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https://crescentcityorg-my.sharepoint.com/personal/blacey_crescentcity_org/Documents/RAISE Grant/2022 RAISE Grant Application/Attachments/"/>
    </mc:Choice>
  </mc:AlternateContent>
  <xr:revisionPtr revIDLastSave="0" documentId="8_{456BB1D0-456D-479C-B2A5-E7E3CCAE2569}" xr6:coauthVersionLast="47" xr6:coauthVersionMax="47" xr10:uidLastSave="{00000000-0000-0000-0000-000000000000}"/>
  <bookViews>
    <workbookView xWindow="28680" yWindow="-120" windowWidth="29040" windowHeight="15840" activeTab="17" xr2:uid="{00000000-000D-0000-FFFF-FFFF00000000}"/>
  </bookViews>
  <sheets>
    <sheet name="Index" sheetId="6" r:id="rId1"/>
    <sheet name="Sum" sheetId="120" r:id="rId2"/>
    <sheet name="BC Sum" sheetId="58" r:id="rId3"/>
    <sheet name="Ann Ped Ben" sheetId="115" r:id="rId4"/>
    <sheet name="Ann Bike Ben" sheetId="77" r:id="rId5"/>
    <sheet name="Mortality Ben" sheetId="116" r:id="rId6"/>
    <sheet name="Daily BikePed" sheetId="113" r:id="rId7"/>
    <sheet name="Ann BikePed" sheetId="114" r:id="rId8"/>
    <sheet name="Bus Benefit" sheetId="119" r:id="rId9"/>
    <sheet name="Avoided" sheetId="102" r:id="rId10"/>
    <sheet name="Rem Value" sheetId="94" r:id="rId11"/>
    <sheet name="Safety" sheetId="95" r:id="rId12"/>
    <sheet name="Emissions" sheetId="98" r:id="rId13"/>
    <sheet name="VMT Reductions" sheetId="117" r:id="rId14"/>
    <sheet name="Const Cost" sheetId="69" r:id="rId15"/>
    <sheet name="An Maint Cost" sheetId="65" r:id="rId16"/>
    <sheet name="Factors" sheetId="83" r:id="rId17"/>
    <sheet name="Input" sheetId="112"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s>
  <definedNames>
    <definedName name="\0" localSheetId="7">#REF!</definedName>
    <definedName name="\0" localSheetId="9">#REF!</definedName>
    <definedName name="\0" localSheetId="8">#REF!</definedName>
    <definedName name="\0" localSheetId="6">#REF!</definedName>
    <definedName name="\0" localSheetId="12">#REF!</definedName>
    <definedName name="\0" localSheetId="10">#REF!</definedName>
    <definedName name="\0" localSheetId="11">#REF!</definedName>
    <definedName name="\0">#REF!</definedName>
    <definedName name="\a" localSheetId="7">#REF!</definedName>
    <definedName name="\a" localSheetId="9">#REF!</definedName>
    <definedName name="\a" localSheetId="8">#REF!</definedName>
    <definedName name="\a" localSheetId="6">#REF!</definedName>
    <definedName name="\a" localSheetId="12">#REF!</definedName>
    <definedName name="\a" localSheetId="10">#REF!</definedName>
    <definedName name="\a" localSheetId="11">#REF!</definedName>
    <definedName name="\a">#REF!</definedName>
    <definedName name="\b" localSheetId="7">#REF!</definedName>
    <definedName name="\b" localSheetId="9">#REF!</definedName>
    <definedName name="\b" localSheetId="8">#REF!</definedName>
    <definedName name="\b" localSheetId="6">#REF!</definedName>
    <definedName name="\b" localSheetId="12">#REF!</definedName>
    <definedName name="\b" localSheetId="10">#REF!</definedName>
    <definedName name="\b" localSheetId="11">#REF!</definedName>
    <definedName name="\b">#REF!</definedName>
    <definedName name="\c" localSheetId="7">#REF!</definedName>
    <definedName name="\c" localSheetId="9">#REF!</definedName>
    <definedName name="\c" localSheetId="8">#REF!</definedName>
    <definedName name="\c" localSheetId="6">#REF!</definedName>
    <definedName name="\c" localSheetId="12">#REF!</definedName>
    <definedName name="\c" localSheetId="10">#REF!</definedName>
    <definedName name="\c" localSheetId="11">#REF!</definedName>
    <definedName name="\c">#REF!</definedName>
    <definedName name="\d" localSheetId="7">#REF!</definedName>
    <definedName name="\d" localSheetId="9">#REF!</definedName>
    <definedName name="\d" localSheetId="8">#REF!</definedName>
    <definedName name="\d" localSheetId="6">#REF!</definedName>
    <definedName name="\d" localSheetId="12">#REF!</definedName>
    <definedName name="\d" localSheetId="10">#REF!</definedName>
    <definedName name="\d" localSheetId="11">#REF!</definedName>
    <definedName name="\d">#REF!</definedName>
    <definedName name="\e" localSheetId="7">#REF!</definedName>
    <definedName name="\e" localSheetId="9">#REF!</definedName>
    <definedName name="\e" localSheetId="8">#REF!</definedName>
    <definedName name="\e" localSheetId="6">#REF!</definedName>
    <definedName name="\e" localSheetId="12">#REF!</definedName>
    <definedName name="\e" localSheetId="10">#REF!</definedName>
    <definedName name="\e" localSheetId="11">#REF!</definedName>
    <definedName name="\e">#REF!</definedName>
    <definedName name="\f" localSheetId="7">#REF!</definedName>
    <definedName name="\f" localSheetId="9">#REF!</definedName>
    <definedName name="\f" localSheetId="8">#REF!</definedName>
    <definedName name="\f" localSheetId="6">#REF!</definedName>
    <definedName name="\f" localSheetId="12">#REF!</definedName>
    <definedName name="\f" localSheetId="10">#REF!</definedName>
    <definedName name="\f" localSheetId="11">#REF!</definedName>
    <definedName name="\f">#REF!</definedName>
    <definedName name="\i" localSheetId="7">#REF!</definedName>
    <definedName name="\i" localSheetId="9">#REF!</definedName>
    <definedName name="\i" localSheetId="8">#REF!</definedName>
    <definedName name="\i" localSheetId="6">#REF!</definedName>
    <definedName name="\i" localSheetId="12">#REF!</definedName>
    <definedName name="\i" localSheetId="10">#REF!</definedName>
    <definedName name="\i" localSheetId="11">#REF!</definedName>
    <definedName name="\i">#REF!</definedName>
    <definedName name="\l" localSheetId="7">#REF!</definedName>
    <definedName name="\l" localSheetId="9">#REF!</definedName>
    <definedName name="\l" localSheetId="8">#REF!</definedName>
    <definedName name="\l" localSheetId="6">#REF!</definedName>
    <definedName name="\l" localSheetId="12">#REF!</definedName>
    <definedName name="\l" localSheetId="10">#REF!</definedName>
    <definedName name="\l" localSheetId="11">#REF!</definedName>
    <definedName name="\l">#REF!</definedName>
    <definedName name="\m" localSheetId="7">#REF!</definedName>
    <definedName name="\m" localSheetId="9">#REF!</definedName>
    <definedName name="\m" localSheetId="8">#REF!</definedName>
    <definedName name="\m" localSheetId="6">#REF!</definedName>
    <definedName name="\m" localSheetId="12">#REF!</definedName>
    <definedName name="\m" localSheetId="10">#REF!</definedName>
    <definedName name="\m" localSheetId="11">#REF!</definedName>
    <definedName name="\m">#REF!</definedName>
    <definedName name="\n" localSheetId="7">[1]Financials!#REF!</definedName>
    <definedName name="\n" localSheetId="9">[1]Financials!#REF!</definedName>
    <definedName name="\n" localSheetId="8">[1]Financials!#REF!</definedName>
    <definedName name="\n" localSheetId="6">[1]Financials!#REF!</definedName>
    <definedName name="\n" localSheetId="12">[1]Financials!#REF!</definedName>
    <definedName name="\n" localSheetId="10">[1]Financials!#REF!</definedName>
    <definedName name="\n" localSheetId="11">[1]Financials!#REF!</definedName>
    <definedName name="\n">[1]Financials!#REF!</definedName>
    <definedName name="\o" localSheetId="7">#REF!</definedName>
    <definedName name="\o" localSheetId="9">#REF!</definedName>
    <definedName name="\o" localSheetId="8">#REF!</definedName>
    <definedName name="\o" localSheetId="6">#REF!</definedName>
    <definedName name="\o" localSheetId="12">#REF!</definedName>
    <definedName name="\o" localSheetId="10">#REF!</definedName>
    <definedName name="\o" localSheetId="11">#REF!</definedName>
    <definedName name="\o">#REF!</definedName>
    <definedName name="\p" localSheetId="7">[1]Financials!#REF!</definedName>
    <definedName name="\p" localSheetId="9">[1]Financials!#REF!</definedName>
    <definedName name="\p" localSheetId="8">[1]Financials!#REF!</definedName>
    <definedName name="\p" localSheetId="6">[1]Financials!#REF!</definedName>
    <definedName name="\p" localSheetId="12">[1]Financials!#REF!</definedName>
    <definedName name="\p" localSheetId="10">[1]Financials!#REF!</definedName>
    <definedName name="\p" localSheetId="11">[1]Financials!#REF!</definedName>
    <definedName name="\p">[1]Financials!#REF!</definedName>
    <definedName name="\r" localSheetId="7">#REF!</definedName>
    <definedName name="\r" localSheetId="9">#REF!</definedName>
    <definedName name="\r" localSheetId="8">#REF!</definedName>
    <definedName name="\r" localSheetId="6">#REF!</definedName>
    <definedName name="\r" localSheetId="12">#REF!</definedName>
    <definedName name="\r" localSheetId="10">#REF!</definedName>
    <definedName name="\r" localSheetId="11">#REF!</definedName>
    <definedName name="\r">#REF!</definedName>
    <definedName name="\s" localSheetId="7">#REF!</definedName>
    <definedName name="\s" localSheetId="9">#REF!</definedName>
    <definedName name="\s" localSheetId="8">#REF!</definedName>
    <definedName name="\s" localSheetId="6">#REF!</definedName>
    <definedName name="\s" localSheetId="12">#REF!</definedName>
    <definedName name="\s" localSheetId="10">#REF!</definedName>
    <definedName name="\s" localSheetId="11">#REF!</definedName>
    <definedName name="\s">#REF!</definedName>
    <definedName name="\x" localSheetId="7">#REF!</definedName>
    <definedName name="\x" localSheetId="9">#REF!</definedName>
    <definedName name="\x" localSheetId="8">#REF!</definedName>
    <definedName name="\x" localSheetId="6">#REF!</definedName>
    <definedName name="\x" localSheetId="12">#REF!</definedName>
    <definedName name="\x" localSheetId="10">#REF!</definedName>
    <definedName name="\x" localSheetId="11">#REF!</definedName>
    <definedName name="\x">#REF!</definedName>
    <definedName name="\z" localSheetId="7">#REF!</definedName>
    <definedName name="\z" localSheetId="9">#REF!</definedName>
    <definedName name="\z" localSheetId="8">#REF!</definedName>
    <definedName name="\z" localSheetId="6">#REF!</definedName>
    <definedName name="\z" localSheetId="12">#REF!</definedName>
    <definedName name="\z" localSheetId="10">#REF!</definedName>
    <definedName name="\z" localSheetId="11">#REF!</definedName>
    <definedName name="\z">#REF!</definedName>
    <definedName name="_" localSheetId="7">'[2]Revenue Input'!#REF!</definedName>
    <definedName name="_" localSheetId="9">'[2]Revenue Input'!#REF!</definedName>
    <definedName name="_" localSheetId="8">'[2]Revenue Input'!#REF!</definedName>
    <definedName name="_" localSheetId="6">'[2]Revenue Input'!#REF!</definedName>
    <definedName name="_" localSheetId="12">'[2]Revenue Input'!#REF!</definedName>
    <definedName name="_" localSheetId="10">'[2]Revenue Input'!#REF!</definedName>
    <definedName name="_" localSheetId="11">'[2]Revenue Input'!#REF!</definedName>
    <definedName name="_">'[2]Revenue Input'!#REF!</definedName>
    <definedName name="_____sum1" hidden="1">{#N/A,#N/A,FALSE,"Notes";#N/A,#N/A,FALSE,"Loan Value";"CashFlowSummary Quarterly",#N/A,FALSE,"CashFlowSummary";"InvestorSummary Quarterly",#N/A,FALSE,"InvestorSummary";#N/A,#N/A,FALSE,"RevenueAssumptions";"MasterCostAssmp Quarterly",#N/A,FALSE,"MasterCostAssmp";#N/A,#N/A,FALSE,"InTractCstAssmp";"Lot Takedowns Quarterly",#N/A,FALSE,"LotTakedowns"}</definedName>
    <definedName name="____a1" hidden="1">{#N/A,#N/A,FALSE,"el.det";#N/A,#N/A,FALSE,"mu.det";#N/A,#N/A,FALSE,"ug.det";#N/A,#N/A,FALSE,"ex.det";#N/A,#N/A,FALSE,"lux.det";#N/A,#N/A,FALSE,"custom.lot";#N/A,#N/A,FALSE,"condo.att";#N/A,#N/A,FALSE,"el.att";#N/A,#N/A,FALSE,"mu.att";#N/A,#N/A,FALSE,"ex.att";#N/A,#N/A,FALSE,"lux.att";#N/A,#N/A,FALSE,"all.by.village"}</definedName>
    <definedName name="___sum1" hidden="1">{#N/A,#N/A,FALSE,"Notes";#N/A,#N/A,FALSE,"Loan Value";"CashFlowSummary Quarterly",#N/A,FALSE,"CashFlowSummary";"InvestorSummary Quarterly",#N/A,FALSE,"InvestorSummary";#N/A,#N/A,FALSE,"RevenueAssumptions";"MasterCostAssmp Quarterly",#N/A,FALSE,"MasterCostAssmp";#N/A,#N/A,FALSE,"InTractCstAssmp";"Lot Takedowns Quarterly",#N/A,FALSE,"LotTakedowns"}</definedName>
    <definedName name="___tb2" localSheetId="7">#REF!</definedName>
    <definedName name="___tb2" localSheetId="9">#REF!</definedName>
    <definedName name="___tb2" localSheetId="8">#REF!</definedName>
    <definedName name="___tb2" localSheetId="6">#REF!</definedName>
    <definedName name="___tb2" localSheetId="12">#REF!</definedName>
    <definedName name="___tb2" localSheetId="10">#REF!</definedName>
    <definedName name="___tb2" localSheetId="11">#REF!</definedName>
    <definedName name="___tb2">#REF!</definedName>
    <definedName name="__123Graph_A" localSheetId="7" hidden="1">'[3]LAND USE A+ STORM DRAIN'!#REF!</definedName>
    <definedName name="__123Graph_A" localSheetId="9" hidden="1">'[3]LAND USE A+ STORM DRAIN'!#REF!</definedName>
    <definedName name="__123Graph_A" localSheetId="8" hidden="1">'[3]LAND USE A+ STORM DRAIN'!#REF!</definedName>
    <definedName name="__123Graph_A" localSheetId="6" hidden="1">'[3]LAND USE A+ STORM DRAIN'!#REF!</definedName>
    <definedName name="__123Graph_A" localSheetId="12" hidden="1">'[3]LAND USE A+ STORM DRAIN'!#REF!</definedName>
    <definedName name="__123Graph_A" localSheetId="10" hidden="1">'[3]LAND USE A+ STORM DRAIN'!#REF!</definedName>
    <definedName name="__123Graph_A" localSheetId="11" hidden="1">'[3]LAND USE A+ STORM DRAIN'!#REF!</definedName>
    <definedName name="__123Graph_A" hidden="1">'[3]LAND USE A+ STORM DRAIN'!#REF!</definedName>
    <definedName name="__123Graph_B" localSheetId="7" hidden="1">'[3]LAND USE A+ STORM DRAIN'!#REF!</definedName>
    <definedName name="__123Graph_B" localSheetId="8" hidden="1">'[3]LAND USE A+ STORM DRAIN'!#REF!</definedName>
    <definedName name="__123Graph_B" localSheetId="6" hidden="1">'[3]LAND USE A+ STORM DRAIN'!#REF!</definedName>
    <definedName name="__123Graph_B" localSheetId="12" hidden="1">'[3]LAND USE A+ STORM DRAIN'!#REF!</definedName>
    <definedName name="__123Graph_B" hidden="1">'[3]LAND USE A+ STORM DRAIN'!#REF!</definedName>
    <definedName name="__123Graph_D" localSheetId="7" hidden="1">#REF!</definedName>
    <definedName name="__123Graph_D" localSheetId="9" hidden="1">#REF!</definedName>
    <definedName name="__123Graph_D" localSheetId="8" hidden="1">#REF!</definedName>
    <definedName name="__123Graph_D" localSheetId="6" hidden="1">#REF!</definedName>
    <definedName name="__123Graph_D" localSheetId="12" hidden="1">#REF!</definedName>
    <definedName name="__123Graph_D" localSheetId="10" hidden="1">#REF!</definedName>
    <definedName name="__123Graph_D" localSheetId="11" hidden="1">#REF!</definedName>
    <definedName name="__123Graph_D" hidden="1">#REF!</definedName>
    <definedName name="__123Graph_X" localSheetId="7" hidden="1">'[3]LAND USE A+ STORM DRAIN'!#REF!</definedName>
    <definedName name="__123Graph_X" localSheetId="9" hidden="1">'[3]LAND USE A+ STORM DRAIN'!#REF!</definedName>
    <definedName name="__123Graph_X" localSheetId="8" hidden="1">'[3]LAND USE A+ STORM DRAIN'!#REF!</definedName>
    <definedName name="__123Graph_X" localSheetId="6" hidden="1">'[3]LAND USE A+ STORM DRAIN'!#REF!</definedName>
    <definedName name="__123Graph_X" localSheetId="12" hidden="1">'[3]LAND USE A+ STORM DRAIN'!#REF!</definedName>
    <definedName name="__123Graph_X" localSheetId="10" hidden="1">'[3]LAND USE A+ STORM DRAIN'!#REF!</definedName>
    <definedName name="__123Graph_X" localSheetId="11" hidden="1">'[3]LAND USE A+ STORM DRAIN'!#REF!</definedName>
    <definedName name="__123Graph_X" hidden="1">'[3]LAND USE A+ STORM DRAIN'!#REF!</definedName>
    <definedName name="__a1" hidden="1">{#N/A,#N/A,FALSE,"el.det";#N/A,#N/A,FALSE,"mu.det";#N/A,#N/A,FALSE,"ug.det";#N/A,#N/A,FALSE,"ex.det";#N/A,#N/A,FALSE,"lux.det";#N/A,#N/A,FALSE,"custom.lot";#N/A,#N/A,FALSE,"condo.att";#N/A,#N/A,FALSE,"el.att";#N/A,#N/A,FALSE,"mu.att";#N/A,#N/A,FALSE,"ex.att";#N/A,#N/A,FALSE,"lux.att";#N/A,#N/A,FALSE,"all.by.village"}</definedName>
    <definedName name="__DemandLoad">TRUE</definedName>
    <definedName name="__DET1" localSheetId="7">#REF!</definedName>
    <definedName name="__DET1" localSheetId="9">#REF!</definedName>
    <definedName name="__DET1" localSheetId="8">#REF!</definedName>
    <definedName name="__DET1" localSheetId="6">#REF!</definedName>
    <definedName name="__DET1" localSheetId="12">#REF!</definedName>
    <definedName name="__DET1" localSheetId="10">#REF!</definedName>
    <definedName name="__DET1" localSheetId="11">#REF!</definedName>
    <definedName name="__DET1">#REF!</definedName>
    <definedName name="__DET2" localSheetId="7">#REF!</definedName>
    <definedName name="__DET2" localSheetId="9">#REF!</definedName>
    <definedName name="__DET2" localSheetId="8">#REF!</definedName>
    <definedName name="__DET2" localSheetId="6">#REF!</definedName>
    <definedName name="__DET2" localSheetId="12">#REF!</definedName>
    <definedName name="__DET2" localSheetId="10">#REF!</definedName>
    <definedName name="__DET2" localSheetId="11">#REF!</definedName>
    <definedName name="__DET2">#REF!</definedName>
    <definedName name="__PG3" localSheetId="7">#REF!</definedName>
    <definedName name="__PG3" localSheetId="9">#REF!</definedName>
    <definedName name="__PG3" localSheetId="8">#REF!</definedName>
    <definedName name="__PG3" localSheetId="6">#REF!</definedName>
    <definedName name="__PG3" localSheetId="12">#REF!</definedName>
    <definedName name="__PG3" localSheetId="10">#REF!</definedName>
    <definedName name="__PG3" localSheetId="11">#REF!</definedName>
    <definedName name="__PG3">#REF!</definedName>
    <definedName name="__PG4">'[4]%% JVP-PW (.97) FNMA 2ND'!$A$180:$L$255</definedName>
    <definedName name="__PG5" localSheetId="7">#REF!</definedName>
    <definedName name="__PG5" localSheetId="9">#REF!</definedName>
    <definedName name="__PG5" localSheetId="8">#REF!</definedName>
    <definedName name="__PG5" localSheetId="6">#REF!</definedName>
    <definedName name="__PG5" localSheetId="12">#REF!</definedName>
    <definedName name="__PG5" localSheetId="10">#REF!</definedName>
    <definedName name="__PG5" localSheetId="11">#REF!</definedName>
    <definedName name="__PG5">#REF!</definedName>
    <definedName name="__Pr13" localSheetId="7">#REF!</definedName>
    <definedName name="__Pr13" localSheetId="9">#REF!</definedName>
    <definedName name="__Pr13" localSheetId="8">#REF!</definedName>
    <definedName name="__Pr13" localSheetId="6">#REF!</definedName>
    <definedName name="__Pr13" localSheetId="12">#REF!</definedName>
    <definedName name="__Pr13" localSheetId="10">#REF!</definedName>
    <definedName name="__Pr13" localSheetId="11">#REF!</definedName>
    <definedName name="__Pr13">#REF!</definedName>
    <definedName name="__ReadOnly">TRUE</definedName>
    <definedName name="__SCH1" localSheetId="7">#REF!</definedName>
    <definedName name="__SCH1" localSheetId="8">#REF!</definedName>
    <definedName name="__SCH1" localSheetId="6">#REF!</definedName>
    <definedName name="__SCH1">#REF!</definedName>
    <definedName name="__SCH2" localSheetId="7">#REF!</definedName>
    <definedName name="__SCH2" localSheetId="8">#REF!</definedName>
    <definedName name="__SCH2" localSheetId="6">#REF!</definedName>
    <definedName name="__SCH2">#REF!</definedName>
    <definedName name="__SCH3" localSheetId="7">#REF!</definedName>
    <definedName name="__SCH3" localSheetId="8">#REF!</definedName>
    <definedName name="__SCH3" localSheetId="6">#REF!</definedName>
    <definedName name="__SCH3">#REF!</definedName>
    <definedName name="__SHC2" localSheetId="7">#REF!</definedName>
    <definedName name="__SHC2" localSheetId="8">#REF!</definedName>
    <definedName name="__SHC2" localSheetId="6">#REF!</definedName>
    <definedName name="__SHC2">#REF!</definedName>
    <definedName name="__sum1" hidden="1">{#N/A,#N/A,FALSE,"Notes";#N/A,#N/A,FALSE,"Loan Value";"CashFlowSummary Quarterly",#N/A,FALSE,"CashFlowSummary";"InvestorSummary Quarterly",#N/A,FALSE,"InvestorSummary";#N/A,#N/A,FALSE,"RevenueAssumptions";"MasterCostAssmp Quarterly",#N/A,FALSE,"MasterCostAssmp";#N/A,#N/A,FALSE,"InTractCstAssmp";"Lot Takedowns Quarterly",#N/A,FALSE,"LotTakedowns"}</definedName>
    <definedName name="__tb1" localSheetId="7">#REF!</definedName>
    <definedName name="__tb1" localSheetId="9">#REF!</definedName>
    <definedName name="__tb1" localSheetId="8">#REF!</definedName>
    <definedName name="__tb1" localSheetId="6">#REF!</definedName>
    <definedName name="__tb1" localSheetId="12">#REF!</definedName>
    <definedName name="__tb1" localSheetId="10">#REF!</definedName>
    <definedName name="__tb1" localSheetId="11">#REF!</definedName>
    <definedName name="__tb1">#REF!</definedName>
    <definedName name="__tb2" localSheetId="7">#REF!</definedName>
    <definedName name="__tb2" localSheetId="9">#REF!</definedName>
    <definedName name="__tb2" localSheetId="8">#REF!</definedName>
    <definedName name="__tb2" localSheetId="6">#REF!</definedName>
    <definedName name="__tb2" localSheetId="12">#REF!</definedName>
    <definedName name="__tb2" localSheetId="10">#REF!</definedName>
    <definedName name="__tb2" localSheetId="11">#REF!</definedName>
    <definedName name="__tb2">#REF!</definedName>
    <definedName name="__tb3" localSheetId="7">#REF!</definedName>
    <definedName name="__tb3" localSheetId="9">#REF!</definedName>
    <definedName name="__tb3" localSheetId="8">#REF!</definedName>
    <definedName name="__tb3" localSheetId="6">#REF!</definedName>
    <definedName name="__tb3" localSheetId="12">#REF!</definedName>
    <definedName name="__tb3" localSheetId="10">#REF!</definedName>
    <definedName name="__tb3" localSheetId="11">#REF!</definedName>
    <definedName name="__tb3">#REF!</definedName>
    <definedName name="__tb4" localSheetId="7">#REF!</definedName>
    <definedName name="__tb4" localSheetId="9">#REF!</definedName>
    <definedName name="__tb4" localSheetId="8">#REF!</definedName>
    <definedName name="__tb4" localSheetId="6">#REF!</definedName>
    <definedName name="__tb4" localSheetId="12">#REF!</definedName>
    <definedName name="__tb4" localSheetId="10">#REF!</definedName>
    <definedName name="__tb4" localSheetId="11">#REF!</definedName>
    <definedName name="__tb4">#REF!</definedName>
    <definedName name="__tb5" localSheetId="7">#REF!</definedName>
    <definedName name="__tb5" localSheetId="9">#REF!</definedName>
    <definedName name="__tb5" localSheetId="8">#REF!</definedName>
    <definedName name="__tb5" localSheetId="6">#REF!</definedName>
    <definedName name="__tb5" localSheetId="12">#REF!</definedName>
    <definedName name="__tb5" localSheetId="10">#REF!</definedName>
    <definedName name="__tb5" localSheetId="11">#REF!</definedName>
    <definedName name="__tb5">#REF!</definedName>
    <definedName name="__tb6" localSheetId="7">#REF!</definedName>
    <definedName name="__tb6" localSheetId="9">#REF!</definedName>
    <definedName name="__tb6" localSheetId="8">#REF!</definedName>
    <definedName name="__tb6" localSheetId="6">#REF!</definedName>
    <definedName name="__tb6" localSheetId="12">#REF!</definedName>
    <definedName name="__tb6" localSheetId="10">#REF!</definedName>
    <definedName name="__tb6" localSheetId="11">#REF!</definedName>
    <definedName name="__tb6">#REF!</definedName>
    <definedName name="__tb7" localSheetId="7">#REF!</definedName>
    <definedName name="__tb7" localSheetId="9">#REF!</definedName>
    <definedName name="__tb7" localSheetId="8">#REF!</definedName>
    <definedName name="__tb7" localSheetId="6">#REF!</definedName>
    <definedName name="__tb7" localSheetId="12">#REF!</definedName>
    <definedName name="__tb7" localSheetId="10">#REF!</definedName>
    <definedName name="__tb7" localSheetId="11">#REF!</definedName>
    <definedName name="__tb7">#REF!</definedName>
    <definedName name="_1" localSheetId="7">[1]Financials!#REF!</definedName>
    <definedName name="_1" localSheetId="9">[1]Financials!#REF!</definedName>
    <definedName name="_1" localSheetId="8">[1]Financials!#REF!</definedName>
    <definedName name="_1" localSheetId="6">[1]Financials!#REF!</definedName>
    <definedName name="_1" localSheetId="12">[1]Financials!#REF!</definedName>
    <definedName name="_1" localSheetId="10">[1]Financials!#REF!</definedName>
    <definedName name="_1" localSheetId="11">[1]Financials!#REF!</definedName>
    <definedName name="_1">[1]Financials!#REF!</definedName>
    <definedName name="_10" localSheetId="7">#REF!</definedName>
    <definedName name="_10" localSheetId="9">#REF!</definedName>
    <definedName name="_10" localSheetId="8">#REF!</definedName>
    <definedName name="_10" localSheetId="6">#REF!</definedName>
    <definedName name="_10" localSheetId="12">#REF!</definedName>
    <definedName name="_10" localSheetId="10">#REF!</definedName>
    <definedName name="_10" localSheetId="11">#REF!</definedName>
    <definedName name="_10">#REF!</definedName>
    <definedName name="_11" localSheetId="7">#REF!</definedName>
    <definedName name="_11" localSheetId="9">#REF!</definedName>
    <definedName name="_11" localSheetId="8">#REF!</definedName>
    <definedName name="_11" localSheetId="6">#REF!</definedName>
    <definedName name="_11" localSheetId="12">#REF!</definedName>
    <definedName name="_11" localSheetId="10">#REF!</definedName>
    <definedName name="_11" localSheetId="11">#REF!</definedName>
    <definedName name="_11">#REF!</definedName>
    <definedName name="_12" localSheetId="7">#REF!</definedName>
    <definedName name="_12" localSheetId="9">#REF!</definedName>
    <definedName name="_12" localSheetId="8">#REF!</definedName>
    <definedName name="_12" localSheetId="6">#REF!</definedName>
    <definedName name="_12" localSheetId="12">#REF!</definedName>
    <definedName name="_12" localSheetId="10">#REF!</definedName>
    <definedName name="_12" localSheetId="11">#REF!</definedName>
    <definedName name="_12">#REF!</definedName>
    <definedName name="_13" localSheetId="7">#REF!</definedName>
    <definedName name="_13" localSheetId="9">#REF!</definedName>
    <definedName name="_13" localSheetId="8">#REF!</definedName>
    <definedName name="_13" localSheetId="6">#REF!</definedName>
    <definedName name="_13" localSheetId="12">#REF!</definedName>
    <definedName name="_13" localSheetId="10">#REF!</definedName>
    <definedName name="_13" localSheetId="11">#REF!</definedName>
    <definedName name="_13">#REF!</definedName>
    <definedName name="_14" localSheetId="7">#REF!</definedName>
    <definedName name="_14" localSheetId="9">#REF!</definedName>
    <definedName name="_14" localSheetId="8">#REF!</definedName>
    <definedName name="_14" localSheetId="6">#REF!</definedName>
    <definedName name="_14" localSheetId="12">#REF!</definedName>
    <definedName name="_14" localSheetId="10">#REF!</definedName>
    <definedName name="_14" localSheetId="11">#REF!</definedName>
    <definedName name="_14">#REF!</definedName>
    <definedName name="_15" localSheetId="7">#REF!</definedName>
    <definedName name="_15" localSheetId="9">#REF!</definedName>
    <definedName name="_15" localSheetId="8">#REF!</definedName>
    <definedName name="_15" localSheetId="6">#REF!</definedName>
    <definedName name="_15" localSheetId="12">#REF!</definedName>
    <definedName name="_15" localSheetId="10">#REF!</definedName>
    <definedName name="_15" localSheetId="11">#REF!</definedName>
    <definedName name="_15">#REF!</definedName>
    <definedName name="_16" localSheetId="7">#REF!</definedName>
    <definedName name="_16" localSheetId="9">#REF!</definedName>
    <definedName name="_16" localSheetId="8">#REF!</definedName>
    <definedName name="_16" localSheetId="6">#REF!</definedName>
    <definedName name="_16" localSheetId="12">#REF!</definedName>
    <definedName name="_16" localSheetId="10">#REF!</definedName>
    <definedName name="_16" localSheetId="11">#REF!</definedName>
    <definedName name="_16">#REF!</definedName>
    <definedName name="_1992_REBILLING" localSheetId="7">#REF!</definedName>
    <definedName name="_1992_REBILLING" localSheetId="9">#REF!</definedName>
    <definedName name="_1992_REBILLING" localSheetId="8">#REF!</definedName>
    <definedName name="_1992_REBILLING" localSheetId="6">#REF!</definedName>
    <definedName name="_1992_REBILLING" localSheetId="12">#REF!</definedName>
    <definedName name="_1992_REBILLING" localSheetId="10">#REF!</definedName>
    <definedName name="_1992_REBILLING" localSheetId="11">#REF!</definedName>
    <definedName name="_1992_REBILLING">#REF!</definedName>
    <definedName name="_1ASSUME">'[5]1ASSUME'!$A$1:$CO$7</definedName>
    <definedName name="_1CBUDGET">'[5]1CBUDGET'!$A$1:$DU$69</definedName>
    <definedName name="_1COMMENTS">'[5]1COMMENTS'!$A$1:$E$46</definedName>
    <definedName name="_1DETAILS">'[5]1DETAILS'!$A$1:$M$135</definedName>
    <definedName name="_1PROFORMA">'[5]1PROFORMA'!$A$1:$DH$68</definedName>
    <definedName name="_1ST_DEBT" localSheetId="7">#REF!</definedName>
    <definedName name="_1ST_DEBT" localSheetId="9">#REF!</definedName>
    <definedName name="_1ST_DEBT" localSheetId="8">#REF!</definedName>
    <definedName name="_1ST_DEBT" localSheetId="6">#REF!</definedName>
    <definedName name="_1ST_DEBT" localSheetId="12">#REF!</definedName>
    <definedName name="_1ST_DEBT" localSheetId="10">#REF!</definedName>
    <definedName name="_1ST_DEBT" localSheetId="11">#REF!</definedName>
    <definedName name="_1ST_DEBT">#REF!</definedName>
    <definedName name="_1ST_DEBTT" localSheetId="7">#REF!</definedName>
    <definedName name="_1ST_DEBTT" localSheetId="9">#REF!</definedName>
    <definedName name="_1ST_DEBTT" localSheetId="8">#REF!</definedName>
    <definedName name="_1ST_DEBTT" localSheetId="6">#REF!</definedName>
    <definedName name="_1ST_DEBTT" localSheetId="12">#REF!</definedName>
    <definedName name="_1ST_DEBTT" localSheetId="10">#REF!</definedName>
    <definedName name="_1ST_DEBTT" localSheetId="11">#REF!</definedName>
    <definedName name="_1ST_DEBTT">#REF!</definedName>
    <definedName name="_1TAKEDOWN">'[5]1TAKEDOWN'!$A$1:$DP$817</definedName>
    <definedName name="_1TAKES">'[5]1TAKES'!$A$1:$CU$103</definedName>
    <definedName name="_2" localSheetId="7">[1]Financials!#REF!</definedName>
    <definedName name="_2" localSheetId="9">[1]Financials!#REF!</definedName>
    <definedName name="_2" localSheetId="8">[1]Financials!#REF!</definedName>
    <definedName name="_2" localSheetId="6">[1]Financials!#REF!</definedName>
    <definedName name="_2" localSheetId="12">[1]Financials!#REF!</definedName>
    <definedName name="_2" localSheetId="10">[1]Financials!#REF!</definedName>
    <definedName name="_2" localSheetId="11">[1]Financials!#REF!</definedName>
    <definedName name="_2">[1]Financials!#REF!</definedName>
    <definedName name="_20__GS_Margin" localSheetId="7">#REF!</definedName>
    <definedName name="_20__GS_Margin" localSheetId="9">#REF!</definedName>
    <definedName name="_20__GS_Margin" localSheetId="8">#REF!</definedName>
    <definedName name="_20__GS_Margin" localSheetId="6">#REF!</definedName>
    <definedName name="_20__GS_Margin" localSheetId="12">#REF!</definedName>
    <definedName name="_20__GS_Margin" localSheetId="10">#REF!</definedName>
    <definedName name="_20__GS_Margin" localSheetId="11">#REF!</definedName>
    <definedName name="_20__GS_Margin">#REF!</definedName>
    <definedName name="_2ND_DEBT" localSheetId="7">#REF!</definedName>
    <definedName name="_2ND_DEBT" localSheetId="9">#REF!</definedName>
    <definedName name="_2ND_DEBT" localSheetId="8">#REF!</definedName>
    <definedName name="_2ND_DEBT" localSheetId="6">#REF!</definedName>
    <definedName name="_2ND_DEBT" localSheetId="12">#REF!</definedName>
    <definedName name="_2ND_DEBT" localSheetId="10">#REF!</definedName>
    <definedName name="_2ND_DEBT" localSheetId="11">#REF!</definedName>
    <definedName name="_2ND_DEBT">#REF!</definedName>
    <definedName name="_2ND_DEBTT" localSheetId="7">#REF!</definedName>
    <definedName name="_2ND_DEBTT" localSheetId="9">#REF!</definedName>
    <definedName name="_2ND_DEBTT" localSheetId="8">#REF!</definedName>
    <definedName name="_2ND_DEBTT" localSheetId="6">#REF!</definedName>
    <definedName name="_2ND_DEBTT" localSheetId="12">#REF!</definedName>
    <definedName name="_2ND_DEBTT" localSheetId="10">#REF!</definedName>
    <definedName name="_2ND_DEBTT" localSheetId="11">#REF!</definedName>
    <definedName name="_2ND_DEBTT">#REF!</definedName>
    <definedName name="_2TAKEDOWN">'[5]2TAKEDOWN'!$A$1:$DP$1231</definedName>
    <definedName name="_3" localSheetId="7">[1]Financials!#REF!</definedName>
    <definedName name="_3" localSheetId="9">[1]Financials!#REF!</definedName>
    <definedName name="_3" localSheetId="8">[1]Financials!#REF!</definedName>
    <definedName name="_3" localSheetId="6">[1]Financials!#REF!</definedName>
    <definedName name="_3" localSheetId="12">[1]Financials!#REF!</definedName>
    <definedName name="_3" localSheetId="10">[1]Financials!#REF!</definedName>
    <definedName name="_3" localSheetId="11">[1]Financials!#REF!</definedName>
    <definedName name="_3">[1]Financials!#REF!</definedName>
    <definedName name="_4" localSheetId="7">[1]Financials!#REF!</definedName>
    <definedName name="_4" localSheetId="9">[1]Financials!#REF!</definedName>
    <definedName name="_4" localSheetId="8">[1]Financials!#REF!</definedName>
    <definedName name="_4" localSheetId="6">[1]Financials!#REF!</definedName>
    <definedName name="_4" localSheetId="12">[1]Financials!#REF!</definedName>
    <definedName name="_4" localSheetId="10">[1]Financials!#REF!</definedName>
    <definedName name="_4" localSheetId="11">[1]Financials!#REF!</definedName>
    <definedName name="_4">[1]Financials!#REF!</definedName>
    <definedName name="_5" localSheetId="7">[1]Financials!#REF!</definedName>
    <definedName name="_5" localSheetId="9">[1]Financials!#REF!</definedName>
    <definedName name="_5" localSheetId="8">[1]Financials!#REF!</definedName>
    <definedName name="_5" localSheetId="6">[1]Financials!#REF!</definedName>
    <definedName name="_5" localSheetId="12">[1]Financials!#REF!</definedName>
    <definedName name="_5" localSheetId="10">[1]Financials!#REF!</definedName>
    <definedName name="_5" localSheetId="11">[1]Financials!#REF!</definedName>
    <definedName name="_5">[1]Financials!#REF!</definedName>
    <definedName name="_6" localSheetId="7">#REF!</definedName>
    <definedName name="_6" localSheetId="9">#REF!</definedName>
    <definedName name="_6" localSheetId="8">#REF!</definedName>
    <definedName name="_6" localSheetId="6">#REF!</definedName>
    <definedName name="_6" localSheetId="12">#REF!</definedName>
    <definedName name="_6" localSheetId="10">#REF!</definedName>
    <definedName name="_6" localSheetId="11">#REF!</definedName>
    <definedName name="_6">#REF!</definedName>
    <definedName name="_7" localSheetId="7">#REF!</definedName>
    <definedName name="_7" localSheetId="9">#REF!</definedName>
    <definedName name="_7" localSheetId="8">#REF!</definedName>
    <definedName name="_7" localSheetId="6">#REF!</definedName>
    <definedName name="_7" localSheetId="12">#REF!</definedName>
    <definedName name="_7" localSheetId="10">#REF!</definedName>
    <definedName name="_7" localSheetId="11">#REF!</definedName>
    <definedName name="_7">#REF!</definedName>
    <definedName name="_705A_CORAL_RID" localSheetId="7">'[6]Tenant Revenue Detail'!#REF!</definedName>
    <definedName name="_705A_CORAL_RID" localSheetId="9">'[6]Tenant Revenue Detail'!#REF!</definedName>
    <definedName name="_705A_CORAL_RID" localSheetId="8">'[6]Tenant Revenue Detail'!#REF!</definedName>
    <definedName name="_705A_CORAL_RID" localSheetId="6">'[6]Tenant Revenue Detail'!#REF!</definedName>
    <definedName name="_705A_CORAL_RID" localSheetId="12">'[6]Tenant Revenue Detail'!#REF!</definedName>
    <definedName name="_705A_CORAL_RID" localSheetId="10">'[6]Tenant Revenue Detail'!#REF!</definedName>
    <definedName name="_705A_CORAL_RID" localSheetId="11">'[6]Tenant Revenue Detail'!#REF!</definedName>
    <definedName name="_705A_CORAL_RID">'[6]Tenant Revenue Detail'!#REF!</definedName>
    <definedName name="_8" localSheetId="7">#REF!</definedName>
    <definedName name="_8" localSheetId="9">#REF!</definedName>
    <definedName name="_8" localSheetId="8">#REF!</definedName>
    <definedName name="_8" localSheetId="6">#REF!</definedName>
    <definedName name="_8" localSheetId="12">#REF!</definedName>
    <definedName name="_8" localSheetId="10">#REF!</definedName>
    <definedName name="_8" localSheetId="11">#REF!</definedName>
    <definedName name="_8">#REF!</definedName>
    <definedName name="_9" localSheetId="7">#REF!</definedName>
    <definedName name="_9" localSheetId="9">#REF!</definedName>
    <definedName name="_9" localSheetId="8">#REF!</definedName>
    <definedName name="_9" localSheetId="6">#REF!</definedName>
    <definedName name="_9" localSheetId="12">#REF!</definedName>
    <definedName name="_9" localSheetId="10">#REF!</definedName>
    <definedName name="_9" localSheetId="11">#REF!</definedName>
    <definedName name="_9">#REF!</definedName>
    <definedName name="_9002P_HITEK" localSheetId="7">'[6]Tenant Revenue Detail'!#REF!</definedName>
    <definedName name="_9002P_HITEK" localSheetId="9">'[6]Tenant Revenue Detail'!#REF!</definedName>
    <definedName name="_9002P_HITEK" localSheetId="8">'[6]Tenant Revenue Detail'!#REF!</definedName>
    <definedName name="_9002P_HITEK" localSheetId="6">'[6]Tenant Revenue Detail'!#REF!</definedName>
    <definedName name="_9002P_HITEK" localSheetId="12">'[6]Tenant Revenue Detail'!#REF!</definedName>
    <definedName name="_9002P_HITEK" localSheetId="10">'[6]Tenant Revenue Detail'!#REF!</definedName>
    <definedName name="_9002P_HITEK" localSheetId="11">'[6]Tenant Revenue Detail'!#REF!</definedName>
    <definedName name="_9002P_HITEK">'[6]Tenant Revenue Detail'!#REF!</definedName>
    <definedName name="_9004P_CONNECT_A_BEEP" localSheetId="7">'[6]Tenant Revenue Detail'!#REF!</definedName>
    <definedName name="_9004P_CONNECT_A_BEEP" localSheetId="9">'[6]Tenant Revenue Detail'!#REF!</definedName>
    <definedName name="_9004P_CONNECT_A_BEEP" localSheetId="8">'[6]Tenant Revenue Detail'!#REF!</definedName>
    <definedName name="_9004P_CONNECT_A_BEEP" localSheetId="6">'[6]Tenant Revenue Detail'!#REF!</definedName>
    <definedName name="_9004P_CONNECT_A_BEEP" localSheetId="12">'[6]Tenant Revenue Detail'!#REF!</definedName>
    <definedName name="_9004P_CONNECT_A_BEEP" localSheetId="10">'[6]Tenant Revenue Detail'!#REF!</definedName>
    <definedName name="_9004P_CONNECT_A_BEEP" localSheetId="11">'[6]Tenant Revenue Detail'!#REF!</definedName>
    <definedName name="_9004P_CONNECT_A_BEEP">'[6]Tenant Revenue Detail'!#REF!</definedName>
    <definedName name="_9005P_COFFEE_EXPRESS" localSheetId="7">'[6]Tenant Revenue Detail'!#REF!</definedName>
    <definedName name="_9005P_COFFEE_EXPRESS" localSheetId="9">'[6]Tenant Revenue Detail'!#REF!</definedName>
    <definedName name="_9005P_COFFEE_EXPRESS" localSheetId="8">'[6]Tenant Revenue Detail'!#REF!</definedName>
    <definedName name="_9005P_COFFEE_EXPRESS" localSheetId="6">'[6]Tenant Revenue Detail'!#REF!</definedName>
    <definedName name="_9005P_COFFEE_EXPRESS" localSheetId="12">'[6]Tenant Revenue Detail'!#REF!</definedName>
    <definedName name="_9005P_COFFEE_EXPRESS" localSheetId="10">'[6]Tenant Revenue Detail'!#REF!</definedName>
    <definedName name="_9005P_COFFEE_EXPRESS" localSheetId="11">'[6]Tenant Revenue Detail'!#REF!</definedName>
    <definedName name="_9005P_COFFEE_EXPRESS">'[6]Tenant Revenue Detail'!#REF!</definedName>
    <definedName name="_9006P_WATKINS_QUALITY_PRODUCTS" localSheetId="7">'[6]Tenant Revenue Detail'!#REF!</definedName>
    <definedName name="_9006P_WATKINS_QUALITY_PRODUCTS" localSheetId="9">'[6]Tenant Revenue Detail'!#REF!</definedName>
    <definedName name="_9006P_WATKINS_QUALITY_PRODUCTS" localSheetId="8">'[6]Tenant Revenue Detail'!#REF!</definedName>
    <definedName name="_9006P_WATKINS_QUALITY_PRODUCTS" localSheetId="6">'[6]Tenant Revenue Detail'!#REF!</definedName>
    <definedName name="_9006P_WATKINS_QUALITY_PRODUCTS" localSheetId="12">'[6]Tenant Revenue Detail'!#REF!</definedName>
    <definedName name="_9006P_WATKINS_QUALITY_PRODUCTS" localSheetId="10">'[6]Tenant Revenue Detail'!#REF!</definedName>
    <definedName name="_9006P_WATKINS_QUALITY_PRODUCTS" localSheetId="11">'[6]Tenant Revenue Detail'!#REF!</definedName>
    <definedName name="_9006P_WATKINS_QUALITY_PRODUCTS">'[6]Tenant Revenue Detail'!#REF!</definedName>
    <definedName name="_a1" hidden="1">{#N/A,#N/A,FALSE,"el.det";#N/A,#N/A,FALSE,"mu.det";#N/A,#N/A,FALSE,"ug.det";#N/A,#N/A,FALSE,"ex.det";#N/A,#N/A,FALSE,"lux.det";#N/A,#N/A,FALSE,"custom.lot";#N/A,#N/A,FALSE,"condo.att";#N/A,#N/A,FALSE,"el.att";#N/A,#N/A,FALSE,"mu.att";#N/A,#N/A,FALSE,"ex.att";#N/A,#N/A,FALSE,"lux.att";#N/A,#N/A,FALSE,"all.by.village"}</definedName>
    <definedName name="_C04_NEW_TENANT" localSheetId="7">'[7]Revenue Detail Sheets'!#REF!</definedName>
    <definedName name="_C04_NEW_TENANT" localSheetId="9">'[7]Revenue Detail Sheets'!#REF!</definedName>
    <definedName name="_C04_NEW_TENANT" localSheetId="8">'[7]Revenue Detail Sheets'!#REF!</definedName>
    <definedName name="_C04_NEW_TENANT" localSheetId="6">'[7]Revenue Detail Sheets'!#REF!</definedName>
    <definedName name="_C04_NEW_TENANT" localSheetId="12">'[7]Revenue Detail Sheets'!#REF!</definedName>
    <definedName name="_C04_NEW_TENANT" localSheetId="10">'[7]Revenue Detail Sheets'!#REF!</definedName>
    <definedName name="_C04_NEW_TENANT" localSheetId="11">'[7]Revenue Detail Sheets'!#REF!</definedName>
    <definedName name="_C04_NEW_TENANT">'[7]Revenue Detail Sheets'!#REF!</definedName>
    <definedName name="_CFR1" localSheetId="7">#REF!</definedName>
    <definedName name="_CFR1" localSheetId="9">#REF!</definedName>
    <definedName name="_CFR1" localSheetId="8">#REF!</definedName>
    <definedName name="_CFR1" localSheetId="6">#REF!</definedName>
    <definedName name="_CFR1" localSheetId="12">#REF!</definedName>
    <definedName name="_CFR1" localSheetId="10">#REF!</definedName>
    <definedName name="_CFR1" localSheetId="11">#REF!</definedName>
    <definedName name="_CFR1">#REF!</definedName>
    <definedName name="_CFR2" localSheetId="7">#REF!</definedName>
    <definedName name="_CFR2" localSheetId="9">#REF!</definedName>
    <definedName name="_CFR2" localSheetId="8">#REF!</definedName>
    <definedName name="_CFR2" localSheetId="6">#REF!</definedName>
    <definedName name="_CFR2" localSheetId="12">#REF!</definedName>
    <definedName name="_CFR2" localSheetId="10">#REF!</definedName>
    <definedName name="_CFR2" localSheetId="11">#REF!</definedName>
    <definedName name="_CFR2">#REF!</definedName>
    <definedName name="_COL1" localSheetId="7">#REF!</definedName>
    <definedName name="_COL1" localSheetId="9">#REF!</definedName>
    <definedName name="_COL1" localSheetId="8">#REF!</definedName>
    <definedName name="_COL1" localSheetId="6">#REF!</definedName>
    <definedName name="_COL1" localSheetId="12">#REF!</definedName>
    <definedName name="_COL1" localSheetId="10">#REF!</definedName>
    <definedName name="_COL1" localSheetId="11">#REF!</definedName>
    <definedName name="_COL1">#REF!</definedName>
    <definedName name="_DET1" localSheetId="7">#REF!</definedName>
    <definedName name="_DET1" localSheetId="9">#REF!</definedName>
    <definedName name="_DET1" localSheetId="8">#REF!</definedName>
    <definedName name="_DET1" localSheetId="6">#REF!</definedName>
    <definedName name="_DET1" localSheetId="12">#REF!</definedName>
    <definedName name="_DET1" localSheetId="10">#REF!</definedName>
    <definedName name="_DET1" localSheetId="11">#REF!</definedName>
    <definedName name="_DET1">#REF!</definedName>
    <definedName name="_DET2" localSheetId="7">#REF!</definedName>
    <definedName name="_DET2" localSheetId="9">#REF!</definedName>
    <definedName name="_DET2" localSheetId="8">#REF!</definedName>
    <definedName name="_DET2" localSheetId="6">#REF!</definedName>
    <definedName name="_DET2" localSheetId="12">#REF!</definedName>
    <definedName name="_DET2" localSheetId="10">#REF!</definedName>
    <definedName name="_DET2" localSheetId="11">#REF!</definedName>
    <definedName name="_DET2">#REF!</definedName>
    <definedName name="_EXP1" localSheetId="7">#REF!</definedName>
    <definedName name="_EXP1" localSheetId="9">#REF!</definedName>
    <definedName name="_EXP1" localSheetId="8">#REF!</definedName>
    <definedName name="_EXP1" localSheetId="6">#REF!</definedName>
    <definedName name="_EXP1" localSheetId="12">#REF!</definedName>
    <definedName name="_EXP1" localSheetId="10">#REF!</definedName>
    <definedName name="_EXP1" localSheetId="11">#REF!</definedName>
    <definedName name="_EXP1">#REF!</definedName>
    <definedName name="_EXP2" localSheetId="7">#REF!</definedName>
    <definedName name="_EXP2" localSheetId="9">#REF!</definedName>
    <definedName name="_EXP2" localSheetId="8">#REF!</definedName>
    <definedName name="_EXP2" localSheetId="6">#REF!</definedName>
    <definedName name="_EXP2" localSheetId="12">#REF!</definedName>
    <definedName name="_EXP2" localSheetId="10">#REF!</definedName>
    <definedName name="_EXP2" localSheetId="11">#REF!</definedName>
    <definedName name="_EXP2">#REF!</definedName>
    <definedName name="_EXP3" localSheetId="7">#REF!</definedName>
    <definedName name="_EXP3" localSheetId="9">#REF!</definedName>
    <definedName name="_EXP3" localSheetId="8">#REF!</definedName>
    <definedName name="_EXP3" localSheetId="6">#REF!</definedName>
    <definedName name="_EXP3" localSheetId="12">#REF!</definedName>
    <definedName name="_EXP3" localSheetId="10">#REF!</definedName>
    <definedName name="_EXP3" localSheetId="11">#REF!</definedName>
    <definedName name="_EXP3">#REF!</definedName>
    <definedName name="_EXP4" localSheetId="7">#REF!</definedName>
    <definedName name="_EXP4" localSheetId="9">#REF!</definedName>
    <definedName name="_EXP4" localSheetId="8">#REF!</definedName>
    <definedName name="_EXP4" localSheetId="6">#REF!</definedName>
    <definedName name="_EXP4" localSheetId="12">#REF!</definedName>
    <definedName name="_EXP4" localSheetId="10">#REF!</definedName>
    <definedName name="_EXP4" localSheetId="11">#REF!</definedName>
    <definedName name="_EXP4">#REF!</definedName>
    <definedName name="_EXP5" localSheetId="7">#REF!</definedName>
    <definedName name="_EXP5" localSheetId="9">#REF!</definedName>
    <definedName name="_EXP5" localSheetId="8">#REF!</definedName>
    <definedName name="_EXP5" localSheetId="6">#REF!</definedName>
    <definedName name="_EXP5" localSheetId="12">#REF!</definedName>
    <definedName name="_EXP5" localSheetId="10">#REF!</definedName>
    <definedName name="_EXP5" localSheetId="11">#REF!</definedName>
    <definedName name="_EXP5">#REF!</definedName>
    <definedName name="_EXT2" localSheetId="7">#REF!</definedName>
    <definedName name="_EXT2" localSheetId="9">#REF!</definedName>
    <definedName name="_EXT2" localSheetId="8">#REF!</definedName>
    <definedName name="_EXT2" localSheetId="6">#REF!</definedName>
    <definedName name="_EXT2" localSheetId="12">#REF!</definedName>
    <definedName name="_EXT2" localSheetId="10">#REF!</definedName>
    <definedName name="_EXT2" localSheetId="11">#REF!</definedName>
    <definedName name="_EXT2">#REF!</definedName>
    <definedName name="_fee1" localSheetId="7">#REF!</definedName>
    <definedName name="_fee1" localSheetId="9">#REF!</definedName>
    <definedName name="_fee1" localSheetId="8">#REF!</definedName>
    <definedName name="_fee1" localSheetId="6">#REF!</definedName>
    <definedName name="_fee1" localSheetId="12">#REF!</definedName>
    <definedName name="_fee1" localSheetId="10">#REF!</definedName>
    <definedName name="_fee1" localSheetId="11">#REF!</definedName>
    <definedName name="_fee1">#REF!</definedName>
    <definedName name="_fee2" localSheetId="7">#REF!</definedName>
    <definedName name="_fee2" localSheetId="9">#REF!</definedName>
    <definedName name="_fee2" localSheetId="8">#REF!</definedName>
    <definedName name="_fee2" localSheetId="6">#REF!</definedName>
    <definedName name="_fee2" localSheetId="12">#REF!</definedName>
    <definedName name="_fee2" localSheetId="10">#REF!</definedName>
    <definedName name="_fee2" localSheetId="11">#REF!</definedName>
    <definedName name="_fee2">#REF!</definedName>
    <definedName name="_FIG1" localSheetId="7">#REF!</definedName>
    <definedName name="_FIG1" localSheetId="9">#REF!</definedName>
    <definedName name="_FIG1" localSheetId="8">#REF!</definedName>
    <definedName name="_FIG1" localSheetId="6">#REF!</definedName>
    <definedName name="_FIG1" localSheetId="12">#REF!</definedName>
    <definedName name="_FIG1" localSheetId="10">#REF!</definedName>
    <definedName name="_FIG1" localSheetId="11">#REF!</definedName>
    <definedName name="_FIG1">#REF!</definedName>
    <definedName name="_FIG2" localSheetId="7">#REF!</definedName>
    <definedName name="_FIG2" localSheetId="9">#REF!</definedName>
    <definedName name="_FIG2" localSheetId="8">#REF!</definedName>
    <definedName name="_FIG2" localSheetId="6">#REF!</definedName>
    <definedName name="_FIG2" localSheetId="12">#REF!</definedName>
    <definedName name="_FIG2" localSheetId="10">#REF!</definedName>
    <definedName name="_FIG2" localSheetId="11">#REF!</definedName>
    <definedName name="_FIG2">#REF!</definedName>
    <definedName name="_FIG3" localSheetId="7">#REF!</definedName>
    <definedName name="_FIG3" localSheetId="9">#REF!</definedName>
    <definedName name="_FIG3" localSheetId="8">#REF!</definedName>
    <definedName name="_FIG3" localSheetId="6">#REF!</definedName>
    <definedName name="_FIG3" localSheetId="12">#REF!</definedName>
    <definedName name="_FIG3" localSheetId="10">#REF!</definedName>
    <definedName name="_FIG3" localSheetId="11">#REF!</definedName>
    <definedName name="_FIG3">#REF!</definedName>
    <definedName name="_FIG4" localSheetId="7">#REF!</definedName>
    <definedName name="_FIG4" localSheetId="9">#REF!</definedName>
    <definedName name="_FIG4" localSheetId="8">#REF!</definedName>
    <definedName name="_FIG4" localSheetId="6">#REF!</definedName>
    <definedName name="_FIG4" localSheetId="12">#REF!</definedName>
    <definedName name="_FIG4" localSheetId="10">#REF!</definedName>
    <definedName name="_FIG4" localSheetId="11">#REF!</definedName>
    <definedName name="_FIG4">#REF!</definedName>
    <definedName name="_FIG5" localSheetId="7">#REF!</definedName>
    <definedName name="_FIG5" localSheetId="9">#REF!</definedName>
    <definedName name="_FIG5" localSheetId="8">#REF!</definedName>
    <definedName name="_FIG5" localSheetId="6">#REF!</definedName>
    <definedName name="_FIG5" localSheetId="12">#REF!</definedName>
    <definedName name="_FIG5" localSheetId="10">#REF!</definedName>
    <definedName name="_FIG5" localSheetId="11">#REF!</definedName>
    <definedName name="_FIG5">#REF!</definedName>
    <definedName name="_FIG6" localSheetId="7">#REF!</definedName>
    <definedName name="_FIG6" localSheetId="9">#REF!</definedName>
    <definedName name="_FIG6" localSheetId="8">#REF!</definedName>
    <definedName name="_FIG6" localSheetId="6">#REF!</definedName>
    <definedName name="_FIG6" localSheetId="12">#REF!</definedName>
    <definedName name="_FIG6" localSheetId="10">#REF!</definedName>
    <definedName name="_FIG6" localSheetId="11">#REF!</definedName>
    <definedName name="_FIG6">#REF!</definedName>
    <definedName name="_FIG7" localSheetId="7">#REF!</definedName>
    <definedName name="_FIG7" localSheetId="9">#REF!</definedName>
    <definedName name="_FIG7" localSheetId="8">#REF!</definedName>
    <definedName name="_FIG7" localSheetId="6">#REF!</definedName>
    <definedName name="_FIG7" localSheetId="12">#REF!</definedName>
    <definedName name="_FIG7" localSheetId="10">#REF!</definedName>
    <definedName name="_FIG7" localSheetId="11">#REF!</definedName>
    <definedName name="_FIG7">#REF!</definedName>
    <definedName name="_FIG8" localSheetId="7">#REF!</definedName>
    <definedName name="_FIG8" localSheetId="9">#REF!</definedName>
    <definedName name="_FIG8" localSheetId="8">#REF!</definedName>
    <definedName name="_FIG8" localSheetId="6">#REF!</definedName>
    <definedName name="_FIG8" localSheetId="12">#REF!</definedName>
    <definedName name="_FIG8" localSheetId="10">#REF!</definedName>
    <definedName name="_FIG8" localSheetId="11">#REF!</definedName>
    <definedName name="_FIG8">#REF!</definedName>
    <definedName name="_FIG9" localSheetId="7">#REF!</definedName>
    <definedName name="_FIG9" localSheetId="9">#REF!</definedName>
    <definedName name="_FIG9" localSheetId="8">#REF!</definedName>
    <definedName name="_FIG9" localSheetId="6">#REF!</definedName>
    <definedName name="_FIG9" localSheetId="12">#REF!</definedName>
    <definedName name="_FIG9" localSheetId="10">#REF!</definedName>
    <definedName name="_FIG9" localSheetId="11">#REF!</definedName>
    <definedName name="_FIG9">#REF!</definedName>
    <definedName name="_Fill" localSheetId="7" hidden="1">#REF!</definedName>
    <definedName name="_Fill" localSheetId="9" hidden="1">#REF!</definedName>
    <definedName name="_Fill" localSheetId="8" hidden="1">#REF!</definedName>
    <definedName name="_Fill" localSheetId="6" hidden="1">#REF!</definedName>
    <definedName name="_Fill" localSheetId="12" hidden="1">#REF!</definedName>
    <definedName name="_Fill" localSheetId="10" hidden="1">#REF!</definedName>
    <definedName name="_Fill" localSheetId="11" hidden="1">#REF!</definedName>
    <definedName name="_Fill" hidden="1">#REF!</definedName>
    <definedName name="_GOI1" localSheetId="7">#REF!</definedName>
    <definedName name="_GOI1" localSheetId="9">#REF!</definedName>
    <definedName name="_GOI1" localSheetId="8">#REF!</definedName>
    <definedName name="_GOI1" localSheetId="6">#REF!</definedName>
    <definedName name="_GOI1" localSheetId="12">#REF!</definedName>
    <definedName name="_GOI1" localSheetId="10">#REF!</definedName>
    <definedName name="_GOI1" localSheetId="11">#REF!</definedName>
    <definedName name="_GOI1">#REF!</definedName>
    <definedName name="_GOI10">'[8]JVP3ARB (5-98)'!$L$28</definedName>
    <definedName name="_GOI2" localSheetId="7">#REF!</definedName>
    <definedName name="_GOI2" localSheetId="9">#REF!</definedName>
    <definedName name="_GOI2" localSheetId="8">#REF!</definedName>
    <definedName name="_GOI2" localSheetId="6">#REF!</definedName>
    <definedName name="_GOI2" localSheetId="12">#REF!</definedName>
    <definedName name="_GOI2" localSheetId="10">#REF!</definedName>
    <definedName name="_GOI2" localSheetId="11">#REF!</definedName>
    <definedName name="_GOI2">#REF!</definedName>
    <definedName name="_GOI3" localSheetId="7">#REF!</definedName>
    <definedName name="_GOI3" localSheetId="9">#REF!</definedName>
    <definedName name="_GOI3" localSheetId="8">#REF!</definedName>
    <definedName name="_GOI3" localSheetId="6">#REF!</definedName>
    <definedName name="_GOI3" localSheetId="12">#REF!</definedName>
    <definedName name="_GOI3" localSheetId="10">#REF!</definedName>
    <definedName name="_GOI3" localSheetId="11">#REF!</definedName>
    <definedName name="_GOI3">#REF!</definedName>
    <definedName name="_GOI4" localSheetId="7">#REF!</definedName>
    <definedName name="_GOI4" localSheetId="9">#REF!</definedName>
    <definedName name="_GOI4" localSheetId="8">#REF!</definedName>
    <definedName name="_GOI4" localSheetId="6">#REF!</definedName>
    <definedName name="_GOI4" localSheetId="12">#REF!</definedName>
    <definedName name="_GOI4" localSheetId="10">#REF!</definedName>
    <definedName name="_GOI4" localSheetId="11">#REF!</definedName>
    <definedName name="_GOI4">#REF!</definedName>
    <definedName name="_GOI5" localSheetId="7">#REF!</definedName>
    <definedName name="_GOI5" localSheetId="9">#REF!</definedName>
    <definedName name="_GOI5" localSheetId="8">#REF!</definedName>
    <definedName name="_GOI5" localSheetId="6">#REF!</definedName>
    <definedName name="_GOI5" localSheetId="12">#REF!</definedName>
    <definedName name="_GOI5" localSheetId="10">#REF!</definedName>
    <definedName name="_GOI5" localSheetId="11">#REF!</definedName>
    <definedName name="_GOI5">#REF!</definedName>
    <definedName name="_GOI6">'[8]JVP3ARB (5-98)'!$H$28</definedName>
    <definedName name="_GOI7">'[8]JVP3ARB (5-98)'!$I$28</definedName>
    <definedName name="_GOI8">'[8]JVP3ARB (5-98)'!$J$28</definedName>
    <definedName name="_GOI9">'[8]JVP3ARB (5-98)'!$K$28</definedName>
    <definedName name="_GSI1" localSheetId="7">#REF!</definedName>
    <definedName name="_GSI1" localSheetId="9">#REF!</definedName>
    <definedName name="_GSI1" localSheetId="8">#REF!</definedName>
    <definedName name="_GSI1" localSheetId="6">#REF!</definedName>
    <definedName name="_GSI1" localSheetId="12">#REF!</definedName>
    <definedName name="_GSI1" localSheetId="10">#REF!</definedName>
    <definedName name="_GSI1" localSheetId="11">#REF!</definedName>
    <definedName name="_GSI1">#REF!</definedName>
    <definedName name="_IRR10" localSheetId="7">#REF!</definedName>
    <definedName name="_IRR10" localSheetId="9">#REF!</definedName>
    <definedName name="_IRR10" localSheetId="8">#REF!</definedName>
    <definedName name="_IRR10" localSheetId="6">#REF!</definedName>
    <definedName name="_IRR10" localSheetId="12">#REF!</definedName>
    <definedName name="_IRR10" localSheetId="10">#REF!</definedName>
    <definedName name="_IRR10" localSheetId="11">#REF!</definedName>
    <definedName name="_IRR10">#REF!</definedName>
    <definedName name="_IRR4" localSheetId="7">#REF!</definedName>
    <definedName name="_IRR4" localSheetId="9">#REF!</definedName>
    <definedName name="_IRR4" localSheetId="8">#REF!</definedName>
    <definedName name="_IRR4" localSheetId="6">#REF!</definedName>
    <definedName name="_IRR4" localSheetId="12">#REF!</definedName>
    <definedName name="_IRR4" localSheetId="10">#REF!</definedName>
    <definedName name="_IRR4" localSheetId="11">#REF!</definedName>
    <definedName name="_IRR4">#REF!</definedName>
    <definedName name="_IRR5" localSheetId="7">#REF!</definedName>
    <definedName name="_IRR5" localSheetId="9">#REF!</definedName>
    <definedName name="_IRR5" localSheetId="8">#REF!</definedName>
    <definedName name="_IRR5" localSheetId="6">#REF!</definedName>
    <definedName name="_IRR5" localSheetId="12">#REF!</definedName>
    <definedName name="_IRR5" localSheetId="10">#REF!</definedName>
    <definedName name="_IRR5" localSheetId="11">#REF!</definedName>
    <definedName name="_IRR5">#REF!</definedName>
    <definedName name="_IRR6" localSheetId="7">#REF!</definedName>
    <definedName name="_IRR6" localSheetId="9">#REF!</definedName>
    <definedName name="_IRR6" localSheetId="8">#REF!</definedName>
    <definedName name="_IRR6" localSheetId="6">#REF!</definedName>
    <definedName name="_IRR6" localSheetId="12">#REF!</definedName>
    <definedName name="_IRR6" localSheetId="10">#REF!</definedName>
    <definedName name="_IRR6" localSheetId="11">#REF!</definedName>
    <definedName name="_IRR6">#REF!</definedName>
    <definedName name="_IRR7" localSheetId="7">#REF!</definedName>
    <definedName name="_IRR7" localSheetId="9">#REF!</definedName>
    <definedName name="_IRR7" localSheetId="8">#REF!</definedName>
    <definedName name="_IRR7" localSheetId="6">#REF!</definedName>
    <definedName name="_IRR7" localSheetId="12">#REF!</definedName>
    <definedName name="_IRR7" localSheetId="10">#REF!</definedName>
    <definedName name="_IRR7" localSheetId="11">#REF!</definedName>
    <definedName name="_IRR7">#REF!</definedName>
    <definedName name="_IRR8" localSheetId="7">#REF!</definedName>
    <definedName name="_IRR8" localSheetId="9">#REF!</definedName>
    <definedName name="_IRR8" localSheetId="8">#REF!</definedName>
    <definedName name="_IRR8" localSheetId="6">#REF!</definedName>
    <definedName name="_IRR8" localSheetId="12">#REF!</definedName>
    <definedName name="_IRR8" localSheetId="10">#REF!</definedName>
    <definedName name="_IRR8" localSheetId="11">#REF!</definedName>
    <definedName name="_IRR8">#REF!</definedName>
    <definedName name="_IRR9" localSheetId="7">#REF!</definedName>
    <definedName name="_IRR9" localSheetId="9">#REF!</definedName>
    <definedName name="_IRR9" localSheetId="8">#REF!</definedName>
    <definedName name="_IRR9" localSheetId="6">#REF!</definedName>
    <definedName name="_IRR9" localSheetId="12">#REF!</definedName>
    <definedName name="_IRR9" localSheetId="10">#REF!</definedName>
    <definedName name="_IRR9" localSheetId="11">#REF!</definedName>
    <definedName name="_IRR9">#REF!</definedName>
    <definedName name="_ISP1">[9]PORTFOLIO!$C$112</definedName>
    <definedName name="_ISP10">'[10]GMAC-JVP'!$L$112</definedName>
    <definedName name="_ISP2" localSheetId="7">#REF!</definedName>
    <definedName name="_ISP2" localSheetId="9">#REF!</definedName>
    <definedName name="_ISP2" localSheetId="8">#REF!</definedName>
    <definedName name="_ISP2" localSheetId="6">#REF!</definedName>
    <definedName name="_ISP2" localSheetId="12">#REF!</definedName>
    <definedName name="_ISP2" localSheetId="10">#REF!</definedName>
    <definedName name="_ISP2" localSheetId="11">#REF!</definedName>
    <definedName name="_ISP2">#REF!</definedName>
    <definedName name="_ISP3" localSheetId="7">#REF!</definedName>
    <definedName name="_ISP3" localSheetId="9">#REF!</definedName>
    <definedName name="_ISP3" localSheetId="8">#REF!</definedName>
    <definedName name="_ISP3" localSheetId="6">#REF!</definedName>
    <definedName name="_ISP3" localSheetId="12">#REF!</definedName>
    <definedName name="_ISP3" localSheetId="10">#REF!</definedName>
    <definedName name="_ISP3" localSheetId="11">#REF!</definedName>
    <definedName name="_ISP3">#REF!</definedName>
    <definedName name="_ISP4">'[10]GMAC-JVP'!$F$112</definedName>
    <definedName name="_ISP5">'[10]GMAC-JVP'!$G$112</definedName>
    <definedName name="_ISP6">'[10]GMAC-JVP'!$H$112</definedName>
    <definedName name="_ISP7">'[10]GMAC-JVP'!$I$112</definedName>
    <definedName name="_ISP8">'[10]GMAC-JVP'!$J$112</definedName>
    <definedName name="_ISP9">'[10]GMAC-JVP'!$K$112</definedName>
    <definedName name="_Key1" localSheetId="7" hidden="1">#REF!</definedName>
    <definedName name="_Key1" localSheetId="9" hidden="1">#REF!</definedName>
    <definedName name="_Key1" localSheetId="8" hidden="1">#REF!</definedName>
    <definedName name="_Key1" localSheetId="6" hidden="1">#REF!</definedName>
    <definedName name="_Key1" localSheetId="12" hidden="1">#REF!</definedName>
    <definedName name="_Key1" localSheetId="10" hidden="1">#REF!</definedName>
    <definedName name="_Key1" localSheetId="11" hidden="1">#REF!</definedName>
    <definedName name="_Key1" hidden="1">#REF!</definedName>
    <definedName name="_Key2" localSheetId="7" hidden="1">#REF!</definedName>
    <definedName name="_Key2" localSheetId="9" hidden="1">#REF!</definedName>
    <definedName name="_Key2" localSheetId="8" hidden="1">#REF!</definedName>
    <definedName name="_Key2" localSheetId="6" hidden="1">#REF!</definedName>
    <definedName name="_Key2" localSheetId="12" hidden="1">#REF!</definedName>
    <definedName name="_Key2" localSheetId="10" hidden="1">#REF!</definedName>
    <definedName name="_Key2" localSheetId="11" hidden="1">#REF!</definedName>
    <definedName name="_Key2" hidden="1">#REF!</definedName>
    <definedName name="_LSP1">'[10]GMAC-JVP'!$C$86</definedName>
    <definedName name="_LSP10">'[10]GMAC-JVP'!$L$86</definedName>
    <definedName name="_LSP2">'[10]GMAC-JVP'!$D$86</definedName>
    <definedName name="_LSP3">'[10]GMAC-JVP'!$E$86</definedName>
    <definedName name="_LSP4">'[10]GMAC-JVP'!$F$86</definedName>
    <definedName name="_LSP5">'[10]GMAC-JVP'!$G$86</definedName>
    <definedName name="_LSP6">'[10]GMAC-JVP'!$H$86</definedName>
    <definedName name="_LSP7">'[10]GMAC-JVP'!$I$86</definedName>
    <definedName name="_LSP8">'[10]GMAC-JVP'!$J$86</definedName>
    <definedName name="_LSP9">'[10]GMAC-JVP'!$K$86</definedName>
    <definedName name="_NOI1" localSheetId="7">#REF!</definedName>
    <definedName name="_NOI1" localSheetId="9">#REF!</definedName>
    <definedName name="_NOI1" localSheetId="8">#REF!</definedName>
    <definedName name="_NOI1" localSheetId="6">#REF!</definedName>
    <definedName name="_NOI1" localSheetId="12">#REF!</definedName>
    <definedName name="_NOI1" localSheetId="10">#REF!</definedName>
    <definedName name="_NOI1" localSheetId="11">#REF!</definedName>
    <definedName name="_NOI1">#REF!</definedName>
    <definedName name="_NOI10" localSheetId="7">#REF!</definedName>
    <definedName name="_NOI10" localSheetId="9">#REF!</definedName>
    <definedName name="_NOI10" localSheetId="8">#REF!</definedName>
    <definedName name="_NOI10" localSheetId="6">#REF!</definedName>
    <definedName name="_NOI10" localSheetId="12">#REF!</definedName>
    <definedName name="_NOI10" localSheetId="10">#REF!</definedName>
    <definedName name="_NOI10" localSheetId="11">#REF!</definedName>
    <definedName name="_NOI10">#REF!</definedName>
    <definedName name="_NOI2" localSheetId="7">#REF!</definedName>
    <definedName name="_NOI2" localSheetId="9">#REF!</definedName>
    <definedName name="_NOI2" localSheetId="8">#REF!</definedName>
    <definedName name="_NOI2" localSheetId="6">#REF!</definedName>
    <definedName name="_NOI2" localSheetId="12">#REF!</definedName>
    <definedName name="_NOI2" localSheetId="10">#REF!</definedName>
    <definedName name="_NOI2" localSheetId="11">#REF!</definedName>
    <definedName name="_NOI2">#REF!</definedName>
    <definedName name="_NOI3" localSheetId="7">#REF!</definedName>
    <definedName name="_NOI3" localSheetId="9">#REF!</definedName>
    <definedName name="_NOI3" localSheetId="8">#REF!</definedName>
    <definedName name="_NOI3" localSheetId="6">#REF!</definedName>
    <definedName name="_NOI3" localSheetId="12">#REF!</definedName>
    <definedName name="_NOI3" localSheetId="10">#REF!</definedName>
    <definedName name="_NOI3" localSheetId="11">#REF!</definedName>
    <definedName name="_NOI3">#REF!</definedName>
    <definedName name="_NOI4" localSheetId="7">#REF!</definedName>
    <definedName name="_NOI4" localSheetId="9">#REF!</definedName>
    <definedName name="_NOI4" localSheetId="8">#REF!</definedName>
    <definedName name="_NOI4" localSheetId="6">#REF!</definedName>
    <definedName name="_NOI4" localSheetId="12">#REF!</definedName>
    <definedName name="_NOI4" localSheetId="10">#REF!</definedName>
    <definedName name="_NOI4" localSheetId="11">#REF!</definedName>
    <definedName name="_NOI4">#REF!</definedName>
    <definedName name="_NOI5" localSheetId="7">#REF!</definedName>
    <definedName name="_NOI5" localSheetId="9">#REF!</definedName>
    <definedName name="_NOI5" localSheetId="8">#REF!</definedName>
    <definedName name="_NOI5" localSheetId="6">#REF!</definedName>
    <definedName name="_NOI5" localSheetId="12">#REF!</definedName>
    <definedName name="_NOI5" localSheetId="10">#REF!</definedName>
    <definedName name="_NOI5" localSheetId="11">#REF!</definedName>
    <definedName name="_NOI5">#REF!</definedName>
    <definedName name="_NOI6" localSheetId="7">#REF!</definedName>
    <definedName name="_NOI6" localSheetId="9">#REF!</definedName>
    <definedName name="_NOI6" localSheetId="8">#REF!</definedName>
    <definedName name="_NOI6" localSheetId="6">#REF!</definedName>
    <definedName name="_NOI6" localSheetId="12">#REF!</definedName>
    <definedName name="_NOI6" localSheetId="10">#REF!</definedName>
    <definedName name="_NOI6" localSheetId="11">#REF!</definedName>
    <definedName name="_NOI6">#REF!</definedName>
    <definedName name="_NOI7" localSheetId="7">#REF!</definedName>
    <definedName name="_NOI7" localSheetId="9">#REF!</definedName>
    <definedName name="_NOI7" localSheetId="8">#REF!</definedName>
    <definedName name="_NOI7" localSheetId="6">#REF!</definedName>
    <definedName name="_NOI7" localSheetId="12">#REF!</definedName>
    <definedName name="_NOI7" localSheetId="10">#REF!</definedName>
    <definedName name="_NOI7" localSheetId="11">#REF!</definedName>
    <definedName name="_NOI7">#REF!</definedName>
    <definedName name="_NOI8" localSheetId="7">#REF!</definedName>
    <definedName name="_NOI8" localSheetId="9">#REF!</definedName>
    <definedName name="_NOI8" localSheetId="8">#REF!</definedName>
    <definedName name="_NOI8" localSheetId="6">#REF!</definedName>
    <definedName name="_NOI8" localSheetId="12">#REF!</definedName>
    <definedName name="_NOI8" localSheetId="10">#REF!</definedName>
    <definedName name="_NOI8" localSheetId="11">#REF!</definedName>
    <definedName name="_NOI8">#REF!</definedName>
    <definedName name="_NOI9" localSheetId="7">#REF!</definedName>
    <definedName name="_NOI9" localSheetId="9">#REF!</definedName>
    <definedName name="_NOI9" localSheetId="8">#REF!</definedName>
    <definedName name="_NOI9" localSheetId="6">#REF!</definedName>
    <definedName name="_NOI9" localSheetId="12">#REF!</definedName>
    <definedName name="_NOI9" localSheetId="10">#REF!</definedName>
    <definedName name="_NOI9" localSheetId="11">#REF!</definedName>
    <definedName name="_NOI9">#REF!</definedName>
    <definedName name="_NSP1" localSheetId="7">#REF!</definedName>
    <definedName name="_NSP1" localSheetId="9">#REF!</definedName>
    <definedName name="_NSP1" localSheetId="8">#REF!</definedName>
    <definedName name="_NSP1" localSheetId="6">#REF!</definedName>
    <definedName name="_NSP1" localSheetId="12">#REF!</definedName>
    <definedName name="_NSP1" localSheetId="10">#REF!</definedName>
    <definedName name="_NSP1" localSheetId="11">#REF!</definedName>
    <definedName name="_NSP1">#REF!</definedName>
    <definedName name="_NSP10" localSheetId="7">#REF!</definedName>
    <definedName name="_NSP10" localSheetId="9">#REF!</definedName>
    <definedName name="_NSP10" localSheetId="8">#REF!</definedName>
    <definedName name="_NSP10" localSheetId="6">#REF!</definedName>
    <definedName name="_NSP10" localSheetId="12">#REF!</definedName>
    <definedName name="_NSP10" localSheetId="10">#REF!</definedName>
    <definedName name="_NSP10" localSheetId="11">#REF!</definedName>
    <definedName name="_NSP10">#REF!</definedName>
    <definedName name="_NSP2" localSheetId="7">#REF!</definedName>
    <definedName name="_NSP2" localSheetId="9">#REF!</definedName>
    <definedName name="_NSP2" localSheetId="8">#REF!</definedName>
    <definedName name="_NSP2" localSheetId="6">#REF!</definedName>
    <definedName name="_NSP2" localSheetId="12">#REF!</definedName>
    <definedName name="_NSP2" localSheetId="10">#REF!</definedName>
    <definedName name="_NSP2" localSheetId="11">#REF!</definedName>
    <definedName name="_NSP2">#REF!</definedName>
    <definedName name="_NSP3" localSheetId="7">#REF!</definedName>
    <definedName name="_NSP3" localSheetId="9">#REF!</definedName>
    <definedName name="_NSP3" localSheetId="8">#REF!</definedName>
    <definedName name="_NSP3" localSheetId="6">#REF!</definedName>
    <definedName name="_NSP3" localSheetId="12">#REF!</definedName>
    <definedName name="_NSP3" localSheetId="10">#REF!</definedName>
    <definedName name="_NSP3" localSheetId="11">#REF!</definedName>
    <definedName name="_NSP3">#REF!</definedName>
    <definedName name="_NSP4" localSheetId="7">#REF!</definedName>
    <definedName name="_NSP4" localSheetId="9">#REF!</definedName>
    <definedName name="_NSP4" localSheetId="8">#REF!</definedName>
    <definedName name="_NSP4" localSheetId="6">#REF!</definedName>
    <definedName name="_NSP4" localSheetId="12">#REF!</definedName>
    <definedName name="_NSP4" localSheetId="10">#REF!</definedName>
    <definedName name="_NSP4" localSheetId="11">#REF!</definedName>
    <definedName name="_NSP4">#REF!</definedName>
    <definedName name="_NSP5" localSheetId="7">#REF!</definedName>
    <definedName name="_NSP5" localSheetId="9">#REF!</definedName>
    <definedName name="_NSP5" localSheetId="8">#REF!</definedName>
    <definedName name="_NSP5" localSheetId="6">#REF!</definedName>
    <definedName name="_NSP5" localSheetId="12">#REF!</definedName>
    <definedName name="_NSP5" localSheetId="10">#REF!</definedName>
    <definedName name="_NSP5" localSheetId="11">#REF!</definedName>
    <definedName name="_NSP5">#REF!</definedName>
    <definedName name="_NSP6" localSheetId="7">#REF!</definedName>
    <definedName name="_NSP6" localSheetId="9">#REF!</definedName>
    <definedName name="_NSP6" localSheetId="8">#REF!</definedName>
    <definedName name="_NSP6" localSheetId="6">#REF!</definedName>
    <definedName name="_NSP6" localSheetId="12">#REF!</definedName>
    <definedName name="_NSP6" localSheetId="10">#REF!</definedName>
    <definedName name="_NSP6" localSheetId="11">#REF!</definedName>
    <definedName name="_NSP6">#REF!</definedName>
    <definedName name="_NSP7" localSheetId="7">#REF!</definedName>
    <definedName name="_NSP7" localSheetId="9">#REF!</definedName>
    <definedName name="_NSP7" localSheetId="8">#REF!</definedName>
    <definedName name="_NSP7" localSheetId="6">#REF!</definedName>
    <definedName name="_NSP7" localSheetId="12">#REF!</definedName>
    <definedName name="_NSP7" localSheetId="10">#REF!</definedName>
    <definedName name="_NSP7" localSheetId="11">#REF!</definedName>
    <definedName name="_NSP7">#REF!</definedName>
    <definedName name="_NSP8" localSheetId="7">#REF!</definedName>
    <definedName name="_NSP8" localSheetId="9">#REF!</definedName>
    <definedName name="_NSP8" localSheetId="8">#REF!</definedName>
    <definedName name="_NSP8" localSheetId="6">#REF!</definedName>
    <definedName name="_NSP8" localSheetId="12">#REF!</definedName>
    <definedName name="_NSP8" localSheetId="10">#REF!</definedName>
    <definedName name="_NSP8" localSheetId="11">#REF!</definedName>
    <definedName name="_NSP8">#REF!</definedName>
    <definedName name="_NSP9" localSheetId="7">#REF!</definedName>
    <definedName name="_NSP9" localSheetId="9">#REF!</definedName>
    <definedName name="_NSP9" localSheetId="8">#REF!</definedName>
    <definedName name="_NSP9" localSheetId="6">#REF!</definedName>
    <definedName name="_NSP9" localSheetId="12">#REF!</definedName>
    <definedName name="_NSP9" localSheetId="10">#REF!</definedName>
    <definedName name="_NSP9" localSheetId="11">#REF!</definedName>
    <definedName name="_NSP9">#REF!</definedName>
    <definedName name="_Order1" hidden="1">255</definedName>
    <definedName name="_Order2" hidden="1">0</definedName>
    <definedName name="_org440" localSheetId="7">#REF!</definedName>
    <definedName name="_org440" localSheetId="8">#REF!</definedName>
    <definedName name="_org440" localSheetId="6">#REF!</definedName>
    <definedName name="_org440">#REF!</definedName>
    <definedName name="_P3">PV(mezz_ytm,mezz_term-1,mezz_amt*mezz_io,0,0)+mezz_amt</definedName>
    <definedName name="_per1">[11]Assume!$R$44</definedName>
    <definedName name="_per2">[11]Assume!$R$45</definedName>
    <definedName name="_per3">[11]Assume!$R$46</definedName>
    <definedName name="_per4">[11]Assume!$R$47</definedName>
    <definedName name="_per5">[11]Assume!$R$48</definedName>
    <definedName name="_PG3" localSheetId="7">#REF!</definedName>
    <definedName name="_PG3" localSheetId="9">#REF!</definedName>
    <definedName name="_PG3" localSheetId="8">#REF!</definedName>
    <definedName name="_PG3" localSheetId="6">#REF!</definedName>
    <definedName name="_PG3" localSheetId="12">#REF!</definedName>
    <definedName name="_PG3" localSheetId="10">#REF!</definedName>
    <definedName name="_PG3" localSheetId="11">#REF!</definedName>
    <definedName name="_PG3">#REF!</definedName>
    <definedName name="_PG4" localSheetId="7">#REF!</definedName>
    <definedName name="_PG4" localSheetId="9">#REF!</definedName>
    <definedName name="_PG4" localSheetId="8">#REF!</definedName>
    <definedName name="_PG4" localSheetId="6">#REF!</definedName>
    <definedName name="_PG4" localSheetId="12">#REF!</definedName>
    <definedName name="_PG4" localSheetId="10">#REF!</definedName>
    <definedName name="_PG4" localSheetId="11">#REF!</definedName>
    <definedName name="_PG4">#REF!</definedName>
    <definedName name="_PG5" localSheetId="7">#REF!</definedName>
    <definedName name="_PG5" localSheetId="9">#REF!</definedName>
    <definedName name="_PG5" localSheetId="8">#REF!</definedName>
    <definedName name="_PG5" localSheetId="6">#REF!</definedName>
    <definedName name="_PG5" localSheetId="12">#REF!</definedName>
    <definedName name="_PG5" localSheetId="10">#REF!</definedName>
    <definedName name="_PG5" localSheetId="11">#REF!</definedName>
    <definedName name="_PG5">#REF!</definedName>
    <definedName name="_Pr13" localSheetId="7">#REF!</definedName>
    <definedName name="_Pr13" localSheetId="9">#REF!</definedName>
    <definedName name="_Pr13" localSheetId="8">#REF!</definedName>
    <definedName name="_Pr13" localSheetId="6">#REF!</definedName>
    <definedName name="_Pr13" localSheetId="12">#REF!</definedName>
    <definedName name="_Pr13" localSheetId="10">#REF!</definedName>
    <definedName name="_Pr13" localSheetId="11">#REF!</definedName>
    <definedName name="_Pr13">#REF!</definedName>
    <definedName name="_prt1" localSheetId="7">#REF!</definedName>
    <definedName name="_prt1" localSheetId="9">#REF!</definedName>
    <definedName name="_prt1" localSheetId="8">#REF!</definedName>
    <definedName name="_prt1" localSheetId="6">#REF!</definedName>
    <definedName name="_prt1" localSheetId="12">#REF!</definedName>
    <definedName name="_prt1" localSheetId="10">#REF!</definedName>
    <definedName name="_prt1" localSheetId="11">#REF!</definedName>
    <definedName name="_prt1">#REF!</definedName>
    <definedName name="_Regression_Int" hidden="1">1</definedName>
    <definedName name="_REQ1">'[12]Acq &amp; Redev'!$K$32</definedName>
    <definedName name="_SCH1" localSheetId="7">#REF!</definedName>
    <definedName name="_SCH1" localSheetId="8">#REF!</definedName>
    <definedName name="_SCH1" localSheetId="6">#REF!</definedName>
    <definedName name="_SCH1">#REF!</definedName>
    <definedName name="_SCH2" localSheetId="7">#REF!</definedName>
    <definedName name="_SCH2" localSheetId="8">#REF!</definedName>
    <definedName name="_SCH2" localSheetId="6">#REF!</definedName>
    <definedName name="_SCH2">#REF!</definedName>
    <definedName name="_SCH3" localSheetId="7">#REF!</definedName>
    <definedName name="_SCH3" localSheetId="8">#REF!</definedName>
    <definedName name="_SCH3" localSheetId="6">#REF!</definedName>
    <definedName name="_SCH3">#REF!</definedName>
    <definedName name="_SHC2" localSheetId="7">#REF!</definedName>
    <definedName name="_SHC2" localSheetId="8">#REF!</definedName>
    <definedName name="_SHC2" localSheetId="6">#REF!</definedName>
    <definedName name="_SHC2">#REF!</definedName>
    <definedName name="_Sort" localSheetId="7" hidden="1">#REF!</definedName>
    <definedName name="_Sort" localSheetId="9" hidden="1">#REF!</definedName>
    <definedName name="_Sort" localSheetId="8" hidden="1">#REF!</definedName>
    <definedName name="_Sort" localSheetId="6" hidden="1">#REF!</definedName>
    <definedName name="_Sort" localSheetId="12" hidden="1">#REF!</definedName>
    <definedName name="_Sort" localSheetId="10" hidden="1">#REF!</definedName>
    <definedName name="_Sort" localSheetId="11" hidden="1">#REF!</definedName>
    <definedName name="_Sort" hidden="1">#REF!</definedName>
    <definedName name="_sum1" hidden="1">{#N/A,#N/A,FALSE,"Notes";#N/A,#N/A,FALSE,"Loan Value";"CashFlowSummary Quarterly",#N/A,FALSE,"CashFlowSummary";"InvestorSummary Quarterly",#N/A,FALSE,"InvestorSummary";#N/A,#N/A,FALSE,"RevenueAssumptions";"MasterCostAssmp Quarterly",#N/A,FALSE,"MasterCostAssmp";#N/A,#N/A,FALSE,"InTractCstAssmp";"Lot Takedowns Quarterly",#N/A,FALSE,"LotTakedowns"}</definedName>
    <definedName name="_sum2" localSheetId="7">#REF!</definedName>
    <definedName name="_sum2" localSheetId="9">#REF!</definedName>
    <definedName name="_sum2" localSheetId="8">#REF!</definedName>
    <definedName name="_sum2" localSheetId="6">#REF!</definedName>
    <definedName name="_sum2" localSheetId="12">#REF!</definedName>
    <definedName name="_sum2" localSheetId="10">#REF!</definedName>
    <definedName name="_sum2" localSheetId="11">#REF!</definedName>
    <definedName name="_sum2">#REF!</definedName>
    <definedName name="_SUM3" localSheetId="7">#REF!</definedName>
    <definedName name="_SUM3" localSheetId="9">#REF!</definedName>
    <definedName name="_SUM3" localSheetId="8">#REF!</definedName>
    <definedName name="_SUM3" localSheetId="6">#REF!</definedName>
    <definedName name="_SUM3" localSheetId="12">#REF!</definedName>
    <definedName name="_SUM3" localSheetId="10">#REF!</definedName>
    <definedName name="_SUM3" localSheetId="11">#REF!</definedName>
    <definedName name="_SUM3">#REF!</definedName>
    <definedName name="_Table2_In1" localSheetId="7" hidden="1">#REF!</definedName>
    <definedName name="_Table2_In1" localSheetId="9" hidden="1">#REF!</definedName>
    <definedName name="_Table2_In1" localSheetId="8" hidden="1">#REF!</definedName>
    <definedName name="_Table2_In1" localSheetId="6" hidden="1">#REF!</definedName>
    <definedName name="_Table2_In1" localSheetId="12" hidden="1">#REF!</definedName>
    <definedName name="_Table2_In1" localSheetId="10" hidden="1">#REF!</definedName>
    <definedName name="_Table2_In1" localSheetId="11" hidden="1">#REF!</definedName>
    <definedName name="_Table2_In1" hidden="1">#REF!</definedName>
    <definedName name="_Table2_In2" localSheetId="7" hidden="1">#REF!</definedName>
    <definedName name="_Table2_In2" localSheetId="9" hidden="1">#REF!</definedName>
    <definedName name="_Table2_In2" localSheetId="8" hidden="1">#REF!</definedName>
    <definedName name="_Table2_In2" localSheetId="6" hidden="1">#REF!</definedName>
    <definedName name="_Table2_In2" localSheetId="12" hidden="1">#REF!</definedName>
    <definedName name="_Table2_In2" localSheetId="10" hidden="1">#REF!</definedName>
    <definedName name="_Table2_In2" localSheetId="11" hidden="1">#REF!</definedName>
    <definedName name="_Table2_In2" hidden="1">#REF!</definedName>
    <definedName name="_Table2_Out" localSheetId="7" hidden="1">#REF!</definedName>
    <definedName name="_Table2_Out" localSheetId="9" hidden="1">#REF!</definedName>
    <definedName name="_Table2_Out" localSheetId="8" hidden="1">#REF!</definedName>
    <definedName name="_Table2_Out" localSheetId="6" hidden="1">#REF!</definedName>
    <definedName name="_Table2_Out" localSheetId="12" hidden="1">#REF!</definedName>
    <definedName name="_Table2_Out" localSheetId="10" hidden="1">#REF!</definedName>
    <definedName name="_Table2_Out" localSheetId="11" hidden="1">#REF!</definedName>
    <definedName name="_Table2_Out" hidden="1">#REF!</definedName>
    <definedName name="_tb1" localSheetId="7">#REF!</definedName>
    <definedName name="_tb1" localSheetId="9">#REF!</definedName>
    <definedName name="_tb1" localSheetId="8">#REF!</definedName>
    <definedName name="_tb1" localSheetId="6">#REF!</definedName>
    <definedName name="_tb1" localSheetId="12">#REF!</definedName>
    <definedName name="_tb1" localSheetId="10">#REF!</definedName>
    <definedName name="_tb1" localSheetId="11">#REF!</definedName>
    <definedName name="_tb1">#REF!</definedName>
    <definedName name="_tb2" localSheetId="7">#REF!</definedName>
    <definedName name="_tb2" localSheetId="9">#REF!</definedName>
    <definedName name="_tb2" localSheetId="8">#REF!</definedName>
    <definedName name="_tb2" localSheetId="6">#REF!</definedName>
    <definedName name="_tb2" localSheetId="12">#REF!</definedName>
    <definedName name="_tb2" localSheetId="10">#REF!</definedName>
    <definedName name="_tb2" localSheetId="11">#REF!</definedName>
    <definedName name="_tb2">#REF!</definedName>
    <definedName name="_tb3" localSheetId="7">#REF!</definedName>
    <definedName name="_tb3" localSheetId="9">#REF!</definedName>
    <definedName name="_tb3" localSheetId="8">#REF!</definedName>
    <definedName name="_tb3" localSheetId="6">#REF!</definedName>
    <definedName name="_tb3" localSheetId="12">#REF!</definedName>
    <definedName name="_tb3" localSheetId="10">#REF!</definedName>
    <definedName name="_tb3" localSheetId="11">#REF!</definedName>
    <definedName name="_tb3">#REF!</definedName>
    <definedName name="_tb4" localSheetId="7">#REF!</definedName>
    <definedName name="_tb4" localSheetId="9">#REF!</definedName>
    <definedName name="_tb4" localSheetId="8">#REF!</definedName>
    <definedName name="_tb4" localSheetId="6">#REF!</definedName>
    <definedName name="_tb4" localSheetId="12">#REF!</definedName>
    <definedName name="_tb4" localSheetId="10">#REF!</definedName>
    <definedName name="_tb4" localSheetId="11">#REF!</definedName>
    <definedName name="_tb4">#REF!</definedName>
    <definedName name="_tb5" localSheetId="7">#REF!</definedName>
    <definedName name="_tb5" localSheetId="9">#REF!</definedName>
    <definedName name="_tb5" localSheetId="8">#REF!</definedName>
    <definedName name="_tb5" localSheetId="6">#REF!</definedName>
    <definedName name="_tb5" localSheetId="12">#REF!</definedName>
    <definedName name="_tb5" localSheetId="10">#REF!</definedName>
    <definedName name="_tb5" localSheetId="11">#REF!</definedName>
    <definedName name="_tb5">#REF!</definedName>
    <definedName name="_tb6" localSheetId="7">#REF!</definedName>
    <definedName name="_tb6" localSheetId="9">#REF!</definedName>
    <definedName name="_tb6" localSheetId="8">#REF!</definedName>
    <definedName name="_tb6" localSheetId="6">#REF!</definedName>
    <definedName name="_tb6" localSheetId="12">#REF!</definedName>
    <definedName name="_tb6" localSheetId="10">#REF!</definedName>
    <definedName name="_tb6" localSheetId="11">#REF!</definedName>
    <definedName name="_tb6">#REF!</definedName>
    <definedName name="_tb7" localSheetId="7">#REF!</definedName>
    <definedName name="_tb7" localSheetId="9">#REF!</definedName>
    <definedName name="_tb7" localSheetId="8">#REF!</definedName>
    <definedName name="_tb7" localSheetId="6">#REF!</definedName>
    <definedName name="_tb7" localSheetId="12">#REF!</definedName>
    <definedName name="_tb7" localSheetId="10">#REF!</definedName>
    <definedName name="_tb7" localSheetId="11">#REF!</definedName>
    <definedName name="_tb7">#REF!</definedName>
    <definedName name="_TMP1" localSheetId="7">#REF!</definedName>
    <definedName name="_TMP1" localSheetId="9">#REF!</definedName>
    <definedName name="_TMP1" localSheetId="8">#REF!</definedName>
    <definedName name="_TMP1" localSheetId="6">#REF!</definedName>
    <definedName name="_TMP1" localSheetId="12">#REF!</definedName>
    <definedName name="_TMP1" localSheetId="10">#REF!</definedName>
    <definedName name="_TMP1" localSheetId="11">#REF!</definedName>
    <definedName name="_TMP1">#REF!</definedName>
    <definedName name="a" hidden="1">{"% burden",#N/A,FALSE,"Summaries";"res value",#N/A,FALSE,"Summaries";"use factors",#N/A,FALSE,"Cost_Alloc";"cost alloc",#N/A,FALSE,"Cost_Alloc"}</definedName>
    <definedName name="A_E" localSheetId="7">#REF!</definedName>
    <definedName name="A_E" localSheetId="9">#REF!</definedName>
    <definedName name="A_E" localSheetId="8">#REF!</definedName>
    <definedName name="A_E" localSheetId="6">#REF!</definedName>
    <definedName name="A_E" localSheetId="12">#REF!</definedName>
    <definedName name="A_E" localSheetId="10">#REF!</definedName>
    <definedName name="A_E" localSheetId="11">#REF!</definedName>
    <definedName name="A_E">#REF!</definedName>
    <definedName name="A02A_VACANCY" localSheetId="7">'[7]Revenue Detail Sheets'!#REF!</definedName>
    <definedName name="A02A_VACANCY" localSheetId="9">'[7]Revenue Detail Sheets'!#REF!</definedName>
    <definedName name="A02A_VACANCY" localSheetId="8">'[7]Revenue Detail Sheets'!#REF!</definedName>
    <definedName name="A02A_VACANCY" localSheetId="6">'[7]Revenue Detail Sheets'!#REF!</definedName>
    <definedName name="A02A_VACANCY" localSheetId="12">'[7]Revenue Detail Sheets'!#REF!</definedName>
    <definedName name="A02A_VACANCY" localSheetId="10">'[7]Revenue Detail Sheets'!#REF!</definedName>
    <definedName name="A02A_VACANCY" localSheetId="11">'[7]Revenue Detail Sheets'!#REF!</definedName>
    <definedName name="A02A_VACANCY">'[7]Revenue Detail Sheets'!#REF!</definedName>
    <definedName name="A02B_VACACNY" localSheetId="7">'[7]Revenue Detail Sheets'!#REF!</definedName>
    <definedName name="A02B_VACACNY" localSheetId="9">'[7]Revenue Detail Sheets'!#REF!</definedName>
    <definedName name="A02B_VACACNY" localSheetId="8">'[7]Revenue Detail Sheets'!#REF!</definedName>
    <definedName name="A02B_VACACNY" localSheetId="6">'[7]Revenue Detail Sheets'!#REF!</definedName>
    <definedName name="A02B_VACACNY" localSheetId="12">'[7]Revenue Detail Sheets'!#REF!</definedName>
    <definedName name="A02B_VACACNY" localSheetId="10">'[7]Revenue Detail Sheets'!#REF!</definedName>
    <definedName name="A02B_VACACNY" localSheetId="11">'[7]Revenue Detail Sheets'!#REF!</definedName>
    <definedName name="A02B_VACACNY">'[7]Revenue Detail Sheets'!#REF!</definedName>
    <definedName name="A03_VACANCY" localSheetId="7">'[7]Revenue Detail Sheets'!#REF!</definedName>
    <definedName name="A03_VACANCY" localSheetId="9">'[7]Revenue Detail Sheets'!#REF!</definedName>
    <definedName name="A03_VACANCY" localSheetId="8">'[7]Revenue Detail Sheets'!#REF!</definedName>
    <definedName name="A03_VACANCY" localSheetId="6">'[7]Revenue Detail Sheets'!#REF!</definedName>
    <definedName name="A03_VACANCY" localSheetId="12">'[7]Revenue Detail Sheets'!#REF!</definedName>
    <definedName name="A03_VACANCY" localSheetId="10">'[7]Revenue Detail Sheets'!#REF!</definedName>
    <definedName name="A03_VACANCY" localSheetId="11">'[7]Revenue Detail Sheets'!#REF!</definedName>
    <definedName name="A03_VACANCY">'[7]Revenue Detail Sheets'!#REF!</definedName>
    <definedName name="A04A_VACANCY" localSheetId="7">'[7]Revenue Detail Sheets'!#REF!</definedName>
    <definedName name="A04A_VACANCY" localSheetId="9">'[7]Revenue Detail Sheets'!#REF!</definedName>
    <definedName name="A04A_VACANCY" localSheetId="8">'[7]Revenue Detail Sheets'!#REF!</definedName>
    <definedName name="A04A_VACANCY" localSheetId="6">'[7]Revenue Detail Sheets'!#REF!</definedName>
    <definedName name="A04A_VACANCY" localSheetId="12">'[7]Revenue Detail Sheets'!#REF!</definedName>
    <definedName name="A04A_VACANCY" localSheetId="10">'[7]Revenue Detail Sheets'!#REF!</definedName>
    <definedName name="A04A_VACANCY" localSheetId="11">'[7]Revenue Detail Sheets'!#REF!</definedName>
    <definedName name="A04A_VACANCY">'[7]Revenue Detail Sheets'!#REF!</definedName>
    <definedName name="A08_VACANCY" localSheetId="7">'[7]Revenue Detail Sheets'!#REF!</definedName>
    <definedName name="A08_VACANCY" localSheetId="9">'[7]Revenue Detail Sheets'!#REF!</definedName>
    <definedName name="A08_VACANCY" localSheetId="8">'[7]Revenue Detail Sheets'!#REF!</definedName>
    <definedName name="A08_VACANCY" localSheetId="6">'[7]Revenue Detail Sheets'!#REF!</definedName>
    <definedName name="A08_VACANCY" localSheetId="12">'[7]Revenue Detail Sheets'!#REF!</definedName>
    <definedName name="A08_VACANCY" localSheetId="10">'[7]Revenue Detail Sheets'!#REF!</definedName>
    <definedName name="A08_VACANCY" localSheetId="11">'[7]Revenue Detail Sheets'!#REF!</definedName>
    <definedName name="A08_VACANCY">'[7]Revenue Detail Sheets'!#REF!</definedName>
    <definedName name="A10_VACANCY" localSheetId="7">'[7]Revenue Detail Sheets'!#REF!</definedName>
    <definedName name="A10_VACANCY" localSheetId="9">'[7]Revenue Detail Sheets'!#REF!</definedName>
    <definedName name="A10_VACANCY" localSheetId="8">'[7]Revenue Detail Sheets'!#REF!</definedName>
    <definedName name="A10_VACANCY" localSheetId="6">'[7]Revenue Detail Sheets'!#REF!</definedName>
    <definedName name="A10_VACANCY" localSheetId="12">'[7]Revenue Detail Sheets'!#REF!</definedName>
    <definedName name="A10_VACANCY" localSheetId="10">'[7]Revenue Detail Sheets'!#REF!</definedName>
    <definedName name="A10_VACANCY" localSheetId="11">'[7]Revenue Detail Sheets'!#REF!</definedName>
    <definedName name="A10_VACANCY">'[7]Revenue Detail Sheets'!#REF!</definedName>
    <definedName name="aa" hidden="1">{#N/A,#N/A,FALSE,"II-2 POP.HH";#N/A,#N/A,FALSE,"II-3 AGE.DIST";#N/A,#N/A,FALSE,"II-4 HH.DIST";#N/A,#N/A,FALSE,"II-5 EMP.INDUS"}</definedName>
    <definedName name="AAA_DOCTOPS" hidden="1">"AAA_SET"</definedName>
    <definedName name="AAA_duser" hidden="1">"OFF"</definedName>
    <definedName name="AAASPONSOR">[9]LV0022!$A$255:$G$288</definedName>
    <definedName name="aaatrxfr">[13]PH618!$A$66:$AB$265</definedName>
    <definedName name="AAB_Addin5" hidden="1">"AAB_Description for addin 5,Description for addin 5,Description for addin 5,Description for addin 5,Description for addin 5,Description for addin 5"</definedName>
    <definedName name="ab1600_fee" localSheetId="7">#REF!</definedName>
    <definedName name="ab1600_fee" localSheetId="9">#REF!</definedName>
    <definedName name="ab1600_fee" localSheetId="8">#REF!</definedName>
    <definedName name="ab1600_fee" localSheetId="6">#REF!</definedName>
    <definedName name="ab1600_fee" localSheetId="12">#REF!</definedName>
    <definedName name="ab1600_fee" localSheetId="10">#REF!</definedName>
    <definedName name="ab1600_fee" localSheetId="11">#REF!</definedName>
    <definedName name="ab1600_fee">#REF!</definedName>
    <definedName name="absorb" localSheetId="7">#REF!</definedName>
    <definedName name="absorb" localSheetId="9">#REF!</definedName>
    <definedName name="absorb" localSheetId="8">#REF!</definedName>
    <definedName name="absorb" localSheetId="6">#REF!</definedName>
    <definedName name="absorb" localSheetId="12">#REF!</definedName>
    <definedName name="absorb" localSheetId="10">#REF!</definedName>
    <definedName name="absorb" localSheetId="11">#REF!</definedName>
    <definedName name="absorb">#REF!</definedName>
    <definedName name="absorb_A" localSheetId="7">#REF!</definedName>
    <definedName name="absorb_A" localSheetId="9">#REF!</definedName>
    <definedName name="absorb_A" localSheetId="8">#REF!</definedName>
    <definedName name="absorb_A" localSheetId="6">#REF!</definedName>
    <definedName name="absorb_A" localSheetId="12">#REF!</definedName>
    <definedName name="absorb_A" localSheetId="10">#REF!</definedName>
    <definedName name="absorb_A" localSheetId="11">#REF!</definedName>
    <definedName name="absorb_A">#REF!</definedName>
    <definedName name="absorb_B" localSheetId="7">#REF!</definedName>
    <definedName name="absorb_B" localSheetId="9">#REF!</definedName>
    <definedName name="absorb_B" localSheetId="8">#REF!</definedName>
    <definedName name="absorb_B" localSheetId="6">#REF!</definedName>
    <definedName name="absorb_B" localSheetId="12">#REF!</definedName>
    <definedName name="absorb_B" localSheetId="10">#REF!</definedName>
    <definedName name="absorb_B" localSheetId="11">#REF!</definedName>
    <definedName name="absorb_B">#REF!</definedName>
    <definedName name="absorp" localSheetId="7">#REF!</definedName>
    <definedName name="absorp" localSheetId="9">#REF!</definedName>
    <definedName name="absorp" localSheetId="8">#REF!</definedName>
    <definedName name="absorp" localSheetId="6">#REF!</definedName>
    <definedName name="absorp" localSheetId="12">#REF!</definedName>
    <definedName name="absorp" localSheetId="10">#REF!</definedName>
    <definedName name="absorp" localSheetId="11">#REF!</definedName>
    <definedName name="absorp">#REF!</definedName>
    <definedName name="absorp_cumm" localSheetId="7">#REF!</definedName>
    <definedName name="absorp_cumm" localSheetId="8">#REF!</definedName>
    <definedName name="absorp_cumm" localSheetId="6">#REF!</definedName>
    <definedName name="absorp_cumm" localSheetId="12">#REF!</definedName>
    <definedName name="absorp_cumm">#REF!</definedName>
    <definedName name="absorp_sched" localSheetId="7">#REF!</definedName>
    <definedName name="absorp_sched" localSheetId="9">#REF!</definedName>
    <definedName name="absorp_sched" localSheetId="8">#REF!</definedName>
    <definedName name="absorp_sched" localSheetId="6">#REF!</definedName>
    <definedName name="absorp_sched" localSheetId="12">#REF!</definedName>
    <definedName name="absorp_sched" localSheetId="10">#REF!</definedName>
    <definedName name="absorp_sched" localSheetId="11">#REF!</definedName>
    <definedName name="absorp_sched">#REF!</definedName>
    <definedName name="absorption" localSheetId="7">#REF!</definedName>
    <definedName name="absorption" localSheetId="9">#REF!</definedName>
    <definedName name="absorption" localSheetId="8">#REF!</definedName>
    <definedName name="absorption" localSheetId="6">#REF!</definedName>
    <definedName name="absorption" localSheetId="12">#REF!</definedName>
    <definedName name="absorption" localSheetId="10">#REF!</definedName>
    <definedName name="absorption" localSheetId="11">#REF!</definedName>
    <definedName name="absorption">#REF!</definedName>
    <definedName name="Accrual" localSheetId="7">#REF!</definedName>
    <definedName name="Accrual" localSheetId="8">#REF!</definedName>
    <definedName name="Accrual" localSheetId="6">#REF!</definedName>
    <definedName name="Accrual">#REF!</definedName>
    <definedName name="acerage_office" localSheetId="7">#REF!</definedName>
    <definedName name="acerage_office" localSheetId="9">#REF!</definedName>
    <definedName name="acerage_office" localSheetId="8">#REF!</definedName>
    <definedName name="acerage_office" localSheetId="6">#REF!</definedName>
    <definedName name="acerage_office" localSheetId="12">#REF!</definedName>
    <definedName name="acerage_office" localSheetId="10">#REF!</definedName>
    <definedName name="acerage_office" localSheetId="11">#REF!</definedName>
    <definedName name="acerage_office">#REF!</definedName>
    <definedName name="acerage_retail" localSheetId="7">#REF!</definedName>
    <definedName name="acerage_retail" localSheetId="9">#REF!</definedName>
    <definedName name="acerage_retail" localSheetId="8">#REF!</definedName>
    <definedName name="acerage_retail" localSheetId="6">#REF!</definedName>
    <definedName name="acerage_retail" localSheetId="12">#REF!</definedName>
    <definedName name="acerage_retail" localSheetId="10">#REF!</definedName>
    <definedName name="acerage_retail" localSheetId="11">#REF!</definedName>
    <definedName name="acerage_retail">#REF!</definedName>
    <definedName name="ACQLOANYEAR" localSheetId="7">#REF!</definedName>
    <definedName name="ACQLOANYEAR" localSheetId="9">#REF!</definedName>
    <definedName name="ACQLOANYEAR" localSheetId="8">#REF!</definedName>
    <definedName name="ACQLOANYEAR" localSheetId="6">#REF!</definedName>
    <definedName name="ACQLOANYEAR" localSheetId="12">#REF!</definedName>
    <definedName name="ACQLOANYEAR" localSheetId="10">#REF!</definedName>
    <definedName name="ACQLOANYEAR" localSheetId="11">#REF!</definedName>
    <definedName name="ACQLOANYEAR">#REF!</definedName>
    <definedName name="ACQMONTH" localSheetId="7">#REF!</definedName>
    <definedName name="ACQMONTH" localSheetId="9">#REF!</definedName>
    <definedName name="ACQMONTH" localSheetId="8">#REF!</definedName>
    <definedName name="ACQMONTH" localSheetId="6">#REF!</definedName>
    <definedName name="ACQMONTH" localSheetId="12">#REF!</definedName>
    <definedName name="ACQMONTH" localSheetId="10">#REF!</definedName>
    <definedName name="ACQMONTH" localSheetId="11">#REF!</definedName>
    <definedName name="ACQMONTH">#REF!</definedName>
    <definedName name="ACQQUARTER" localSheetId="7">#REF!</definedName>
    <definedName name="ACQQUARTER" localSheetId="9">#REF!</definedName>
    <definedName name="ACQQUARTER" localSheetId="8">#REF!</definedName>
    <definedName name="ACQQUARTER" localSheetId="6">#REF!</definedName>
    <definedName name="ACQQUARTER" localSheetId="12">#REF!</definedName>
    <definedName name="ACQQUARTER" localSheetId="10">#REF!</definedName>
    <definedName name="ACQQUARTER" localSheetId="11">#REF!</definedName>
    <definedName name="ACQQUARTER">#REF!</definedName>
    <definedName name="acreage" localSheetId="7">#REF!</definedName>
    <definedName name="acreage" localSheetId="9">#REF!</definedName>
    <definedName name="acreage" localSheetId="8">#REF!</definedName>
    <definedName name="acreage" localSheetId="6">#REF!</definedName>
    <definedName name="acreage" localSheetId="12">#REF!</definedName>
    <definedName name="acreage" localSheetId="10">#REF!</definedName>
    <definedName name="acreage" localSheetId="11">#REF!</definedName>
    <definedName name="acreage">#REF!</definedName>
    <definedName name="acreage_res" localSheetId="7">#REF!</definedName>
    <definedName name="acreage_res" localSheetId="9">#REF!</definedName>
    <definedName name="acreage_res" localSheetId="8">#REF!</definedName>
    <definedName name="acreage_res" localSheetId="6">#REF!</definedName>
    <definedName name="acreage_res" localSheetId="12">#REF!</definedName>
    <definedName name="acreage_res" localSheetId="10">#REF!</definedName>
    <definedName name="acreage_res" localSheetId="11">#REF!</definedName>
    <definedName name="acreage_res">#REF!</definedName>
    <definedName name="acres" hidden="1">{#N/A,#N/A,FALSE,"III-1 Sum.Dem";#N/A,#N/A,FALSE,"III-2 RER.Dem.Pop";#N/A,#N/A,FALSE,"III-3 RER.Cap.Pop";#N/A,#N/A,FALSE,"III-4 RER.Dem.TCSS";#N/A,#N/A,FALSE,"III-5 RER.Cap.TCSS";#N/A,#N/A,FALSE,"III-6 Pow.Center.Dem";#N/A,#N/A,FALSE,"III-7 Off.Demand";#N/A,#N/A,FALSE,"III-8 Htl.Dem"}</definedName>
    <definedName name="acres_required" localSheetId="7">'[14]park cost'!#REF!</definedName>
    <definedName name="acres_required" localSheetId="9">'[14]park cost'!#REF!</definedName>
    <definedName name="acres_required" localSheetId="8">'[14]park cost'!#REF!</definedName>
    <definedName name="acres_required" localSheetId="6">'[14]park cost'!#REF!</definedName>
    <definedName name="acres_required" localSheetId="12">'[14]park cost'!#REF!</definedName>
    <definedName name="acres_required" localSheetId="10">'[14]park cost'!#REF!</definedName>
    <definedName name="acres_required" localSheetId="11">'[14]park cost'!#REF!</definedName>
    <definedName name="acres_required">'[14]park cost'!#REF!</definedName>
    <definedName name="Actuals" localSheetId="7">#REF!</definedName>
    <definedName name="Actuals" localSheetId="9">#REF!</definedName>
    <definedName name="Actuals" localSheetId="8">#REF!</definedName>
    <definedName name="Actuals" localSheetId="6">#REF!</definedName>
    <definedName name="Actuals" localSheetId="12">#REF!</definedName>
    <definedName name="Actuals" localSheetId="10">#REF!</definedName>
    <definedName name="Actuals" localSheetId="11">#REF!</definedName>
    <definedName name="Actuals">#REF!</definedName>
    <definedName name="ACwvu.Hist." hidden="1">[15]Quarters!$K$1:$N$41</definedName>
    <definedName name="ACwvu.OthrCalQtr_AnlChg." localSheetId="7" hidden="1">#REF!</definedName>
    <definedName name="ACwvu.OthrCalQtr_AnlChg." localSheetId="8" hidden="1">#REF!</definedName>
    <definedName name="ACwvu.OthrCalQtr_AnlChg." localSheetId="6" hidden="1">#REF!</definedName>
    <definedName name="ACwvu.OthrCalQtr_AnlChg." localSheetId="12" hidden="1">#REF!</definedName>
    <definedName name="ACwvu.OthrCalQtr_AnlChg." hidden="1">#REF!</definedName>
    <definedName name="ACwvu.PerIncQtr_AnlChg." localSheetId="7" hidden="1">#REF!</definedName>
    <definedName name="ACwvu.PerIncQtr_AnlChg." localSheetId="8" hidden="1">#REF!</definedName>
    <definedName name="ACwvu.PerIncQtr_AnlChg." localSheetId="6" hidden="1">#REF!</definedName>
    <definedName name="ACwvu.PerIncQtr_AnlChg." localSheetId="12" hidden="1">#REF!</definedName>
    <definedName name="ACwvu.PerIncQtr_AnlChg." hidden="1">#REF!</definedName>
    <definedName name="ACwvu.Qrtrly." localSheetId="7" hidden="1">[15]Quarters!#REF!</definedName>
    <definedName name="ACwvu.Qrtrly." localSheetId="8" hidden="1">[15]Quarters!#REF!</definedName>
    <definedName name="ACwvu.Qrtrly." localSheetId="6" hidden="1">[15]Quarters!#REF!</definedName>
    <definedName name="ACwvu.Qrtrly." localSheetId="12" hidden="1">[15]Quarters!#REF!</definedName>
    <definedName name="ACwvu.Qrtrly." hidden="1">[15]Quarters!#REF!</definedName>
    <definedName name="ACwvu.SelCalQtr_AnlChg." localSheetId="7" hidden="1">#REF!</definedName>
    <definedName name="ACwvu.SelCalQtr_AnlChg." localSheetId="8" hidden="1">#REF!</definedName>
    <definedName name="ACwvu.SelCalQtr_AnlChg." localSheetId="6" hidden="1">#REF!</definedName>
    <definedName name="ACwvu.SelCalQtr_AnlChg." localSheetId="12" hidden="1">#REF!</definedName>
    <definedName name="ACwvu.SelCalQtr_AnlChg." hidden="1">#REF!</definedName>
    <definedName name="ACwvu.SelectUSQtr_AnnlChg." localSheetId="7" hidden="1">#REF!</definedName>
    <definedName name="ACwvu.SelectUSQtr_AnnlChg." localSheetId="8" hidden="1">#REF!</definedName>
    <definedName name="ACwvu.SelectUSQtr_AnnlChg." localSheetId="6" hidden="1">#REF!</definedName>
    <definedName name="ACwvu.SelectUSQtr_AnnlChg." localSheetId="12" hidden="1">#REF!</definedName>
    <definedName name="ACwvu.SelectUSQtr_AnnlChg." hidden="1">#REF!</definedName>
    <definedName name="AD_loan1" localSheetId="7">#REF!</definedName>
    <definedName name="AD_loan1" localSheetId="9">#REF!</definedName>
    <definedName name="AD_loan1" localSheetId="8">#REF!</definedName>
    <definedName name="AD_loan1" localSheetId="6">#REF!</definedName>
    <definedName name="AD_loan1" localSheetId="12">#REF!</definedName>
    <definedName name="AD_loan1" localSheetId="10">#REF!</definedName>
    <definedName name="AD_loan1" localSheetId="11">#REF!</definedName>
    <definedName name="AD_loan1">#REF!</definedName>
    <definedName name="AD_loan1_fund" localSheetId="7">#REF!</definedName>
    <definedName name="AD_loan1_fund" localSheetId="9">#REF!</definedName>
    <definedName name="AD_loan1_fund" localSheetId="8">#REF!</definedName>
    <definedName name="AD_loan1_fund" localSheetId="6">#REF!</definedName>
    <definedName name="AD_loan1_fund" localSheetId="12">#REF!</definedName>
    <definedName name="AD_loan1_fund" localSheetId="10">#REF!</definedName>
    <definedName name="AD_loan1_fund" localSheetId="11">#REF!</definedName>
    <definedName name="AD_loan1_fund">#REF!</definedName>
    <definedName name="AD_loan1_int" localSheetId="7">#REF!</definedName>
    <definedName name="AD_loan1_int" localSheetId="9">#REF!</definedName>
    <definedName name="AD_loan1_int" localSheetId="8">#REF!</definedName>
    <definedName name="AD_loan1_int" localSheetId="6">#REF!</definedName>
    <definedName name="AD_loan1_int" localSheetId="12">#REF!</definedName>
    <definedName name="AD_loan1_int" localSheetId="10">#REF!</definedName>
    <definedName name="AD_loan1_int" localSheetId="11">#REF!</definedName>
    <definedName name="AD_loan1_int">#REF!</definedName>
    <definedName name="AD_loan1_pay" localSheetId="7">#REF!</definedName>
    <definedName name="AD_loan1_pay" localSheetId="9">#REF!</definedName>
    <definedName name="AD_loan1_pay" localSheetId="8">#REF!</definedName>
    <definedName name="AD_loan1_pay" localSheetId="6">#REF!</definedName>
    <definedName name="AD_loan1_pay" localSheetId="12">#REF!</definedName>
    <definedName name="AD_loan1_pay" localSheetId="10">#REF!</definedName>
    <definedName name="AD_loan1_pay" localSheetId="11">#REF!</definedName>
    <definedName name="AD_loan1_pay">#REF!</definedName>
    <definedName name="AD_loan1_points" localSheetId="7">#REF!</definedName>
    <definedName name="AD_loan1_points" localSheetId="9">#REF!</definedName>
    <definedName name="AD_loan1_points" localSheetId="8">#REF!</definedName>
    <definedName name="AD_loan1_points" localSheetId="6">#REF!</definedName>
    <definedName name="AD_loan1_points" localSheetId="12">#REF!</definedName>
    <definedName name="AD_loan1_points" localSheetId="10">#REF!</definedName>
    <definedName name="AD_loan1_points" localSheetId="11">#REF!</definedName>
    <definedName name="AD_loan1_points">#REF!</definedName>
    <definedName name="AD_loan1_repay" localSheetId="7">#REF!</definedName>
    <definedName name="AD_loan1_repay" localSheetId="9">#REF!</definedName>
    <definedName name="AD_loan1_repay" localSheetId="8">#REF!</definedName>
    <definedName name="AD_loan1_repay" localSheetId="6">#REF!</definedName>
    <definedName name="AD_loan1_repay" localSheetId="12">#REF!</definedName>
    <definedName name="AD_loan1_repay" localSheetId="10">#REF!</definedName>
    <definedName name="AD_loan1_repay" localSheetId="11">#REF!</definedName>
    <definedName name="AD_loan1_repay">#REF!</definedName>
    <definedName name="AD_loan2" localSheetId="7">#REF!</definedName>
    <definedName name="AD_loan2" localSheetId="9">#REF!</definedName>
    <definedName name="AD_loan2" localSheetId="8">#REF!</definedName>
    <definedName name="AD_loan2" localSheetId="6">#REF!</definedName>
    <definedName name="AD_loan2" localSheetId="12">#REF!</definedName>
    <definedName name="AD_loan2" localSheetId="10">#REF!</definedName>
    <definedName name="AD_loan2" localSheetId="11">#REF!</definedName>
    <definedName name="AD_loan2">#REF!</definedName>
    <definedName name="AD_loan2_fund" localSheetId="7">#REF!</definedName>
    <definedName name="AD_loan2_fund" localSheetId="9">#REF!</definedName>
    <definedName name="AD_loan2_fund" localSheetId="8">#REF!</definedName>
    <definedName name="AD_loan2_fund" localSheetId="6">#REF!</definedName>
    <definedName name="AD_loan2_fund" localSheetId="12">#REF!</definedName>
    <definedName name="AD_loan2_fund" localSheetId="10">#REF!</definedName>
    <definedName name="AD_loan2_fund" localSheetId="11">#REF!</definedName>
    <definedName name="AD_loan2_fund">#REF!</definedName>
    <definedName name="AD_loan2_int" localSheetId="7">#REF!</definedName>
    <definedName name="AD_loan2_int" localSheetId="9">#REF!</definedName>
    <definedName name="AD_loan2_int" localSheetId="8">#REF!</definedName>
    <definedName name="AD_loan2_int" localSheetId="6">#REF!</definedName>
    <definedName name="AD_loan2_int" localSheetId="12">#REF!</definedName>
    <definedName name="AD_loan2_int" localSheetId="10">#REF!</definedName>
    <definedName name="AD_loan2_int" localSheetId="11">#REF!</definedName>
    <definedName name="AD_loan2_int">#REF!</definedName>
    <definedName name="AD_loan2_pay" localSheetId="7">#REF!</definedName>
    <definedName name="AD_loan2_pay" localSheetId="9">#REF!</definedName>
    <definedName name="AD_loan2_pay" localSheetId="8">#REF!</definedName>
    <definedName name="AD_loan2_pay" localSheetId="6">#REF!</definedName>
    <definedName name="AD_loan2_pay" localSheetId="12">#REF!</definedName>
    <definedName name="AD_loan2_pay" localSheetId="10">#REF!</definedName>
    <definedName name="AD_loan2_pay" localSheetId="11">#REF!</definedName>
    <definedName name="AD_loan2_pay">#REF!</definedName>
    <definedName name="AD_loan2_points" localSheetId="7">#REF!</definedName>
    <definedName name="AD_loan2_points" localSheetId="9">#REF!</definedName>
    <definedName name="AD_loan2_points" localSheetId="8">#REF!</definedName>
    <definedName name="AD_loan2_points" localSheetId="6">#REF!</definedName>
    <definedName name="AD_loan2_points" localSheetId="12">#REF!</definedName>
    <definedName name="AD_loan2_points" localSheetId="10">#REF!</definedName>
    <definedName name="AD_loan2_points" localSheetId="11">#REF!</definedName>
    <definedName name="AD_loan2_points">#REF!</definedName>
    <definedName name="AD_loan2_repay" localSheetId="7">#REF!</definedName>
    <definedName name="AD_loan2_repay" localSheetId="9">#REF!</definedName>
    <definedName name="AD_loan2_repay" localSheetId="8">#REF!</definedName>
    <definedName name="AD_loan2_repay" localSheetId="6">#REF!</definedName>
    <definedName name="AD_loan2_repay" localSheetId="12">#REF!</definedName>
    <definedName name="AD_loan2_repay" localSheetId="10">#REF!</definedName>
    <definedName name="AD_loan2_repay" localSheetId="11">#REF!</definedName>
    <definedName name="AD_loan2_repay">#REF!</definedName>
    <definedName name="AD_loan3" localSheetId="7">#REF!</definedName>
    <definedName name="AD_loan3" localSheetId="9">#REF!</definedName>
    <definedName name="AD_loan3" localSheetId="8">#REF!</definedName>
    <definedName name="AD_loan3" localSheetId="6">#REF!</definedName>
    <definedName name="AD_loan3" localSheetId="12">#REF!</definedName>
    <definedName name="AD_loan3" localSheetId="10">#REF!</definedName>
    <definedName name="AD_loan3" localSheetId="11">#REF!</definedName>
    <definedName name="AD_loan3">#REF!</definedName>
    <definedName name="AD_loan3_fund" localSheetId="7">#REF!</definedName>
    <definedName name="AD_loan3_fund" localSheetId="9">#REF!</definedName>
    <definedName name="AD_loan3_fund" localSheetId="8">#REF!</definedName>
    <definedName name="AD_loan3_fund" localSheetId="6">#REF!</definedName>
    <definedName name="AD_loan3_fund" localSheetId="12">#REF!</definedName>
    <definedName name="AD_loan3_fund" localSheetId="10">#REF!</definedName>
    <definedName name="AD_loan3_fund" localSheetId="11">#REF!</definedName>
    <definedName name="AD_loan3_fund">#REF!</definedName>
    <definedName name="AD_loan3_int" localSheetId="7">#REF!</definedName>
    <definedName name="AD_loan3_int" localSheetId="9">#REF!</definedName>
    <definedName name="AD_loan3_int" localSheetId="8">#REF!</definedName>
    <definedName name="AD_loan3_int" localSheetId="6">#REF!</definedName>
    <definedName name="AD_loan3_int" localSheetId="12">#REF!</definedName>
    <definedName name="AD_loan3_int" localSheetId="10">#REF!</definedName>
    <definedName name="AD_loan3_int" localSheetId="11">#REF!</definedName>
    <definedName name="AD_loan3_int">#REF!</definedName>
    <definedName name="AD_loan3_pay" localSheetId="7">#REF!</definedName>
    <definedName name="AD_loan3_pay" localSheetId="9">#REF!</definedName>
    <definedName name="AD_loan3_pay" localSheetId="8">#REF!</definedName>
    <definedName name="AD_loan3_pay" localSheetId="6">#REF!</definedName>
    <definedName name="AD_loan3_pay" localSheetId="12">#REF!</definedName>
    <definedName name="AD_loan3_pay" localSheetId="10">#REF!</definedName>
    <definedName name="AD_loan3_pay" localSheetId="11">#REF!</definedName>
    <definedName name="AD_loan3_pay">#REF!</definedName>
    <definedName name="AD_loan3_points" localSheetId="7">#REF!</definedName>
    <definedName name="AD_loan3_points" localSheetId="9">#REF!</definedName>
    <definedName name="AD_loan3_points" localSheetId="8">#REF!</definedName>
    <definedName name="AD_loan3_points" localSheetId="6">#REF!</definedName>
    <definedName name="AD_loan3_points" localSheetId="12">#REF!</definedName>
    <definedName name="AD_loan3_points" localSheetId="10">#REF!</definedName>
    <definedName name="AD_loan3_points" localSheetId="11">#REF!</definedName>
    <definedName name="AD_loan3_points">#REF!</definedName>
    <definedName name="AD_loan3_repay" localSheetId="7">#REF!</definedName>
    <definedName name="AD_loan3_repay" localSheetId="9">#REF!</definedName>
    <definedName name="AD_loan3_repay" localSheetId="8">#REF!</definedName>
    <definedName name="AD_loan3_repay" localSheetId="6">#REF!</definedName>
    <definedName name="AD_loan3_repay" localSheetId="12">#REF!</definedName>
    <definedName name="AD_loan3_repay" localSheetId="10">#REF!</definedName>
    <definedName name="AD_loan3_repay" localSheetId="11">#REF!</definedName>
    <definedName name="AD_loan3_repay">#REF!</definedName>
    <definedName name="AD_PRODUCTION" localSheetId="7">'[7]Expense Detail Sheets'!#REF!</definedName>
    <definedName name="AD_PRODUCTION" localSheetId="9">'[7]Expense Detail Sheets'!#REF!</definedName>
    <definedName name="AD_PRODUCTION" localSheetId="8">'[7]Expense Detail Sheets'!#REF!</definedName>
    <definedName name="AD_PRODUCTION" localSheetId="6">'[7]Expense Detail Sheets'!#REF!</definedName>
    <definedName name="AD_PRODUCTION" localSheetId="12">'[7]Expense Detail Sheets'!#REF!</definedName>
    <definedName name="AD_PRODUCTION" localSheetId="10">'[7]Expense Detail Sheets'!#REF!</definedName>
    <definedName name="AD_PRODUCTION" localSheetId="11">'[7]Expense Detail Sheets'!#REF!</definedName>
    <definedName name="AD_PRODUCTION">'[7]Expense Detail Sheets'!#REF!</definedName>
    <definedName name="ADD" localSheetId="7">#REF!</definedName>
    <definedName name="ADD" localSheetId="9">#REF!</definedName>
    <definedName name="ADD" localSheetId="8">#REF!</definedName>
    <definedName name="ADD" localSheetId="6">#REF!</definedName>
    <definedName name="ADD" localSheetId="12">#REF!</definedName>
    <definedName name="ADD" localSheetId="10">#REF!</definedName>
    <definedName name="ADD" localSheetId="11">#REF!</definedName>
    <definedName name="ADD">#REF!</definedName>
    <definedName name="ADDBID" localSheetId="7">#REF!</definedName>
    <definedName name="ADDBID" localSheetId="9">#REF!</definedName>
    <definedName name="ADDBID" localSheetId="8">#REF!</definedName>
    <definedName name="ADDBID" localSheetId="6">#REF!</definedName>
    <definedName name="ADDBID" localSheetId="12">#REF!</definedName>
    <definedName name="ADDBID" localSheetId="10">#REF!</definedName>
    <definedName name="ADDBID" localSheetId="11">#REF!</definedName>
    <definedName name="ADDBID">#REF!</definedName>
    <definedName name="ADDRESS" localSheetId="7">#REF!</definedName>
    <definedName name="ADDRESS" localSheetId="9">#REF!</definedName>
    <definedName name="ADDRESS" localSheetId="8">#REF!</definedName>
    <definedName name="ADDRESS" localSheetId="6">#REF!</definedName>
    <definedName name="ADDRESS" localSheetId="12">#REF!</definedName>
    <definedName name="ADDRESS" localSheetId="10">#REF!</definedName>
    <definedName name="ADDRESS" localSheetId="11">#REF!</definedName>
    <definedName name="ADDRESS">#REF!</definedName>
    <definedName name="adj_asset_cf_mnthly" localSheetId="7">#REF!</definedName>
    <definedName name="adj_asset_cf_mnthly" localSheetId="9">#REF!</definedName>
    <definedName name="adj_asset_cf_mnthly" localSheetId="8">#REF!</definedName>
    <definedName name="adj_asset_cf_mnthly" localSheetId="6">#REF!</definedName>
    <definedName name="adj_asset_cf_mnthly" localSheetId="12">#REF!</definedName>
    <definedName name="adj_asset_cf_mnthly" localSheetId="10">#REF!</definedName>
    <definedName name="adj_asset_cf_mnthly" localSheetId="11">#REF!</definedName>
    <definedName name="adj_asset_cf_mnthly">#REF!</definedName>
    <definedName name="admin_alloc" localSheetId="7">#REF!</definedName>
    <definedName name="admin_alloc" localSheetId="9">#REF!</definedName>
    <definedName name="admin_alloc" localSheetId="8">#REF!</definedName>
    <definedName name="admin_alloc" localSheetId="6">#REF!</definedName>
    <definedName name="admin_alloc" localSheetId="12">#REF!</definedName>
    <definedName name="admin_alloc" localSheetId="10">#REF!</definedName>
    <definedName name="admin_alloc" localSheetId="11">#REF!</definedName>
    <definedName name="admin_alloc">#REF!</definedName>
    <definedName name="admin_cf" localSheetId="7">#REF!</definedName>
    <definedName name="admin_cf" localSheetId="9">#REF!</definedName>
    <definedName name="admin_cf" localSheetId="8">#REF!</definedName>
    <definedName name="admin_cf" localSheetId="6">#REF!</definedName>
    <definedName name="admin_cf" localSheetId="12">#REF!</definedName>
    <definedName name="admin_cf" localSheetId="10">#REF!</definedName>
    <definedName name="admin_cf" localSheetId="11">#REF!</definedName>
    <definedName name="admin_cf">#REF!</definedName>
    <definedName name="ADMIN_LABOR_OTHER_PR_BENEFITS" localSheetId="7">'[7]Expense Detail Sheets'!#REF!</definedName>
    <definedName name="ADMIN_LABOR_OTHER_PR_BENEFITS" localSheetId="9">'[7]Expense Detail Sheets'!#REF!</definedName>
    <definedName name="ADMIN_LABOR_OTHER_PR_BENEFITS" localSheetId="8">'[7]Expense Detail Sheets'!#REF!</definedName>
    <definedName name="ADMIN_LABOR_OTHER_PR_BENEFITS" localSheetId="6">'[7]Expense Detail Sheets'!#REF!</definedName>
    <definedName name="ADMIN_LABOR_OTHER_PR_BENEFITS" localSheetId="12">'[7]Expense Detail Sheets'!#REF!</definedName>
    <definedName name="ADMIN_LABOR_OTHER_PR_BENEFITS" localSheetId="10">'[7]Expense Detail Sheets'!#REF!</definedName>
    <definedName name="ADMIN_LABOR_OTHER_PR_BENEFITS" localSheetId="11">'[7]Expense Detail Sheets'!#REF!</definedName>
    <definedName name="ADMIN_LABOR_OTHER_PR_BENEFITS">'[7]Expense Detail Sheets'!#REF!</definedName>
    <definedName name="ADMINISTRATIVE_LABOR_PAYROLL_TAXES" localSheetId="7">'[7]Expense Detail Sheets'!#REF!</definedName>
    <definedName name="ADMINISTRATIVE_LABOR_PAYROLL_TAXES" localSheetId="9">'[7]Expense Detail Sheets'!#REF!</definedName>
    <definedName name="ADMINISTRATIVE_LABOR_PAYROLL_TAXES" localSheetId="8">'[7]Expense Detail Sheets'!#REF!</definedName>
    <definedName name="ADMINISTRATIVE_LABOR_PAYROLL_TAXES" localSheetId="6">'[7]Expense Detail Sheets'!#REF!</definedName>
    <definedName name="ADMINISTRATIVE_LABOR_PAYROLL_TAXES" localSheetId="12">'[7]Expense Detail Sheets'!#REF!</definedName>
    <definedName name="ADMINISTRATIVE_LABOR_PAYROLL_TAXES" localSheetId="10">'[7]Expense Detail Sheets'!#REF!</definedName>
    <definedName name="ADMINISTRATIVE_LABOR_PAYROLL_TAXES" localSheetId="11">'[7]Expense Detail Sheets'!#REF!</definedName>
    <definedName name="ADMINISTRATIVE_LABOR_PAYROLL_TAXES">'[7]Expense Detail Sheets'!#REF!</definedName>
    <definedName name="ADR" localSheetId="7">#REF!</definedName>
    <definedName name="ADR" localSheetId="9">#REF!</definedName>
    <definedName name="ADR" localSheetId="8">#REF!</definedName>
    <definedName name="ADR" localSheetId="6">#REF!</definedName>
    <definedName name="ADR" localSheetId="12">#REF!</definedName>
    <definedName name="ADR" localSheetId="10">#REF!</definedName>
    <definedName name="ADR" localSheetId="11">#REF!</definedName>
    <definedName name="ADR">#REF!</definedName>
    <definedName name="adsf">[16]Assumptions!$C$32</definedName>
    <definedName name="ADVERTINSING_AND_PROMOTIONS_1000" localSheetId="7">'[7]Expense Detail Sheets'!#REF!</definedName>
    <definedName name="ADVERTINSING_AND_PROMOTIONS_1000" localSheetId="9">'[7]Expense Detail Sheets'!#REF!</definedName>
    <definedName name="ADVERTINSING_AND_PROMOTIONS_1000" localSheetId="8">'[7]Expense Detail Sheets'!#REF!</definedName>
    <definedName name="ADVERTINSING_AND_PROMOTIONS_1000" localSheetId="6">'[7]Expense Detail Sheets'!#REF!</definedName>
    <definedName name="ADVERTINSING_AND_PROMOTIONS_1000" localSheetId="12">'[7]Expense Detail Sheets'!#REF!</definedName>
    <definedName name="ADVERTINSING_AND_PROMOTIONS_1000" localSheetId="10">'[7]Expense Detail Sheets'!#REF!</definedName>
    <definedName name="ADVERTINSING_AND_PROMOTIONS_1000" localSheetId="11">'[7]Expense Detail Sheets'!#REF!</definedName>
    <definedName name="ADVERTINSING_AND_PROMOTIONS_1000">'[7]Expense Detail Sheets'!#REF!</definedName>
    <definedName name="ADVERTISING" localSheetId="7">'[6]Expense Detail Sheets'!#REF!</definedName>
    <definedName name="ADVERTISING" localSheetId="9">'[6]Expense Detail Sheets'!#REF!</definedName>
    <definedName name="ADVERTISING" localSheetId="8">'[6]Expense Detail Sheets'!#REF!</definedName>
    <definedName name="ADVERTISING" localSheetId="6">'[6]Expense Detail Sheets'!#REF!</definedName>
    <definedName name="ADVERTISING" localSheetId="12">'[6]Expense Detail Sheets'!#REF!</definedName>
    <definedName name="ADVERTISING" localSheetId="10">'[6]Expense Detail Sheets'!#REF!</definedName>
    <definedName name="ADVERTISING" localSheetId="11">'[6]Expense Detail Sheets'!#REF!</definedName>
    <definedName name="ADVERTISING">'[6]Expense Detail Sheets'!#REF!</definedName>
    <definedName name="ADVERTISING_REIMB._MERCHANTS" localSheetId="7">'[6]Expense Detail Sheets'!#REF!</definedName>
    <definedName name="ADVERTISING_REIMB._MERCHANTS" localSheetId="9">'[6]Expense Detail Sheets'!#REF!</definedName>
    <definedName name="ADVERTISING_REIMB._MERCHANTS" localSheetId="8">'[6]Expense Detail Sheets'!#REF!</definedName>
    <definedName name="ADVERTISING_REIMB._MERCHANTS" localSheetId="6">'[6]Expense Detail Sheets'!#REF!</definedName>
    <definedName name="ADVERTISING_REIMB._MERCHANTS" localSheetId="12">'[6]Expense Detail Sheets'!#REF!</definedName>
    <definedName name="ADVERTISING_REIMB._MERCHANTS" localSheetId="10">'[6]Expense Detail Sheets'!#REF!</definedName>
    <definedName name="ADVERTISING_REIMB._MERCHANTS" localSheetId="11">'[6]Expense Detail Sheets'!#REF!</definedName>
    <definedName name="ADVERTISING_REIMB._MERCHANTS">'[6]Expense Detail Sheets'!#REF!</definedName>
    <definedName name="AF_hedgeable" localSheetId="7">#REF!</definedName>
    <definedName name="AF_hedgeable" localSheetId="9">#REF!</definedName>
    <definedName name="AF_hedgeable" localSheetId="8">#REF!</definedName>
    <definedName name="AF_hedgeable" localSheetId="6">#REF!</definedName>
    <definedName name="AF_hedgeable" localSheetId="12">#REF!</definedName>
    <definedName name="AF_hedgeable" localSheetId="10">#REF!</definedName>
    <definedName name="AF_hedgeable" localSheetId="11">#REF!</definedName>
    <definedName name="AF_hedgeable">#REF!</definedName>
    <definedName name="aff" localSheetId="7">#REF!</definedName>
    <definedName name="aff" localSheetId="9">#REF!</definedName>
    <definedName name="aff" localSheetId="8">#REF!</definedName>
    <definedName name="aff" localSheetId="6">#REF!</definedName>
    <definedName name="aff" localSheetId="12">#REF!</definedName>
    <definedName name="aff" localSheetId="10">#REF!</definedName>
    <definedName name="aff" localSheetId="11">#REF!</definedName>
    <definedName name="aff">#REF!</definedName>
    <definedName name="aff_price" localSheetId="7">#REF!</definedName>
    <definedName name="aff_price" localSheetId="9">#REF!</definedName>
    <definedName name="aff_price" localSheetId="8">#REF!</definedName>
    <definedName name="aff_price" localSheetId="6">#REF!</definedName>
    <definedName name="aff_price" localSheetId="12">#REF!</definedName>
    <definedName name="aff_price" localSheetId="10">#REF!</definedName>
    <definedName name="aff_price" localSheetId="11">#REF!</definedName>
    <definedName name="aff_price">#REF!</definedName>
    <definedName name="aff_units" localSheetId="7">#REF!</definedName>
    <definedName name="aff_units" localSheetId="9">#REF!</definedName>
    <definedName name="aff_units" localSheetId="8">#REF!</definedName>
    <definedName name="aff_units" localSheetId="6">#REF!</definedName>
    <definedName name="aff_units" localSheetId="12">#REF!</definedName>
    <definedName name="aff_units" localSheetId="10">#REF!</definedName>
    <definedName name="aff_units" localSheetId="11">#REF!</definedName>
    <definedName name="aff_units">#REF!</definedName>
    <definedName name="Affiliates" localSheetId="7">#REF!</definedName>
    <definedName name="Affiliates" localSheetId="9">#REF!</definedName>
    <definedName name="Affiliates" localSheetId="8">#REF!</definedName>
    <definedName name="Affiliates" localSheetId="6">#REF!</definedName>
    <definedName name="Affiliates" localSheetId="12">#REF!</definedName>
    <definedName name="Affiliates" localSheetId="10">#REF!</definedName>
    <definedName name="Affiliates" localSheetId="11">#REF!</definedName>
    <definedName name="Affiliates">#REF!</definedName>
    <definedName name="affordable" localSheetId="7">#REF!</definedName>
    <definedName name="affordable" localSheetId="9">#REF!</definedName>
    <definedName name="affordable" localSheetId="8">#REF!</definedName>
    <definedName name="affordable" localSheetId="6">#REF!</definedName>
    <definedName name="affordable" localSheetId="12">#REF!</definedName>
    <definedName name="affordable" localSheetId="10">#REF!</definedName>
    <definedName name="affordable" localSheetId="11">#REF!</definedName>
    <definedName name="affordable">#REF!</definedName>
    <definedName name="ag_alloc" localSheetId="7">#REF!</definedName>
    <definedName name="ag_alloc" localSheetId="9">#REF!</definedName>
    <definedName name="ag_alloc" localSheetId="8">#REF!</definedName>
    <definedName name="ag_alloc" localSheetId="6">#REF!</definedName>
    <definedName name="ag_alloc" localSheetId="12">#REF!</definedName>
    <definedName name="ag_alloc" localSheetId="10">#REF!</definedName>
    <definedName name="ag_alloc" localSheetId="11">#REF!</definedName>
    <definedName name="ag_alloc">#REF!</definedName>
    <definedName name="ag_cost" localSheetId="7">#REF!</definedName>
    <definedName name="ag_cost" localSheetId="9">#REF!</definedName>
    <definedName name="ag_cost" localSheetId="8">#REF!</definedName>
    <definedName name="ag_cost" localSheetId="6">#REF!</definedName>
    <definedName name="ag_cost" localSheetId="12">#REF!</definedName>
    <definedName name="ag_cost" localSheetId="10">#REF!</definedName>
    <definedName name="ag_cost" localSheetId="11">#REF!</definedName>
    <definedName name="ag_cost">#REF!</definedName>
    <definedName name="AGENCY_FEES" localSheetId="7">'[7]Expense Detail Sheets'!#REF!</definedName>
    <definedName name="AGENCY_FEES" localSheetId="9">'[7]Expense Detail Sheets'!#REF!</definedName>
    <definedName name="AGENCY_FEES" localSheetId="8">'[7]Expense Detail Sheets'!#REF!</definedName>
    <definedName name="AGENCY_FEES" localSheetId="6">'[7]Expense Detail Sheets'!#REF!</definedName>
    <definedName name="AGENCY_FEES" localSheetId="12">'[7]Expense Detail Sheets'!#REF!</definedName>
    <definedName name="AGENCY_FEES" localSheetId="10">'[7]Expense Detail Sheets'!#REF!</definedName>
    <definedName name="AGENCY_FEES" localSheetId="11">'[7]Expense Detail Sheets'!#REF!</definedName>
    <definedName name="AGENCY_FEES">'[7]Expense Detail Sheets'!#REF!</definedName>
    <definedName name="Agency_Name" localSheetId="7">#REF!</definedName>
    <definedName name="Agency_Name" localSheetId="8">#REF!</definedName>
    <definedName name="Agency_Name" localSheetId="6">#REF!</definedName>
    <definedName name="Agency_Name">#REF!</definedName>
    <definedName name="alameda" hidden="1">{"Hightower-Investor",#N/A,FALSE,"Hightower";"Hightower-Property",#N/A,FALSE,"Hightower"}</definedName>
    <definedName name="all_annual_surplus" localSheetId="7">[17]Surplus_Shortfall!#REF!</definedName>
    <definedName name="all_annual_surplus" localSheetId="9">[17]Surplus_Shortfall!#REF!</definedName>
    <definedName name="all_annual_surplus" localSheetId="8">[17]Surplus_Shortfall!#REF!</definedName>
    <definedName name="all_annual_surplus" localSheetId="6">[17]Surplus_Shortfall!#REF!</definedName>
    <definedName name="all_annual_surplus" localSheetId="12">[17]Surplus_Shortfall!#REF!</definedName>
    <definedName name="all_annual_surplus" localSheetId="10">[17]Surplus_Shortfall!#REF!</definedName>
    <definedName name="all_annual_surplus" localSheetId="11">[17]Surplus_Shortfall!#REF!</definedName>
    <definedName name="all_annual_surplus">[17]Surplus_Shortfall!#REF!</definedName>
    <definedName name="alloc" localSheetId="7">#REF!</definedName>
    <definedName name="alloc" localSheetId="9">#REF!</definedName>
    <definedName name="alloc" localSheetId="8">#REF!</definedName>
    <definedName name="alloc" localSheetId="6">#REF!</definedName>
    <definedName name="alloc" localSheetId="12">#REF!</definedName>
    <definedName name="alloc" localSheetId="10">#REF!</definedName>
    <definedName name="alloc" localSheetId="11">#REF!</definedName>
    <definedName name="alloc">#REF!</definedName>
    <definedName name="alloc_fact" localSheetId="7">#REF!</definedName>
    <definedName name="alloc_fact" localSheetId="9">#REF!</definedName>
    <definedName name="alloc_fact" localSheetId="8">#REF!</definedName>
    <definedName name="alloc_fact" localSheetId="6">#REF!</definedName>
    <definedName name="alloc_fact" localSheetId="12">#REF!</definedName>
    <definedName name="alloc_fact" localSheetId="10">#REF!</definedName>
    <definedName name="alloc_fact" localSheetId="11">#REF!</definedName>
    <definedName name="alloc_fact">#REF!</definedName>
    <definedName name="alloc_method" localSheetId="7">#REF!</definedName>
    <definedName name="alloc_method" localSheetId="9">#REF!</definedName>
    <definedName name="alloc_method" localSheetId="8">#REF!</definedName>
    <definedName name="alloc_method" localSheetId="6">#REF!</definedName>
    <definedName name="alloc_method" localSheetId="12">#REF!</definedName>
    <definedName name="alloc_method" localSheetId="10">#REF!</definedName>
    <definedName name="alloc_method" localSheetId="11">#REF!</definedName>
    <definedName name="alloc_method">#REF!</definedName>
    <definedName name="alloc_sum" localSheetId="7">[3]allocation!#REF!</definedName>
    <definedName name="alloc_sum" localSheetId="9">[3]allocation!#REF!</definedName>
    <definedName name="alloc_sum" localSheetId="8">[3]allocation!#REF!</definedName>
    <definedName name="alloc_sum" localSheetId="6">[3]allocation!#REF!</definedName>
    <definedName name="alloc_sum" localSheetId="12">[3]allocation!#REF!</definedName>
    <definedName name="alloc_sum" localSheetId="10">[3]allocation!#REF!</definedName>
    <definedName name="alloc_sum" localSheetId="11">[3]allocation!#REF!</definedName>
    <definedName name="alloc_sum">[3]allocation!#REF!</definedName>
    <definedName name="alloc_summ" localSheetId="7">'[18]PF Cost Alloc'!#REF!</definedName>
    <definedName name="alloc_summ" localSheetId="9">'[18]PF Cost Alloc'!#REF!</definedName>
    <definedName name="alloc_summ" localSheetId="8">'[18]PF Cost Alloc'!#REF!</definedName>
    <definedName name="alloc_summ" localSheetId="6">'[18]PF Cost Alloc'!#REF!</definedName>
    <definedName name="alloc_summ" localSheetId="12">'[18]PF Cost Alloc'!#REF!</definedName>
    <definedName name="alloc_summ" localSheetId="10">'[18]PF Cost Alloc'!#REF!</definedName>
    <definedName name="alloc_summ" localSheetId="11">'[18]PF Cost Alloc'!#REF!</definedName>
    <definedName name="alloc_summ">'[18]PF Cost Alloc'!#REF!</definedName>
    <definedName name="alloc_summ1" localSheetId="7">#REF!</definedName>
    <definedName name="alloc_summ1" localSheetId="9">#REF!</definedName>
    <definedName name="alloc_summ1" localSheetId="8">#REF!</definedName>
    <definedName name="alloc_summ1" localSheetId="6">#REF!</definedName>
    <definedName name="alloc_summ1" localSheetId="12">#REF!</definedName>
    <definedName name="alloc_summ1" localSheetId="10">#REF!</definedName>
    <definedName name="alloc_summ1" localSheetId="11">#REF!</definedName>
    <definedName name="alloc_summ1">#REF!</definedName>
    <definedName name="alloc_summ2" localSheetId="7">#REF!</definedName>
    <definedName name="alloc_summ2" localSheetId="9">#REF!</definedName>
    <definedName name="alloc_summ2" localSheetId="8">#REF!</definedName>
    <definedName name="alloc_summ2" localSheetId="6">#REF!</definedName>
    <definedName name="alloc_summ2" localSheetId="12">#REF!</definedName>
    <definedName name="alloc_summ2" localSheetId="10">#REF!</definedName>
    <definedName name="alloc_summ2" localSheetId="11">#REF!</definedName>
    <definedName name="alloc_summ2">#REF!</definedName>
    <definedName name="alloc_summ3" localSheetId="7">#REF!</definedName>
    <definedName name="alloc_summ3" localSheetId="9">#REF!</definedName>
    <definedName name="alloc_summ3" localSheetId="8">#REF!</definedName>
    <definedName name="alloc_summ3" localSheetId="6">#REF!</definedName>
    <definedName name="alloc_summ3" localSheetId="12">#REF!</definedName>
    <definedName name="alloc_summ3" localSheetId="10">#REF!</definedName>
    <definedName name="alloc_summ3" localSheetId="11">#REF!</definedName>
    <definedName name="alloc_summ3">#REF!</definedName>
    <definedName name="alloc_unit" localSheetId="7">#REF!</definedName>
    <definedName name="alloc_unit" localSheetId="9">#REF!</definedName>
    <definedName name="alloc_unit" localSheetId="8">#REF!</definedName>
    <definedName name="alloc_unit" localSheetId="6">#REF!</definedName>
    <definedName name="alloc_unit" localSheetId="12">#REF!</definedName>
    <definedName name="alloc_unit" localSheetId="10">#REF!</definedName>
    <definedName name="alloc_unit" localSheetId="11">#REF!</definedName>
    <definedName name="alloc_unit">#REF!</definedName>
    <definedName name="alloc2" localSheetId="7">#REF!</definedName>
    <definedName name="alloc2" localSheetId="9">#REF!</definedName>
    <definedName name="alloc2" localSheetId="8">#REF!</definedName>
    <definedName name="alloc2" localSheetId="6">#REF!</definedName>
    <definedName name="alloc2" localSheetId="12">#REF!</definedName>
    <definedName name="alloc2" localSheetId="10">#REF!</definedName>
    <definedName name="alloc2" localSheetId="11">#REF!</definedName>
    <definedName name="alloc2">#REF!</definedName>
    <definedName name="alloc4" localSheetId="7">#REF!</definedName>
    <definedName name="alloc4" localSheetId="9">#REF!</definedName>
    <definedName name="alloc4" localSheetId="8">#REF!</definedName>
    <definedName name="alloc4" localSheetId="6">#REF!</definedName>
    <definedName name="alloc4" localSheetId="12">#REF!</definedName>
    <definedName name="alloc4" localSheetId="10">#REF!</definedName>
    <definedName name="alloc4" localSheetId="11">#REF!</definedName>
    <definedName name="alloc4">#REF!</definedName>
    <definedName name="allocation_summ" localSheetId="7">'[18]PF Cost Alloc'!#REF!</definedName>
    <definedName name="allocation_summ" localSheetId="9">'[18]PF Cost Alloc'!#REF!</definedName>
    <definedName name="allocation_summ" localSheetId="8">'[18]PF Cost Alloc'!#REF!</definedName>
    <definedName name="allocation_summ" localSheetId="6">'[18]PF Cost Alloc'!#REF!</definedName>
    <definedName name="allocation_summ" localSheetId="12">'[18]PF Cost Alloc'!#REF!</definedName>
    <definedName name="allocation_summ" localSheetId="10">'[18]PF Cost Alloc'!#REF!</definedName>
    <definedName name="allocation_summ" localSheetId="11">'[18]PF Cost Alloc'!#REF!</definedName>
    <definedName name="allocation_summ">'[18]PF Cost Alloc'!#REF!</definedName>
    <definedName name="AllProjPages">'[19]10 Yr'!$N$3:$AU$76,'[19]10 Yr'!$AW$3:$CD$76,'[19]10 Yr'!$CF$3:$DM$76,'[19]10 Yr'!$DO$3:$EM$76</definedName>
    <definedName name="AllProjPages2">'[20]10 Yr'!$N$3:$AU$76,'[20]10 Yr'!$AW$3:$CD$76,'[20]10 Yr'!$CF$3:$DM$76,'[20]10 Yr'!$DO$3:$EM$76</definedName>
    <definedName name="Alt_Scen" localSheetId="4">#REF!</definedName>
    <definedName name="Alt_Scen" localSheetId="7">#REF!</definedName>
    <definedName name="Alt_Scen" localSheetId="3">#REF!</definedName>
    <definedName name="Alt_Scen" localSheetId="9">#REF!</definedName>
    <definedName name="Alt_Scen" localSheetId="2">#REF!</definedName>
    <definedName name="Alt_Scen" localSheetId="8">#REF!</definedName>
    <definedName name="Alt_Scen" localSheetId="6">#REF!</definedName>
    <definedName name="Alt_Scen" localSheetId="12">#REF!</definedName>
    <definedName name="Alt_Scen" localSheetId="5">#REF!</definedName>
    <definedName name="Alt_Scen" localSheetId="10">#REF!</definedName>
    <definedName name="Alt_Scen" localSheetId="11">#REF!</definedName>
    <definedName name="Alt_Scen" localSheetId="13">#REF!</definedName>
    <definedName name="Alt_Scen">#REF!</definedName>
    <definedName name="AltF" hidden="1">{#N/A,#N/A,FALSE,"TOC-App";#N/A,#N/A,FALSE,"Fisc Sum (A-1)";#N/A,#N/A,FALSE,"Land Use Sum (A-2)";#N/A,#N/A,FALSE,"Budget (A-3)";#N/A,#N/A,FALSE,"Buildout (A-4)";#N/A,#N/A,FALSE,"MultiFam (A-5)";#N/A,#N/A,FALSE,"Inc.Exp. (A-6)";#N/A,#N/A,FALSE,"Office (A-7)";#N/A,#N/A,FALSE,"Retail (A-8)";#N/A,#N/A,FALSE,"Pop.Emp (A-9)";#N/A,#N/A,FALSE,"Assumps (A-10)";#N/A,#N/A,FALSE,"Police (A-11)";#N/A,#N/A,FALSE,"Fire (A-12)";#N/A,#N/A,FALSE,"Parks (A-13)";#N/A,#N/A,FALSE,"Streets (A-14)";#N/A,#N/A,FALSE,"Prop.Tax (A-15)";#N/A,#N/A,FALSE,"Sales Tax (A-16)";#N/A,#N/A,FALSE,"Tax Expd (A-17)";#N/A,#N/A,FALSE,"Other Fees (A-18)";#N/A,#N/A,FALSE,"ImpFees (A-19)"}</definedName>
    <definedName name="amenities" localSheetId="7">#REF!</definedName>
    <definedName name="amenities" localSheetId="9">#REF!</definedName>
    <definedName name="amenities" localSheetId="8">#REF!</definedName>
    <definedName name="amenities" localSheetId="6">#REF!</definedName>
    <definedName name="amenities" localSheetId="12">#REF!</definedName>
    <definedName name="amenities" localSheetId="10">#REF!</definedName>
    <definedName name="amenities" localSheetId="11">#REF!</definedName>
    <definedName name="amenities">#REF!</definedName>
    <definedName name="AMOUNT" localSheetId="7">#REF!</definedName>
    <definedName name="AMOUNT" localSheetId="9">#REF!</definedName>
    <definedName name="AMOUNT" localSheetId="8">#REF!</definedName>
    <definedName name="AMOUNT" localSheetId="6">#REF!</definedName>
    <definedName name="AMOUNT" localSheetId="12">#REF!</definedName>
    <definedName name="AMOUNT" localSheetId="10">#REF!</definedName>
    <definedName name="AMOUNT" localSheetId="11">#REF!</definedName>
    <definedName name="AMOUNT">#REF!</definedName>
    <definedName name="AMUSE" localSheetId="7">#REF!</definedName>
    <definedName name="AMUSE" localSheetId="9">#REF!</definedName>
    <definedName name="AMUSE" localSheetId="8">#REF!</definedName>
    <definedName name="AMUSE" localSheetId="6">#REF!</definedName>
    <definedName name="AMUSE" localSheetId="12">#REF!</definedName>
    <definedName name="AMUSE" localSheetId="10">#REF!</definedName>
    <definedName name="AMUSE" localSheetId="11">#REF!</definedName>
    <definedName name="AMUSE">#REF!</definedName>
    <definedName name="AMUSE_CAP" localSheetId="7">#REF!</definedName>
    <definedName name="AMUSE_CAP" localSheetId="9">#REF!</definedName>
    <definedName name="AMUSE_CAP" localSheetId="8">#REF!</definedName>
    <definedName name="AMUSE_CAP" localSheetId="6">#REF!</definedName>
    <definedName name="AMUSE_CAP" localSheetId="12">#REF!</definedName>
    <definedName name="AMUSE_CAP" localSheetId="10">#REF!</definedName>
    <definedName name="AMUSE_CAP" localSheetId="11">#REF!</definedName>
    <definedName name="AMUSE_CAP">#REF!</definedName>
    <definedName name="AMUSE_LEASE" localSheetId="7">#REF!</definedName>
    <definedName name="AMUSE_LEASE" localSheetId="9">#REF!</definedName>
    <definedName name="AMUSE_LEASE" localSheetId="8">#REF!</definedName>
    <definedName name="AMUSE_LEASE" localSheetId="6">#REF!</definedName>
    <definedName name="AMUSE_LEASE" localSheetId="12">#REF!</definedName>
    <definedName name="AMUSE_LEASE" localSheetId="10">#REF!</definedName>
    <definedName name="AMUSE_LEASE" localSheetId="11">#REF!</definedName>
    <definedName name="AMUSE_LEASE">#REF!</definedName>
    <definedName name="AMUSE_TITLE" localSheetId="7">#REF!</definedName>
    <definedName name="AMUSE_TITLE" localSheetId="9">#REF!</definedName>
    <definedName name="AMUSE_TITLE" localSheetId="8">#REF!</definedName>
    <definedName name="AMUSE_TITLE" localSheetId="6">#REF!</definedName>
    <definedName name="AMUSE_TITLE" localSheetId="12">#REF!</definedName>
    <definedName name="AMUSE_TITLE" localSheetId="10">#REF!</definedName>
    <definedName name="AMUSE_TITLE" localSheetId="11">#REF!</definedName>
    <definedName name="AMUSE_TITLE">#REF!</definedName>
    <definedName name="ANALTYPE" localSheetId="7">#REF!</definedName>
    <definedName name="ANALTYPE" localSheetId="9">#REF!</definedName>
    <definedName name="ANALTYPE" localSheetId="8">#REF!</definedName>
    <definedName name="ANALTYPE" localSheetId="6">#REF!</definedName>
    <definedName name="ANALTYPE" localSheetId="12">#REF!</definedName>
    <definedName name="ANALTYPE" localSheetId="10">#REF!</definedName>
    <definedName name="ANALTYPE" localSheetId="11">#REF!</definedName>
    <definedName name="ANALTYPE">#REF!</definedName>
    <definedName name="ANNAULR6" localSheetId="7">#REF!</definedName>
    <definedName name="ANNAULR6" localSheetId="9">#REF!</definedName>
    <definedName name="ANNAULR6" localSheetId="8">#REF!</definedName>
    <definedName name="ANNAULR6" localSheetId="6">#REF!</definedName>
    <definedName name="ANNAULR6" localSheetId="12">#REF!</definedName>
    <definedName name="ANNAULR6" localSheetId="10">#REF!</definedName>
    <definedName name="ANNAULR6" localSheetId="11">#REF!</definedName>
    <definedName name="ANNAULR6">#REF!</definedName>
    <definedName name="annexation_share" localSheetId="7">[21]D!#REF!</definedName>
    <definedName name="annexation_share" localSheetId="9">[21]D!#REF!</definedName>
    <definedName name="annexation_share" localSheetId="8">[21]D!#REF!</definedName>
    <definedName name="annexation_share" localSheetId="6">[21]D!#REF!</definedName>
    <definedName name="annexation_share" localSheetId="12">[21]D!#REF!</definedName>
    <definedName name="annexation_share" localSheetId="10">[21]D!#REF!</definedName>
    <definedName name="annexation_share" localSheetId="11">[21]D!#REF!</definedName>
    <definedName name="annexation_share">[21]D!#REF!</definedName>
    <definedName name="ANNUABrandywine" localSheetId="7">#REF!</definedName>
    <definedName name="ANNUABrandywine" localSheetId="9">#REF!</definedName>
    <definedName name="ANNUABrandywine" localSheetId="8">#REF!</definedName>
    <definedName name="ANNUABrandywine" localSheetId="6">#REF!</definedName>
    <definedName name="ANNUABrandywine" localSheetId="12">#REF!</definedName>
    <definedName name="ANNUABrandywine" localSheetId="10">#REF!</definedName>
    <definedName name="ANNUABrandywine" localSheetId="11">#REF!</definedName>
    <definedName name="ANNUABrandywine">#REF!</definedName>
    <definedName name="ANNUACityParking" localSheetId="7">#REF!</definedName>
    <definedName name="ANNUACityParking" localSheetId="9">#REF!</definedName>
    <definedName name="ANNUACityParking" localSheetId="8">#REF!</definedName>
    <definedName name="ANNUACityParking" localSheetId="6">#REF!</definedName>
    <definedName name="ANNUACityParking" localSheetId="12">#REF!</definedName>
    <definedName name="ANNUACityParking" localSheetId="10">#REF!</definedName>
    <definedName name="ANNUACityParking" localSheetId="11">#REF!</definedName>
    <definedName name="ANNUACityParking">#REF!</definedName>
    <definedName name="ANNUAL" localSheetId="7">#REF!</definedName>
    <definedName name="ANNUAL" localSheetId="9">#REF!</definedName>
    <definedName name="ANNUAL" localSheetId="8">#REF!</definedName>
    <definedName name="ANNUAL" localSheetId="6">#REF!</definedName>
    <definedName name="ANNUAL" localSheetId="12">#REF!</definedName>
    <definedName name="ANNUAL" localSheetId="10">#REF!</definedName>
    <definedName name="ANNUAL" localSheetId="11">#REF!</definedName>
    <definedName name="ANNUAL">#REF!</definedName>
    <definedName name="annual_cash_flow" localSheetId="7">#REF!</definedName>
    <definedName name="annual_cash_flow" localSheetId="9">#REF!</definedName>
    <definedName name="annual_cash_flow" localSheetId="8">#REF!</definedName>
    <definedName name="annual_cash_flow" localSheetId="6">#REF!</definedName>
    <definedName name="annual_cash_flow" localSheetId="12">#REF!</definedName>
    <definedName name="annual_cash_flow" localSheetId="10">#REF!</definedName>
    <definedName name="annual_cash_flow" localSheetId="11">#REF!</definedName>
    <definedName name="annual_cash_flow">#REF!</definedName>
    <definedName name="annual_cash_flow_univ" localSheetId="7">'[22]CF Summary'!#REF!</definedName>
    <definedName name="annual_cash_flow_univ" localSheetId="9">'[22]CF Summary'!#REF!</definedName>
    <definedName name="annual_cash_flow_univ" localSheetId="8">'[22]CF Summary'!#REF!</definedName>
    <definedName name="annual_cash_flow_univ" localSheetId="6">'[22]CF Summary'!#REF!</definedName>
    <definedName name="annual_cash_flow_univ" localSheetId="12">'[22]CF Summary'!#REF!</definedName>
    <definedName name="annual_cash_flow_univ" localSheetId="10">'[22]CF Summary'!#REF!</definedName>
    <definedName name="annual_cash_flow_univ" localSheetId="11">'[22]CF Summary'!#REF!</definedName>
    <definedName name="annual_cash_flow_univ">'[22]CF Summary'!#REF!</definedName>
    <definedName name="annual_fee_rev" localSheetId="7">#REF!</definedName>
    <definedName name="annual_fee_rev" localSheetId="9">#REF!</definedName>
    <definedName name="annual_fee_rev" localSheetId="8">#REF!</definedName>
    <definedName name="annual_fee_rev" localSheetId="6">#REF!</definedName>
    <definedName name="annual_fee_rev" localSheetId="12">#REF!</definedName>
    <definedName name="annual_fee_rev" localSheetId="10">#REF!</definedName>
    <definedName name="annual_fee_rev" localSheetId="11">#REF!</definedName>
    <definedName name="annual_fee_rev">#REF!</definedName>
    <definedName name="annual_fees" localSheetId="7">'[23]Fees by LU type'!#REF!</definedName>
    <definedName name="annual_fees" localSheetId="9">'[23]Fees by LU type'!#REF!</definedName>
    <definedName name="annual_fees" localSheetId="8">'[23]Fees by LU type'!#REF!</definedName>
    <definedName name="annual_fees" localSheetId="6">'[23]Fees by LU type'!#REF!</definedName>
    <definedName name="annual_fees" localSheetId="12">'[23]Fees by LU type'!#REF!</definedName>
    <definedName name="annual_fees" localSheetId="10">'[23]Fees by LU type'!#REF!</definedName>
    <definedName name="annual_fees" localSheetId="11">'[23]Fees by LU type'!#REF!</definedName>
    <definedName name="annual_fees">'[23]Fees by LU type'!#REF!</definedName>
    <definedName name="annual_fees_both" localSheetId="7">'[24]Fee Comp by Scenario'!#REF!</definedName>
    <definedName name="annual_fees_both" localSheetId="9">'[24]Fee Comp by Scenario'!#REF!</definedName>
    <definedName name="annual_fees_both" localSheetId="8">'[24]Fee Comp by Scenario'!#REF!</definedName>
    <definedName name="annual_fees_both" localSheetId="6">'[24]Fee Comp by Scenario'!#REF!</definedName>
    <definedName name="annual_fees_both" localSheetId="12">'[24]Fee Comp by Scenario'!#REF!</definedName>
    <definedName name="annual_fees_both" localSheetId="10">'[24]Fee Comp by Scenario'!#REF!</definedName>
    <definedName name="annual_fees_both" localSheetId="11">'[24]Fee Comp by Scenario'!#REF!</definedName>
    <definedName name="annual_fees_both">'[24]Fee Comp by Scenario'!#REF!</definedName>
    <definedName name="annual_fees_city" localSheetId="7">'[24]Fee Comp by Scenario'!#REF!</definedName>
    <definedName name="annual_fees_city" localSheetId="9">'[24]Fee Comp by Scenario'!#REF!</definedName>
    <definedName name="annual_fees_city" localSheetId="8">'[24]Fee Comp by Scenario'!#REF!</definedName>
    <definedName name="annual_fees_city" localSheetId="6">'[24]Fee Comp by Scenario'!#REF!</definedName>
    <definedName name="annual_fees_city" localSheetId="12">'[24]Fee Comp by Scenario'!#REF!</definedName>
    <definedName name="annual_fees_city" localSheetId="10">'[24]Fee Comp by Scenario'!#REF!</definedName>
    <definedName name="annual_fees_city" localSheetId="11">'[24]Fee Comp by Scenario'!#REF!</definedName>
    <definedName name="annual_fees_city">'[24]Fee Comp by Scenario'!#REF!</definedName>
    <definedName name="annual_ss" localSheetId="7">#REF!</definedName>
    <definedName name="annual_ss" localSheetId="9">#REF!</definedName>
    <definedName name="annual_ss" localSheetId="8">#REF!</definedName>
    <definedName name="annual_ss" localSheetId="6">#REF!</definedName>
    <definedName name="annual_ss" localSheetId="12">#REF!</definedName>
    <definedName name="annual_ss" localSheetId="10">#REF!</definedName>
    <definedName name="annual_ss" localSheetId="11">#REF!</definedName>
    <definedName name="annual_ss">#REF!</definedName>
    <definedName name="Annual_Time_Interval" localSheetId="7">#REF!</definedName>
    <definedName name="Annual_Time_Interval" localSheetId="9">#REF!</definedName>
    <definedName name="Annual_Time_Interval" localSheetId="8">#REF!</definedName>
    <definedName name="Annual_Time_Interval" localSheetId="6">#REF!</definedName>
    <definedName name="Annual_Time_Interval" localSheetId="12">#REF!</definedName>
    <definedName name="Annual_Time_Interval" localSheetId="10">#REF!</definedName>
    <definedName name="Annual_Time_Interval" localSheetId="11">#REF!</definedName>
    <definedName name="Annual_Time_Interval">#REF!</definedName>
    <definedName name="ANNUAL1" localSheetId="7">#REF!</definedName>
    <definedName name="ANNUAL1" localSheetId="9">#REF!</definedName>
    <definedName name="ANNUAL1" localSheetId="8">#REF!</definedName>
    <definedName name="ANNUAL1" localSheetId="6">#REF!</definedName>
    <definedName name="ANNUAL1" localSheetId="12">#REF!</definedName>
    <definedName name="ANNUAL1" localSheetId="10">#REF!</definedName>
    <definedName name="ANNUAL1" localSheetId="11">#REF!</definedName>
    <definedName name="ANNUAL1">#REF!</definedName>
    <definedName name="ANNUAL2" localSheetId="7">#REF!</definedName>
    <definedName name="ANNUAL2" localSheetId="9">#REF!</definedName>
    <definedName name="ANNUAL2" localSheetId="8">#REF!</definedName>
    <definedName name="ANNUAL2" localSheetId="6">#REF!</definedName>
    <definedName name="ANNUAL2" localSheetId="12">#REF!</definedName>
    <definedName name="ANNUAL2" localSheetId="10">#REF!</definedName>
    <definedName name="ANNUAL2" localSheetId="11">#REF!</definedName>
    <definedName name="ANNUAL2">#REF!</definedName>
    <definedName name="ANNUAL3" localSheetId="7">#REF!</definedName>
    <definedName name="ANNUAL3" localSheetId="9">#REF!</definedName>
    <definedName name="ANNUAL3" localSheetId="8">#REF!</definedName>
    <definedName name="ANNUAL3" localSheetId="6">#REF!</definedName>
    <definedName name="ANNUAL3" localSheetId="12">#REF!</definedName>
    <definedName name="ANNUAL3" localSheetId="10">#REF!</definedName>
    <definedName name="ANNUAL3" localSheetId="11">#REF!</definedName>
    <definedName name="ANNUAL3">#REF!</definedName>
    <definedName name="ANNUAL4" localSheetId="7">#REF!</definedName>
    <definedName name="ANNUAL4" localSheetId="9">#REF!</definedName>
    <definedName name="ANNUAL4" localSheetId="8">#REF!</definedName>
    <definedName name="ANNUAL4" localSheetId="6">#REF!</definedName>
    <definedName name="ANNUAL4" localSheetId="12">#REF!</definedName>
    <definedName name="ANNUAL4" localSheetId="10">#REF!</definedName>
    <definedName name="ANNUAL4" localSheetId="11">#REF!</definedName>
    <definedName name="ANNUAL4">#REF!</definedName>
    <definedName name="ANNUAL5" localSheetId="7">#REF!</definedName>
    <definedName name="ANNUAL5" localSheetId="9">#REF!</definedName>
    <definedName name="ANNUAL5" localSheetId="8">#REF!</definedName>
    <definedName name="ANNUAL5" localSheetId="6">#REF!</definedName>
    <definedName name="ANNUAL5" localSheetId="12">#REF!</definedName>
    <definedName name="ANNUAL5" localSheetId="10">#REF!</definedName>
    <definedName name="ANNUAL5" localSheetId="11">#REF!</definedName>
    <definedName name="ANNUAL5">#REF!</definedName>
    <definedName name="ANNUALR2" localSheetId="7">#REF!</definedName>
    <definedName name="ANNUALR2" localSheetId="9">#REF!</definedName>
    <definedName name="ANNUALR2" localSheetId="8">#REF!</definedName>
    <definedName name="ANNUALR2" localSheetId="6">#REF!</definedName>
    <definedName name="ANNUALR2" localSheetId="12">#REF!</definedName>
    <definedName name="ANNUALR2" localSheetId="10">#REF!</definedName>
    <definedName name="ANNUALR2" localSheetId="11">#REF!</definedName>
    <definedName name="ANNUALR2">#REF!</definedName>
    <definedName name="ANNUALR3" localSheetId="7">#REF!</definedName>
    <definedName name="ANNUALR3" localSheetId="9">#REF!</definedName>
    <definedName name="ANNUALR3" localSheetId="8">#REF!</definedName>
    <definedName name="ANNUALR3" localSheetId="6">#REF!</definedName>
    <definedName name="ANNUALR3" localSheetId="12">#REF!</definedName>
    <definedName name="ANNUALR3" localSheetId="10">#REF!</definedName>
    <definedName name="ANNUALR3" localSheetId="11">#REF!</definedName>
    <definedName name="ANNUALR3">#REF!</definedName>
    <definedName name="ANNUALR4" localSheetId="7">#REF!</definedName>
    <definedName name="ANNUALR4" localSheetId="9">#REF!</definedName>
    <definedName name="ANNUALR4" localSheetId="8">#REF!</definedName>
    <definedName name="ANNUALR4" localSheetId="6">#REF!</definedName>
    <definedName name="ANNUALR4" localSheetId="12">#REF!</definedName>
    <definedName name="ANNUALR4" localSheetId="10">#REF!</definedName>
    <definedName name="ANNUALR4" localSheetId="11">#REF!</definedName>
    <definedName name="ANNUALR4">#REF!</definedName>
    <definedName name="ANNUALR5" localSheetId="7">#REF!</definedName>
    <definedName name="ANNUALR5" localSheetId="9">#REF!</definedName>
    <definedName name="ANNUALR5" localSheetId="8">#REF!</definedName>
    <definedName name="ANNUALR5" localSheetId="6">#REF!</definedName>
    <definedName name="ANNUALR5" localSheetId="12">#REF!</definedName>
    <definedName name="ANNUALR5" localSheetId="10">#REF!</definedName>
    <definedName name="ANNUALR5" localSheetId="11">#REF!</definedName>
    <definedName name="ANNUALR5">#REF!</definedName>
    <definedName name="ANNUALRES" localSheetId="7">#REF!</definedName>
    <definedName name="ANNUALRES" localSheetId="9">#REF!</definedName>
    <definedName name="ANNUALRES" localSheetId="8">#REF!</definedName>
    <definedName name="ANNUALRES" localSheetId="6">#REF!</definedName>
    <definedName name="ANNUALRES" localSheetId="12">#REF!</definedName>
    <definedName name="ANNUALRES" localSheetId="10">#REF!</definedName>
    <definedName name="ANNUALRES" localSheetId="11">#REF!</definedName>
    <definedName name="ANNUALRES">#REF!</definedName>
    <definedName name="AnnualSalesPace" localSheetId="7">#REF!</definedName>
    <definedName name="AnnualSalesPace" localSheetId="9">#REF!</definedName>
    <definedName name="AnnualSalesPace" localSheetId="8">#REF!</definedName>
    <definedName name="AnnualSalesPace" localSheetId="6">#REF!</definedName>
    <definedName name="AnnualSalesPace" localSheetId="12">#REF!</definedName>
    <definedName name="AnnualSalesPace" localSheetId="10">#REF!</definedName>
    <definedName name="AnnualSalesPace" localSheetId="11">#REF!</definedName>
    <definedName name="AnnualSalesPace">#REF!</definedName>
    <definedName name="anscount" hidden="1">1</definedName>
    <definedName name="ANTDUE">#N/A</definedName>
    <definedName name="ANTELOPE.FEES" localSheetId="7">[25]MASTER!#REF!</definedName>
    <definedName name="ANTELOPE.FEES" localSheetId="9">[25]MASTER!#REF!</definedName>
    <definedName name="ANTELOPE.FEES" localSheetId="8">[25]MASTER!#REF!</definedName>
    <definedName name="ANTELOPE.FEES" localSheetId="6">[25]MASTER!#REF!</definedName>
    <definedName name="ANTELOPE.FEES" localSheetId="12">[25]MASTER!#REF!</definedName>
    <definedName name="ANTELOPE.FEES" localSheetId="10">[25]MASTER!#REF!</definedName>
    <definedName name="ANTELOPE.FEES" localSheetId="11">[25]MASTER!#REF!</definedName>
    <definedName name="ANTELOPE.FEES">[25]MASTER!#REF!</definedName>
    <definedName name="ANTFEE">#N/A</definedName>
    <definedName name="app" localSheetId="7">#REF!</definedName>
    <definedName name="app" localSheetId="9">#REF!</definedName>
    <definedName name="app" localSheetId="8">#REF!</definedName>
    <definedName name="app" localSheetId="6">#REF!</definedName>
    <definedName name="app" localSheetId="12">#REF!</definedName>
    <definedName name="app" localSheetId="10">#REF!</definedName>
    <definedName name="app" localSheetId="11">#REF!</definedName>
    <definedName name="app">#REF!</definedName>
    <definedName name="appendix" localSheetId="7">#REF!</definedName>
    <definedName name="appendix" localSheetId="9">#REF!</definedName>
    <definedName name="appendix" localSheetId="8">#REF!</definedName>
    <definedName name="appendix" localSheetId="6">#REF!</definedName>
    <definedName name="appendix" localSheetId="12">#REF!</definedName>
    <definedName name="appendix" localSheetId="10">#REF!</definedName>
    <definedName name="appendix" localSheetId="11">#REF!</definedName>
    <definedName name="appendix">#REF!</definedName>
    <definedName name="ar" localSheetId="7">#REF!</definedName>
    <definedName name="ar" localSheetId="9">#REF!</definedName>
    <definedName name="ar" localSheetId="8">#REF!</definedName>
    <definedName name="ar" localSheetId="6">#REF!</definedName>
    <definedName name="ar" localSheetId="12">#REF!</definedName>
    <definedName name="ar" localSheetId="10">#REF!</definedName>
    <definedName name="ar" localSheetId="11">#REF!</definedName>
    <definedName name="ar">#REF!</definedName>
    <definedName name="Archeological" localSheetId="7">#REF!</definedName>
    <definedName name="Archeological" localSheetId="9">#REF!</definedName>
    <definedName name="Archeological" localSheetId="8">#REF!</definedName>
    <definedName name="Archeological" localSheetId="6">#REF!</definedName>
    <definedName name="Archeological" localSheetId="12">#REF!</definedName>
    <definedName name="Archeological" localSheetId="10">#REF!</definedName>
    <definedName name="Archeological" localSheetId="11">#REF!</definedName>
    <definedName name="Archeological">#REF!</definedName>
    <definedName name="archon_am" localSheetId="7">#REF!</definedName>
    <definedName name="archon_am" localSheetId="9">#REF!</definedName>
    <definedName name="archon_am" localSheetId="8">#REF!</definedName>
    <definedName name="archon_am" localSheetId="6">#REF!</definedName>
    <definedName name="archon_am" localSheetId="12">#REF!</definedName>
    <definedName name="archon_am" localSheetId="10">#REF!</definedName>
    <definedName name="archon_am" localSheetId="11">#REF!</definedName>
    <definedName name="archon_am">#REF!</definedName>
    <definedName name="archon_dispo" localSheetId="7">#REF!</definedName>
    <definedName name="archon_dispo" localSheetId="9">#REF!</definedName>
    <definedName name="archon_dispo" localSheetId="8">#REF!</definedName>
    <definedName name="archon_dispo" localSheetId="6">#REF!</definedName>
    <definedName name="archon_dispo" localSheetId="12">#REF!</definedName>
    <definedName name="archon_dispo" localSheetId="10">#REF!</definedName>
    <definedName name="archon_dispo" localSheetId="11">#REF!</definedName>
    <definedName name="archon_dispo">#REF!</definedName>
    <definedName name="archon_incentive" localSheetId="7">#REF!</definedName>
    <definedName name="archon_incentive" localSheetId="9">#REF!</definedName>
    <definedName name="archon_incentive" localSheetId="8">#REF!</definedName>
    <definedName name="archon_incentive" localSheetId="6">#REF!</definedName>
    <definedName name="archon_incentive" localSheetId="12">#REF!</definedName>
    <definedName name="archon_incentive" localSheetId="10">#REF!</definedName>
    <definedName name="archon_incentive" localSheetId="11">#REF!</definedName>
    <definedName name="archon_incentive">#REF!</definedName>
    <definedName name="AREA1">#N/A</definedName>
    <definedName name="ArterialUrban" localSheetId="7">'[26]Unit Street Costs'!#REF!</definedName>
    <definedName name="ArterialUrban" localSheetId="9">'[26]Unit Street Costs'!#REF!</definedName>
    <definedName name="ArterialUrban" localSheetId="8">'[26]Unit Street Costs'!#REF!</definedName>
    <definedName name="ArterialUrban" localSheetId="6">'[26]Unit Street Costs'!#REF!</definedName>
    <definedName name="ArterialUrban" localSheetId="12">'[26]Unit Street Costs'!#REF!</definedName>
    <definedName name="ArterialUrban" localSheetId="10">'[26]Unit Street Costs'!#REF!</definedName>
    <definedName name="ArterialUrban" localSheetId="11">'[26]Unit Street Costs'!#REF!</definedName>
    <definedName name="ArterialUrban">'[26]Unit Street Costs'!#REF!</definedName>
    <definedName name="as" hidden="1">{"res_value_proposed",#N/A,FALSE,"Proposed";"assumptions_proposed",#N/A,FALSE,"Proposed";"fees_proposed",#N/A,FALSE,"Proposed";"back_inf_prop",#N/A,FALSE,"Proposed"}</definedName>
    <definedName name="as.subset" hidden="1">{"% burden",#N/A,FALSE,"Summaries";"res value",#N/A,FALSE,"Summaries";"use factors",#N/A,FALSE,"Cost_Alloc";"cost alloc",#N/A,FALSE,"Cost_Alloc"}</definedName>
    <definedName name="ASD" localSheetId="7">#REF!</definedName>
    <definedName name="ASD" localSheetId="9">#REF!</definedName>
    <definedName name="ASD" localSheetId="8">#REF!</definedName>
    <definedName name="ASD" localSheetId="6">#REF!</definedName>
    <definedName name="ASD" localSheetId="12">#REF!</definedName>
    <definedName name="ASD" localSheetId="10">#REF!</definedName>
    <definedName name="ASD" localSheetId="11">#REF!</definedName>
    <definedName name="ASD">#REF!</definedName>
    <definedName name="asda" hidden="1">{"AnnualRentRoll",#N/A,FALSE,"RentRoll"}</definedName>
    <definedName name="asdf">[16]Assumptions!$C$32</definedName>
    <definedName name="ASDIVERR" localSheetId="7">#REF!</definedName>
    <definedName name="ASDIVERR" localSheetId="8">#REF!</definedName>
    <definedName name="ASDIVERR" localSheetId="6">#REF!</definedName>
    <definedName name="ASDIVERR">#REF!</definedName>
    <definedName name="ask_bef_saving" localSheetId="7">#REF!</definedName>
    <definedName name="ask_bef_saving" localSheetId="9">#REF!</definedName>
    <definedName name="ask_bef_saving" localSheetId="8">#REF!</definedName>
    <definedName name="ask_bef_saving" localSheetId="6">#REF!</definedName>
    <definedName name="ask_bef_saving" localSheetId="12">#REF!</definedName>
    <definedName name="ask_bef_saving" localSheetId="10">#REF!</definedName>
    <definedName name="ask_bef_saving" localSheetId="11">#REF!</definedName>
    <definedName name="ask_bef_saving">#REF!</definedName>
    <definedName name="assd" hidden="1">{#N/A,#N/A,FALSE,"II-2 POP.HH";#N/A,#N/A,FALSE,"II-3 AGE.DIST";#N/A,#N/A,FALSE,"II-4 HH.DIST";#N/A,#N/A,FALSE,"II-5 EMP.INDUS"}</definedName>
    <definedName name="assess_by_svc" localSheetId="7">#REF!</definedName>
    <definedName name="assess_by_svc" localSheetId="9">#REF!</definedName>
    <definedName name="assess_by_svc" localSheetId="8">#REF!</definedName>
    <definedName name="assess_by_svc" localSheetId="6">#REF!</definedName>
    <definedName name="assess_by_svc" localSheetId="12">#REF!</definedName>
    <definedName name="assess_by_svc" localSheetId="10">#REF!</definedName>
    <definedName name="assess_by_svc" localSheetId="11">#REF!</definedName>
    <definedName name="assess_by_svc">#REF!</definedName>
    <definedName name="ASSUME" localSheetId="7">#REF!</definedName>
    <definedName name="ASSUME" localSheetId="9">#REF!</definedName>
    <definedName name="ASSUME" localSheetId="8">#REF!</definedName>
    <definedName name="ASSUME" localSheetId="6">#REF!</definedName>
    <definedName name="ASSUME" localSheetId="12">#REF!</definedName>
    <definedName name="ASSUME" localSheetId="10">#REF!</definedName>
    <definedName name="ASSUME" localSheetId="11">#REF!</definedName>
    <definedName name="ASSUME">#REF!</definedName>
    <definedName name="AssumedUnitsAheadOfSales" localSheetId="7">#REF!</definedName>
    <definedName name="AssumedUnitsAheadOfSales" localSheetId="9">#REF!</definedName>
    <definedName name="AssumedUnitsAheadOfSales" localSheetId="8">#REF!</definedName>
    <definedName name="AssumedUnitsAheadOfSales" localSheetId="6">#REF!</definedName>
    <definedName name="AssumedUnitsAheadOfSales" localSheetId="12">#REF!</definedName>
    <definedName name="AssumedUnitsAheadOfSales" localSheetId="10">#REF!</definedName>
    <definedName name="AssumedUnitsAheadOfSales" localSheetId="11">#REF!</definedName>
    <definedName name="AssumedUnitsAheadOfSales">#REF!</definedName>
    <definedName name="assump" localSheetId="4">#REF!</definedName>
    <definedName name="assump" localSheetId="7">#REF!</definedName>
    <definedName name="assump" localSheetId="3">#REF!</definedName>
    <definedName name="assump" localSheetId="9">#REF!</definedName>
    <definedName name="assump" localSheetId="2">#REF!</definedName>
    <definedName name="assump" localSheetId="8">#REF!</definedName>
    <definedName name="assump" localSheetId="6">#REF!</definedName>
    <definedName name="assump" localSheetId="12">#REF!</definedName>
    <definedName name="assump" localSheetId="5">#REF!</definedName>
    <definedName name="assump" localSheetId="10">#REF!</definedName>
    <definedName name="assump" localSheetId="11">#REF!</definedName>
    <definedName name="assump" localSheetId="13">#REF!</definedName>
    <definedName name="assump">#REF!</definedName>
    <definedName name="assump_feecalc" localSheetId="7">#REF!</definedName>
    <definedName name="assump_feecalc" localSheetId="9">#REF!</definedName>
    <definedName name="assump_feecalc" localSheetId="8">#REF!</definedName>
    <definedName name="assump_feecalc" localSheetId="6">#REF!</definedName>
    <definedName name="assump_feecalc" localSheetId="12">#REF!</definedName>
    <definedName name="assump_feecalc" localSheetId="10">#REF!</definedName>
    <definedName name="assump_feecalc" localSheetId="11">#REF!</definedName>
    <definedName name="assump_feecalc">#REF!</definedName>
    <definedName name="ASSUMPS" localSheetId="7">#REF!</definedName>
    <definedName name="ASSUMPS" localSheetId="9">#REF!</definedName>
    <definedName name="ASSUMPS" localSheetId="8">#REF!</definedName>
    <definedName name="ASSUMPS" localSheetId="6">#REF!</definedName>
    <definedName name="ASSUMPS" localSheetId="12">#REF!</definedName>
    <definedName name="ASSUMPS" localSheetId="10">#REF!</definedName>
    <definedName name="ASSUMPS" localSheetId="11">#REF!</definedName>
    <definedName name="ASSUMPS">#REF!</definedName>
    <definedName name="ASSUMPSR" localSheetId="7">#REF!</definedName>
    <definedName name="ASSUMPSR" localSheetId="9">#REF!</definedName>
    <definedName name="ASSUMPSR" localSheetId="8">#REF!</definedName>
    <definedName name="ASSUMPSR" localSheetId="6">#REF!</definedName>
    <definedName name="ASSUMPSR" localSheetId="12">#REF!</definedName>
    <definedName name="ASSUMPSR" localSheetId="10">#REF!</definedName>
    <definedName name="ASSUMPSR" localSheetId="11">#REF!</definedName>
    <definedName name="ASSUMPSR">#REF!</definedName>
    <definedName name="assumptions" localSheetId="7">#REF!</definedName>
    <definedName name="assumptions" localSheetId="9">#REF!</definedName>
    <definedName name="assumptions" localSheetId="8">#REF!</definedName>
    <definedName name="assumptions" localSheetId="6">#REF!</definedName>
    <definedName name="assumptions" localSheetId="12">#REF!</definedName>
    <definedName name="assumptions" localSheetId="10">#REF!</definedName>
    <definedName name="assumptions" localSheetId="11">#REF!</definedName>
    <definedName name="assumptions">#REF!</definedName>
    <definedName name="ASUMERR" localSheetId="7">#REF!</definedName>
    <definedName name="ASUMERR" localSheetId="8">#REF!</definedName>
    <definedName name="ASUMERR" localSheetId="6">#REF!</definedName>
    <definedName name="ASUMERR">#REF!</definedName>
    <definedName name="Athena_profit" localSheetId="7">[27]Assumptions!#REF!</definedName>
    <definedName name="Athena_profit" localSheetId="9">[27]Assumptions!#REF!</definedName>
    <definedName name="Athena_profit" localSheetId="8">[27]Assumptions!#REF!</definedName>
    <definedName name="Athena_profit" localSheetId="6">[27]Assumptions!#REF!</definedName>
    <definedName name="Athena_profit" localSheetId="12">[27]Assumptions!#REF!</definedName>
    <definedName name="Athena_profit" localSheetId="10">[27]Assumptions!#REF!</definedName>
    <definedName name="Athena_profit" localSheetId="11">[27]Assumptions!#REF!</definedName>
    <definedName name="Athena_profit">[27]Assumptions!#REF!</definedName>
    <definedName name="ATTACHED" hidden="1">{#N/A,#N/A,FALSE,"el.det";#N/A,#N/A,FALSE,"mu.det";#N/A,#N/A,FALSE,"ug.det";#N/A,#N/A,FALSE,"ex.det";#N/A,#N/A,FALSE,"lux.det";#N/A,#N/A,FALSE,"custom.lot";#N/A,#N/A,FALSE,"condo.att";#N/A,#N/A,FALSE,"el.att";#N/A,#N/A,FALSE,"mu.att";#N/A,#N/A,FALSE,"ex.att";#N/A,#N/A,FALSE,"lux.att";#N/A,#N/A,FALSE,"all.by.village"}</definedName>
    <definedName name="AUTO" localSheetId="7">#REF!</definedName>
    <definedName name="AUTO" localSheetId="9">#REF!</definedName>
    <definedName name="AUTO" localSheetId="8">#REF!</definedName>
    <definedName name="AUTO" localSheetId="6">#REF!</definedName>
    <definedName name="AUTO" localSheetId="12">#REF!</definedName>
    <definedName name="AUTO" localSheetId="10">#REF!</definedName>
    <definedName name="AUTO" localSheetId="11">#REF!</definedName>
    <definedName name="AUTO">#REF!</definedName>
    <definedName name="AUTO_CAP" localSheetId="7">#REF!</definedName>
    <definedName name="AUTO_CAP" localSheetId="9">#REF!</definedName>
    <definedName name="AUTO_CAP" localSheetId="8">#REF!</definedName>
    <definedName name="AUTO_CAP" localSheetId="6">#REF!</definedName>
    <definedName name="AUTO_CAP" localSheetId="12">#REF!</definedName>
    <definedName name="AUTO_CAP" localSheetId="10">#REF!</definedName>
    <definedName name="AUTO_CAP" localSheetId="11">#REF!</definedName>
    <definedName name="AUTO_CAP">#REF!</definedName>
    <definedName name="AUTO_NOI" localSheetId="7">#REF!</definedName>
    <definedName name="AUTO_NOI" localSheetId="9">#REF!</definedName>
    <definedName name="AUTO_NOI" localSheetId="8">#REF!</definedName>
    <definedName name="AUTO_NOI" localSheetId="6">#REF!</definedName>
    <definedName name="AUTO_NOI" localSheetId="12">#REF!</definedName>
    <definedName name="AUTO_NOI" localSheetId="10">#REF!</definedName>
    <definedName name="AUTO_NOI" localSheetId="11">#REF!</definedName>
    <definedName name="AUTO_NOI">#REF!</definedName>
    <definedName name="AUTO_TITLE" localSheetId="7">#REF!</definedName>
    <definedName name="AUTO_TITLE" localSheetId="9">#REF!</definedName>
    <definedName name="AUTO_TITLE" localSheetId="8">#REF!</definedName>
    <definedName name="AUTO_TITLE" localSheetId="6">#REF!</definedName>
    <definedName name="AUTO_TITLE" localSheetId="12">#REF!</definedName>
    <definedName name="AUTO_TITLE" localSheetId="10">#REF!</definedName>
    <definedName name="AUTO_TITLE" localSheetId="11">#REF!</definedName>
    <definedName name="AUTO_TITLE">#REF!</definedName>
    <definedName name="av" localSheetId="7">#REF!</definedName>
    <definedName name="av" localSheetId="9">#REF!</definedName>
    <definedName name="av" localSheetId="8">#REF!</definedName>
    <definedName name="av" localSheetId="6">#REF!</definedName>
    <definedName name="av" localSheetId="12">#REF!</definedName>
    <definedName name="av" localSheetId="10">#REF!</definedName>
    <definedName name="av" localSheetId="11">#REF!</definedName>
    <definedName name="av">#REF!</definedName>
    <definedName name="av_assum" localSheetId="7">#REF!</definedName>
    <definedName name="av_assum" localSheetId="9">#REF!</definedName>
    <definedName name="av_assum" localSheetId="8">#REF!</definedName>
    <definedName name="av_assum" localSheetId="6">#REF!</definedName>
    <definedName name="av_assum" localSheetId="12">#REF!</definedName>
    <definedName name="av_assum" localSheetId="10">#REF!</definedName>
    <definedName name="av_assum" localSheetId="11">#REF!</definedName>
    <definedName name="av_assum">#REF!</definedName>
    <definedName name="av_base" localSheetId="4">#REF!</definedName>
    <definedName name="av_base" localSheetId="7">#REF!</definedName>
    <definedName name="av_base" localSheetId="3">#REF!</definedName>
    <definedName name="av_base" localSheetId="9">#REF!</definedName>
    <definedName name="av_base" localSheetId="2">#REF!</definedName>
    <definedName name="av_base" localSheetId="8">#REF!</definedName>
    <definedName name="av_base" localSheetId="6">#REF!</definedName>
    <definedName name="av_base" localSheetId="12">#REF!</definedName>
    <definedName name="av_base" localSheetId="5">#REF!</definedName>
    <definedName name="av_base" localSheetId="10">#REF!</definedName>
    <definedName name="av_base" localSheetId="11">#REF!</definedName>
    <definedName name="av_base" localSheetId="13">#REF!</definedName>
    <definedName name="av_base">#REF!</definedName>
    <definedName name="av_pref" localSheetId="4">#REF!</definedName>
    <definedName name="av_pref" localSheetId="7">#REF!</definedName>
    <definedName name="av_pref" localSheetId="3">#REF!</definedName>
    <definedName name="av_pref" localSheetId="9">#REF!</definedName>
    <definedName name="av_pref" localSheetId="2">#REF!</definedName>
    <definedName name="av_pref" localSheetId="8">#REF!</definedName>
    <definedName name="av_pref" localSheetId="6">#REF!</definedName>
    <definedName name="av_pref" localSheetId="12">#REF!</definedName>
    <definedName name="av_pref" localSheetId="5">#REF!</definedName>
    <definedName name="av_pref" localSheetId="10">#REF!</definedName>
    <definedName name="av_pref" localSheetId="11">#REF!</definedName>
    <definedName name="av_pref" localSheetId="13">#REF!</definedName>
    <definedName name="av_pref">#REF!</definedName>
    <definedName name="av_subroutine" localSheetId="7">[28]RevSupport!#REF!</definedName>
    <definedName name="av_subroutine" localSheetId="9">[28]RevSupport!#REF!</definedName>
    <definedName name="av_subroutine" localSheetId="8">[28]RevSupport!#REF!</definedName>
    <definedName name="av_subroutine" localSheetId="6">[28]RevSupport!#REF!</definedName>
    <definedName name="av_subroutine" localSheetId="12">[28]RevSupport!#REF!</definedName>
    <definedName name="av_subroutine" localSheetId="10">[28]RevSupport!#REF!</definedName>
    <definedName name="av_subroutine" localSheetId="11">[28]RevSupport!#REF!</definedName>
    <definedName name="av_subroutine">[28]RevSupport!#REF!</definedName>
    <definedName name="av_subroutine_titles" localSheetId="7">[21]D!#REF!,[21]D!$A$21:$IV$21</definedName>
    <definedName name="av_subroutine_titles" localSheetId="9">[21]D!#REF!,[21]D!$A$21:$IV$21</definedName>
    <definedName name="av_subroutine_titles" localSheetId="8">[21]D!#REF!,[21]D!$A$21:$IV$21</definedName>
    <definedName name="av_subroutine_titles" localSheetId="6">[21]D!#REF!,[21]D!$A$21:$IV$21</definedName>
    <definedName name="av_subroutine_titles" localSheetId="12">[21]D!#REF!,[21]D!$A$21:$IV$21</definedName>
    <definedName name="av_subroutine_titles" localSheetId="10">[21]D!#REF!,[21]D!$A$21:$IV$21</definedName>
    <definedName name="av_subroutine_titles" localSheetId="11">[21]D!#REF!,[21]D!$A$21:$IV$21</definedName>
    <definedName name="av_subroutine_titles">[21]D!#REF!,[21]D!$A$21:$IV$21</definedName>
    <definedName name="av_subrutine" localSheetId="7">#REF!</definedName>
    <definedName name="av_subrutine" localSheetId="9">#REF!</definedName>
    <definedName name="av_subrutine" localSheetId="8">#REF!</definedName>
    <definedName name="av_subrutine" localSheetId="6">#REF!</definedName>
    <definedName name="av_subrutine" localSheetId="12">#REF!</definedName>
    <definedName name="av_subrutine" localSheetId="10">#REF!</definedName>
    <definedName name="av_subrutine" localSheetId="11">#REF!</definedName>
    <definedName name="av_subrutine">#REF!</definedName>
    <definedName name="av_ti" localSheetId="7">#REF!</definedName>
    <definedName name="av_ti" localSheetId="9">#REF!</definedName>
    <definedName name="av_ti" localSheetId="8">#REF!</definedName>
    <definedName name="av_ti" localSheetId="6">#REF!</definedName>
    <definedName name="av_ti" localSheetId="12">#REF!</definedName>
    <definedName name="av_ti" localSheetId="10">#REF!</definedName>
    <definedName name="av_ti" localSheetId="11">#REF!</definedName>
    <definedName name="av_ti">#REF!</definedName>
    <definedName name="Available_for_land" localSheetId="7">#REF!</definedName>
    <definedName name="Available_for_land" localSheetId="9">#REF!</definedName>
    <definedName name="Available_for_land" localSheetId="8">#REF!</definedName>
    <definedName name="Available_for_land" localSheetId="6">#REF!</definedName>
    <definedName name="Available_for_land" localSheetId="12">#REF!</definedName>
    <definedName name="Available_for_land" localSheetId="10">#REF!</definedName>
    <definedName name="Available_for_land" localSheetId="11">#REF!</definedName>
    <definedName name="Available_for_land">#REF!</definedName>
    <definedName name="Avg._Price" localSheetId="7">#REF!</definedName>
    <definedName name="Avg._Price" localSheetId="9">#REF!</definedName>
    <definedName name="Avg._Price" localSheetId="8">#REF!</definedName>
    <definedName name="Avg._Price" localSheetId="6">#REF!</definedName>
    <definedName name="Avg._Price" localSheetId="12">#REF!</definedName>
    <definedName name="Avg._Price" localSheetId="10">#REF!</definedName>
    <definedName name="Avg._Price" localSheetId="11">#REF!</definedName>
    <definedName name="Avg._Price">#REF!</definedName>
    <definedName name="avg_fund" localSheetId="7">#REF!</definedName>
    <definedName name="avg_fund" localSheetId="9">#REF!</definedName>
    <definedName name="avg_fund" localSheetId="8">#REF!</definedName>
    <definedName name="avg_fund" localSheetId="6">#REF!</definedName>
    <definedName name="avg_fund" localSheetId="12">#REF!</definedName>
    <definedName name="avg_fund" localSheetId="10">#REF!</definedName>
    <definedName name="avg_fund" localSheetId="11">#REF!</definedName>
    <definedName name="avg_fund">#REF!</definedName>
    <definedName name="avg_fund2" localSheetId="7">#REF!</definedName>
    <definedName name="avg_fund2" localSheetId="9">#REF!</definedName>
    <definedName name="avg_fund2" localSheetId="8">#REF!</definedName>
    <definedName name="avg_fund2" localSheetId="6">#REF!</definedName>
    <definedName name="avg_fund2" localSheetId="12">#REF!</definedName>
    <definedName name="avg_fund2" localSheetId="10">#REF!</definedName>
    <definedName name="avg_fund2" localSheetId="11">#REF!</definedName>
    <definedName name="avg_fund2">#REF!</definedName>
    <definedName name="avg_max_tax" localSheetId="7">#REF!</definedName>
    <definedName name="avg_max_tax" localSheetId="9">#REF!</definedName>
    <definedName name="avg_max_tax" localSheetId="8">#REF!</definedName>
    <definedName name="avg_max_tax" localSheetId="6">#REF!</definedName>
    <definedName name="avg_max_tax" localSheetId="12">#REF!</definedName>
    <definedName name="avg_max_tax" localSheetId="10">#REF!</definedName>
    <definedName name="avg_max_tax" localSheetId="11">#REF!</definedName>
    <definedName name="avg_max_tax">#REF!</definedName>
    <definedName name="avg_unit_cost" localSheetId="7">#REF!</definedName>
    <definedName name="avg_unit_cost" localSheetId="9">#REF!</definedName>
    <definedName name="avg_unit_cost" localSheetId="8">#REF!</definedName>
    <definedName name="avg_unit_cost" localSheetId="6">#REF!</definedName>
    <definedName name="avg_unit_cost" localSheetId="12">#REF!</definedName>
    <definedName name="avg_unit_cost" localSheetId="10">#REF!</definedName>
    <definedName name="avg_unit_cost" localSheetId="11">#REF!</definedName>
    <definedName name="avg_unit_cost">#REF!</definedName>
    <definedName name="AvgClosingCost" localSheetId="7">#REF!</definedName>
    <definedName name="AvgClosingCost" localSheetId="9">#REF!</definedName>
    <definedName name="AvgClosingCost" localSheetId="8">#REF!</definedName>
    <definedName name="AvgClosingCost" localSheetId="6">#REF!</definedName>
    <definedName name="AvgClosingCost" localSheetId="12">#REF!</definedName>
    <definedName name="AvgClosingCost" localSheetId="10">#REF!</definedName>
    <definedName name="AvgClosingCost" localSheetId="11">#REF!</definedName>
    <definedName name="AvgClosingCost">#REF!</definedName>
    <definedName name="AvgDeposit" localSheetId="7">#REF!</definedName>
    <definedName name="AvgDeposit" localSheetId="9">#REF!</definedName>
    <definedName name="AvgDeposit" localSheetId="8">#REF!</definedName>
    <definedName name="AvgDeposit" localSheetId="6">#REF!</definedName>
    <definedName name="AvgDeposit" localSheetId="12">#REF!</definedName>
    <definedName name="AvgDeposit" localSheetId="10">#REF!</definedName>
    <definedName name="AvgDeposit" localSheetId="11">#REF!</definedName>
    <definedName name="AvgDeposit">#REF!</definedName>
    <definedName name="AvgHardCost" localSheetId="7">#REF!</definedName>
    <definedName name="AvgHardCost" localSheetId="9">#REF!</definedName>
    <definedName name="AvgHardCost" localSheetId="8">#REF!</definedName>
    <definedName name="AvgHardCost" localSheetId="6">#REF!</definedName>
    <definedName name="AvgHardCost" localSheetId="12">#REF!</definedName>
    <definedName name="AvgHardCost" localSheetId="10">#REF!</definedName>
    <definedName name="AvgHardCost" localSheetId="11">#REF!</definedName>
    <definedName name="AvgHardCost">#REF!</definedName>
    <definedName name="AvgLeadTime" localSheetId="7">#REF!</definedName>
    <definedName name="AvgLeadTime" localSheetId="9">#REF!</definedName>
    <definedName name="AvgLeadTime" localSheetId="8">#REF!</definedName>
    <definedName name="AvgLeadTime" localSheetId="6">#REF!</definedName>
    <definedName name="AvgLeadTime" localSheetId="12">#REF!</definedName>
    <definedName name="AvgLeadTime" localSheetId="10">#REF!</definedName>
    <definedName name="AvgLeadTime" localSheetId="11">#REF!</definedName>
    <definedName name="AvgLeadTime">#REF!</definedName>
    <definedName name="AvgSalePrice" localSheetId="7">#REF!</definedName>
    <definedName name="AvgSalePrice" localSheetId="9">#REF!</definedName>
    <definedName name="AvgSalePrice" localSheetId="8">#REF!</definedName>
    <definedName name="AvgSalePrice" localSheetId="6">#REF!</definedName>
    <definedName name="AvgSalePrice" localSheetId="12">#REF!</definedName>
    <definedName name="AvgSalePrice" localSheetId="10">#REF!</definedName>
    <definedName name="AvgSalePrice" localSheetId="11">#REF!</definedName>
    <definedName name="AvgSalePrice">#REF!</definedName>
    <definedName name="AvgSalesCommission" localSheetId="7">#REF!</definedName>
    <definedName name="AvgSalesCommission" localSheetId="9">#REF!</definedName>
    <definedName name="AvgSalesCommission" localSheetId="8">#REF!</definedName>
    <definedName name="AvgSalesCommission" localSheetId="6">#REF!</definedName>
    <definedName name="AvgSalesCommission" localSheetId="12">#REF!</definedName>
    <definedName name="AvgSalesCommission" localSheetId="10">#REF!</definedName>
    <definedName name="AvgSalesCommission" localSheetId="11">#REF!</definedName>
    <definedName name="AvgSalesCommission">#REF!</definedName>
    <definedName name="AWERGTQWERGTW" localSheetId="7">[29]DevData!#REF!</definedName>
    <definedName name="AWERGTQWERGTW" localSheetId="9">[29]DevData!#REF!</definedName>
    <definedName name="AWERGTQWERGTW" localSheetId="8">[29]DevData!#REF!</definedName>
    <definedName name="AWERGTQWERGTW" localSheetId="6">[29]DevData!#REF!</definedName>
    <definedName name="AWERGTQWERGTW" localSheetId="12">[29]DevData!#REF!</definedName>
    <definedName name="AWERGTQWERGTW" localSheetId="10">[29]DevData!#REF!</definedName>
    <definedName name="AWERGTQWERGTW" localSheetId="11">[29]DevData!#REF!</definedName>
    <definedName name="AWERGTQWERGTW">[29]DevData!#REF!</definedName>
    <definedName name="b" hidden="1">{"paper_est",#N/A,FALSE,"Summary";"land_use",#N/A,FALSE,"Summary";"age_res_sum",#N/A,FALSE,"Summary";"non_age_res_sum",#N/A,FALSE,"Summary";"age_res_detail",#N/A,FALSE,"Summary";"non_age_res_detail",#N/A,FALSE,"Summary";"cost_sum",#N/A,FALSE,"Summary"}</definedName>
    <definedName name="b1_detail" localSheetId="7">#REF!</definedName>
    <definedName name="b1_detail" localSheetId="9">#REF!</definedName>
    <definedName name="b1_detail" localSheetId="8">#REF!</definedName>
    <definedName name="b1_detail" localSheetId="6">#REF!</definedName>
    <definedName name="b1_detail" localSheetId="12">#REF!</definedName>
    <definedName name="b1_detail" localSheetId="10">#REF!</definedName>
    <definedName name="b1_detail" localSheetId="11">#REF!</definedName>
    <definedName name="b1_detail">#REF!</definedName>
    <definedName name="ba" localSheetId="7">'[30]Fee Burden'!#REF!</definedName>
    <definedName name="ba" localSheetId="9">'[30]Fee Burden'!#REF!</definedName>
    <definedName name="ba" localSheetId="8">'[30]Fee Burden'!#REF!</definedName>
    <definedName name="ba" localSheetId="6">'[30]Fee Burden'!#REF!</definedName>
    <definedName name="ba" localSheetId="12">'[30]Fee Burden'!#REF!</definedName>
    <definedName name="ba" localSheetId="10">'[30]Fee Burden'!#REF!</definedName>
    <definedName name="ba" localSheetId="11">'[30]Fee Burden'!#REF!</definedName>
    <definedName name="ba">'[30]Fee Burden'!#REF!</definedName>
    <definedName name="back" localSheetId="7">#REF!</definedName>
    <definedName name="back" localSheetId="9">#REF!</definedName>
    <definedName name="back" localSheetId="8">#REF!</definedName>
    <definedName name="back" localSheetId="6">#REF!</definedName>
    <definedName name="back" localSheetId="12">#REF!</definedName>
    <definedName name="back" localSheetId="10">#REF!</definedName>
    <definedName name="back" localSheetId="11">#REF!</definedName>
    <definedName name="back">#REF!</definedName>
    <definedName name="BAD_DEBT_EXPENSE" localSheetId="7">'[7]Expense Detail Sheets'!#REF!</definedName>
    <definedName name="BAD_DEBT_EXPENSE" localSheetId="9">'[7]Expense Detail Sheets'!#REF!</definedName>
    <definedName name="BAD_DEBT_EXPENSE" localSheetId="8">'[7]Expense Detail Sheets'!#REF!</definedName>
    <definedName name="BAD_DEBT_EXPENSE" localSheetId="6">'[7]Expense Detail Sheets'!#REF!</definedName>
    <definedName name="BAD_DEBT_EXPENSE" localSheetId="12">'[7]Expense Detail Sheets'!#REF!</definedName>
    <definedName name="BAD_DEBT_EXPENSE" localSheetId="10">'[7]Expense Detail Sheets'!#REF!</definedName>
    <definedName name="BAD_DEBT_EXPENSE" localSheetId="11">'[7]Expense Detail Sheets'!#REF!</definedName>
    <definedName name="BAD_DEBT_EXPENSE">'[7]Expense Detail Sheets'!#REF!</definedName>
    <definedName name="bal_AD1" localSheetId="7">#REF!</definedName>
    <definedName name="bal_AD1" localSheetId="9">#REF!</definedName>
    <definedName name="bal_AD1" localSheetId="8">#REF!</definedName>
    <definedName name="bal_AD1" localSheetId="6">#REF!</definedName>
    <definedName name="bal_AD1" localSheetId="12">#REF!</definedName>
    <definedName name="bal_AD1" localSheetId="10">#REF!</definedName>
    <definedName name="bal_AD1" localSheetId="11">#REF!</definedName>
    <definedName name="bal_AD1">#REF!</definedName>
    <definedName name="bal_AD2" localSheetId="7">#REF!</definedName>
    <definedName name="bal_AD2" localSheetId="9">#REF!</definedName>
    <definedName name="bal_AD2" localSheetId="8">#REF!</definedName>
    <definedName name="bal_AD2" localSheetId="6">#REF!</definedName>
    <definedName name="bal_AD2" localSheetId="12">#REF!</definedName>
    <definedName name="bal_AD2" localSheetId="10">#REF!</definedName>
    <definedName name="bal_AD2" localSheetId="11">#REF!</definedName>
    <definedName name="bal_AD2">#REF!</definedName>
    <definedName name="bal_AD3" localSheetId="7">#REF!</definedName>
    <definedName name="bal_AD3" localSheetId="9">#REF!</definedName>
    <definedName name="bal_AD3" localSheetId="8">#REF!</definedName>
    <definedName name="bal_AD3" localSheetId="6">#REF!</definedName>
    <definedName name="bal_AD3" localSheetId="12">#REF!</definedName>
    <definedName name="bal_AD3" localSheetId="10">#REF!</definedName>
    <definedName name="bal_AD3" localSheetId="11">#REF!</definedName>
    <definedName name="bal_AD3">#REF!</definedName>
    <definedName name="bal_bridge1" localSheetId="7">#REF!</definedName>
    <definedName name="bal_bridge1" localSheetId="9">#REF!</definedName>
    <definedName name="bal_bridge1" localSheetId="8">#REF!</definedName>
    <definedName name="bal_bridge1" localSheetId="6">#REF!</definedName>
    <definedName name="bal_bridge1" localSheetId="12">#REF!</definedName>
    <definedName name="bal_bridge1" localSheetId="10">#REF!</definedName>
    <definedName name="bal_bridge1" localSheetId="11">#REF!</definedName>
    <definedName name="bal_bridge1">#REF!</definedName>
    <definedName name="bal_bridge2" localSheetId="7">#REF!</definedName>
    <definedName name="bal_bridge2" localSheetId="9">#REF!</definedName>
    <definedName name="bal_bridge2" localSheetId="8">#REF!</definedName>
    <definedName name="bal_bridge2" localSheetId="6">#REF!</definedName>
    <definedName name="bal_bridge2" localSheetId="12">#REF!</definedName>
    <definedName name="bal_bridge2" localSheetId="10">#REF!</definedName>
    <definedName name="bal_bridge2" localSheetId="11">#REF!</definedName>
    <definedName name="bal_bridge2">#REF!</definedName>
    <definedName name="bal_cash" localSheetId="7">#REF!</definedName>
    <definedName name="bal_cash" localSheetId="9">#REF!</definedName>
    <definedName name="bal_cash" localSheetId="8">#REF!</definedName>
    <definedName name="bal_cash" localSheetId="6">#REF!</definedName>
    <definedName name="bal_cash" localSheetId="12">#REF!</definedName>
    <definedName name="bal_cash" localSheetId="10">#REF!</definedName>
    <definedName name="bal_cash" localSheetId="11">#REF!</definedName>
    <definedName name="bal_cash">#REF!</definedName>
    <definedName name="bal_cash1" localSheetId="7">#REF!</definedName>
    <definedName name="bal_cash1" localSheetId="9">#REF!</definedName>
    <definedName name="bal_cash1" localSheetId="8">#REF!</definedName>
    <definedName name="bal_cash1" localSheetId="6">#REF!</definedName>
    <definedName name="bal_cash1" localSheetId="12">#REF!</definedName>
    <definedName name="bal_cash1" localSheetId="10">#REF!</definedName>
    <definedName name="bal_cash1" localSheetId="11">#REF!</definedName>
    <definedName name="bal_cash1">#REF!</definedName>
    <definedName name="bal_cash2" localSheetId="7">#REF!</definedName>
    <definedName name="bal_cash2" localSheetId="9">#REF!</definedName>
    <definedName name="bal_cash2" localSheetId="8">#REF!</definedName>
    <definedName name="bal_cash2" localSheetId="6">#REF!</definedName>
    <definedName name="bal_cash2" localSheetId="12">#REF!</definedName>
    <definedName name="bal_cash2" localSheetId="10">#REF!</definedName>
    <definedName name="bal_cash2" localSheetId="11">#REF!</definedName>
    <definedName name="bal_cash2">#REF!</definedName>
    <definedName name="bal_inv_eq1" localSheetId="7">#REF!</definedName>
    <definedName name="bal_inv_eq1" localSheetId="9">#REF!</definedName>
    <definedName name="bal_inv_eq1" localSheetId="8">#REF!</definedName>
    <definedName name="bal_inv_eq1" localSheetId="6">#REF!</definedName>
    <definedName name="bal_inv_eq1" localSheetId="12">#REF!</definedName>
    <definedName name="bal_inv_eq1" localSheetId="10">#REF!</definedName>
    <definedName name="bal_inv_eq1" localSheetId="11">#REF!</definedName>
    <definedName name="bal_inv_eq1">#REF!</definedName>
    <definedName name="bal_inv_eq2" localSheetId="7">#REF!</definedName>
    <definedName name="bal_inv_eq2" localSheetId="9">#REF!</definedName>
    <definedName name="bal_inv_eq2" localSheetId="8">#REF!</definedName>
    <definedName name="bal_inv_eq2" localSheetId="6">#REF!</definedName>
    <definedName name="bal_inv_eq2" localSheetId="12">#REF!</definedName>
    <definedName name="bal_inv_eq2" localSheetId="10">#REF!</definedName>
    <definedName name="bal_inv_eq2" localSheetId="11">#REF!</definedName>
    <definedName name="bal_inv_eq2">#REF!</definedName>
    <definedName name="bal_inv_eq3" localSheetId="7">#REF!</definedName>
    <definedName name="bal_inv_eq3" localSheetId="9">#REF!</definedName>
    <definedName name="bal_inv_eq3" localSheetId="8">#REF!</definedName>
    <definedName name="bal_inv_eq3" localSheetId="6">#REF!</definedName>
    <definedName name="bal_inv_eq3" localSheetId="12">#REF!</definedName>
    <definedName name="bal_inv_eq3" localSheetId="10">#REF!</definedName>
    <definedName name="bal_inv_eq3" localSheetId="11">#REF!</definedName>
    <definedName name="bal_inv_eq3">#REF!</definedName>
    <definedName name="bal_inv_eq4" localSheetId="7">#REF!</definedName>
    <definedName name="bal_inv_eq4" localSheetId="9">#REF!</definedName>
    <definedName name="bal_inv_eq4" localSheetId="8">#REF!</definedName>
    <definedName name="bal_inv_eq4" localSheetId="6">#REF!</definedName>
    <definedName name="bal_inv_eq4" localSheetId="12">#REF!</definedName>
    <definedName name="bal_inv_eq4" localSheetId="10">#REF!</definedName>
    <definedName name="bal_inv_eq4" localSheetId="11">#REF!</definedName>
    <definedName name="bal_inv_eq4">#REF!</definedName>
    <definedName name="bal_invest_eq1" localSheetId="7">#REF!</definedName>
    <definedName name="bal_invest_eq1" localSheetId="9">#REF!</definedName>
    <definedName name="bal_invest_eq1" localSheetId="8">#REF!</definedName>
    <definedName name="bal_invest_eq1" localSheetId="6">#REF!</definedName>
    <definedName name="bal_invest_eq1" localSheetId="12">#REF!</definedName>
    <definedName name="bal_invest_eq1" localSheetId="10">#REF!</definedName>
    <definedName name="bal_invest_eq1" localSheetId="11">#REF!</definedName>
    <definedName name="bal_invest_eq1">#REF!</definedName>
    <definedName name="bal_invest_eq2" localSheetId="7">#REF!</definedName>
    <definedName name="bal_invest_eq2" localSheetId="9">#REF!</definedName>
    <definedName name="bal_invest_eq2" localSheetId="8">#REF!</definedName>
    <definedName name="bal_invest_eq2" localSheetId="6">#REF!</definedName>
    <definedName name="bal_invest_eq2" localSheetId="12">#REF!</definedName>
    <definedName name="bal_invest_eq2" localSheetId="10">#REF!</definedName>
    <definedName name="bal_invest_eq2" localSheetId="11">#REF!</definedName>
    <definedName name="bal_invest_eq2">#REF!</definedName>
    <definedName name="bal_invest_eq3" localSheetId="7">#REF!</definedName>
    <definedName name="bal_invest_eq3" localSheetId="9">#REF!</definedName>
    <definedName name="bal_invest_eq3" localSheetId="8">#REF!</definedName>
    <definedName name="bal_invest_eq3" localSheetId="6">#REF!</definedName>
    <definedName name="bal_invest_eq3" localSheetId="12">#REF!</definedName>
    <definedName name="bal_invest_eq3" localSheetId="10">#REF!</definedName>
    <definedName name="bal_invest_eq3" localSheetId="11">#REF!</definedName>
    <definedName name="bal_invest_eq3">#REF!</definedName>
    <definedName name="bal_invest_eq4" localSheetId="7">#REF!</definedName>
    <definedName name="bal_invest_eq4" localSheetId="9">#REF!</definedName>
    <definedName name="bal_invest_eq4" localSheetId="8">#REF!</definedName>
    <definedName name="bal_invest_eq4" localSheetId="6">#REF!</definedName>
    <definedName name="bal_invest_eq4" localSheetId="12">#REF!</definedName>
    <definedName name="bal_invest_eq4" localSheetId="10">#REF!</definedName>
    <definedName name="bal_invest_eq4" localSheetId="11">#REF!</definedName>
    <definedName name="bal_invest_eq4">#REF!</definedName>
    <definedName name="bal_land_loan1" localSheetId="7">#REF!</definedName>
    <definedName name="bal_land_loan1" localSheetId="9">#REF!</definedName>
    <definedName name="bal_land_loan1" localSheetId="8">#REF!</definedName>
    <definedName name="bal_land_loan1" localSheetId="6">#REF!</definedName>
    <definedName name="bal_land_loan1" localSheetId="12">#REF!</definedName>
    <definedName name="bal_land_loan1" localSheetId="10">#REF!</definedName>
    <definedName name="bal_land_loan1" localSheetId="11">#REF!</definedName>
    <definedName name="bal_land_loan1">#REF!</definedName>
    <definedName name="bal_land_loan2" localSheetId="7">#REF!</definedName>
    <definedName name="bal_land_loan2" localSheetId="9">#REF!</definedName>
    <definedName name="bal_land_loan2" localSheetId="8">#REF!</definedName>
    <definedName name="bal_land_loan2" localSheetId="6">#REF!</definedName>
    <definedName name="bal_land_loan2" localSheetId="12">#REF!</definedName>
    <definedName name="bal_land_loan2" localSheetId="10">#REF!</definedName>
    <definedName name="bal_land_loan2" localSheetId="11">#REF!</definedName>
    <definedName name="bal_land_loan2">#REF!</definedName>
    <definedName name="bal_land_loan3" localSheetId="7">#REF!</definedName>
    <definedName name="bal_land_loan3" localSheetId="9">#REF!</definedName>
    <definedName name="bal_land_loan3" localSheetId="8">#REF!</definedName>
    <definedName name="bal_land_loan3" localSheetId="6">#REF!</definedName>
    <definedName name="bal_land_loan3" localSheetId="12">#REF!</definedName>
    <definedName name="bal_land_loan3" localSheetId="10">#REF!</definedName>
    <definedName name="bal_land_loan3" localSheetId="11">#REF!</definedName>
    <definedName name="bal_land_loan3">#REF!</definedName>
    <definedName name="bal_land_loan4" localSheetId="7">#REF!</definedName>
    <definedName name="bal_land_loan4" localSheetId="9">#REF!</definedName>
    <definedName name="bal_land_loan4" localSheetId="8">#REF!</definedName>
    <definedName name="bal_land_loan4" localSheetId="6">#REF!</definedName>
    <definedName name="bal_land_loan4" localSheetId="12">#REF!</definedName>
    <definedName name="bal_land_loan4" localSheetId="10">#REF!</definedName>
    <definedName name="bal_land_loan4" localSheetId="11">#REF!</definedName>
    <definedName name="bal_land_loan4">#REF!</definedName>
    <definedName name="bal_loc" localSheetId="7">#REF!</definedName>
    <definedName name="bal_loc" localSheetId="9">#REF!</definedName>
    <definedName name="bal_loc" localSheetId="8">#REF!</definedName>
    <definedName name="bal_loc" localSheetId="6">#REF!</definedName>
    <definedName name="bal_loc" localSheetId="12">#REF!</definedName>
    <definedName name="bal_loc" localSheetId="10">#REF!</definedName>
    <definedName name="bal_loc" localSheetId="11">#REF!</definedName>
    <definedName name="bal_loc">#REF!</definedName>
    <definedName name="bal_mezz1" localSheetId="7">#REF!</definedName>
    <definedName name="bal_mezz1" localSheetId="9">#REF!</definedName>
    <definedName name="bal_mezz1" localSheetId="8">#REF!</definedName>
    <definedName name="bal_mezz1" localSheetId="6">#REF!</definedName>
    <definedName name="bal_mezz1" localSheetId="12">#REF!</definedName>
    <definedName name="bal_mezz1" localSheetId="10">#REF!</definedName>
    <definedName name="bal_mezz1" localSheetId="11">#REF!</definedName>
    <definedName name="bal_mezz1">#REF!</definedName>
    <definedName name="bal_mezz2" localSheetId="7">#REF!</definedName>
    <definedName name="bal_mezz2" localSheetId="9">#REF!</definedName>
    <definedName name="bal_mezz2" localSheetId="8">#REF!</definedName>
    <definedName name="bal_mezz2" localSheetId="6">#REF!</definedName>
    <definedName name="bal_mezz2" localSheetId="12">#REF!</definedName>
    <definedName name="bal_mezz2" localSheetId="10">#REF!</definedName>
    <definedName name="bal_mezz2" localSheetId="11">#REF!</definedName>
    <definedName name="bal_mezz2">#REF!</definedName>
    <definedName name="bal_misc" localSheetId="7">#REF!</definedName>
    <definedName name="bal_misc" localSheetId="9">#REF!</definedName>
    <definedName name="bal_misc" localSheetId="8">#REF!</definedName>
    <definedName name="bal_misc" localSheetId="6">#REF!</definedName>
    <definedName name="bal_misc" localSheetId="12">#REF!</definedName>
    <definedName name="bal_misc" localSheetId="10">#REF!</definedName>
    <definedName name="bal_misc" localSheetId="11">#REF!</definedName>
    <definedName name="bal_misc">#REF!</definedName>
    <definedName name="bal_rest1" localSheetId="7">#REF!</definedName>
    <definedName name="bal_rest1" localSheetId="9">#REF!</definedName>
    <definedName name="bal_rest1" localSheetId="8">#REF!</definedName>
    <definedName name="bal_rest1" localSheetId="6">#REF!</definedName>
    <definedName name="bal_rest1" localSheetId="12">#REF!</definedName>
    <definedName name="bal_rest1" localSheetId="10">#REF!</definedName>
    <definedName name="bal_rest1" localSheetId="11">#REF!</definedName>
    <definedName name="bal_rest1">#REF!</definedName>
    <definedName name="bal_rest2" localSheetId="7">#REF!</definedName>
    <definedName name="bal_rest2" localSheetId="9">#REF!</definedName>
    <definedName name="bal_rest2" localSheetId="8">#REF!</definedName>
    <definedName name="bal_rest2" localSheetId="6">#REF!</definedName>
    <definedName name="bal_rest2" localSheetId="12">#REF!</definedName>
    <definedName name="bal_rest2" localSheetId="10">#REF!</definedName>
    <definedName name="bal_rest2" localSheetId="11">#REF!</definedName>
    <definedName name="bal_rest2">#REF!</definedName>
    <definedName name="bal_seller_loan1" localSheetId="7">#REF!</definedName>
    <definedName name="bal_seller_loan1" localSheetId="9">#REF!</definedName>
    <definedName name="bal_seller_loan1" localSheetId="8">#REF!</definedName>
    <definedName name="bal_seller_loan1" localSheetId="6">#REF!</definedName>
    <definedName name="bal_seller_loan1" localSheetId="12">#REF!</definedName>
    <definedName name="bal_seller_loan1" localSheetId="10">#REF!</definedName>
    <definedName name="bal_seller_loan1" localSheetId="11">#REF!</definedName>
    <definedName name="bal_seller_loan1">#REF!</definedName>
    <definedName name="bal_seller_loan2" localSheetId="7">#REF!</definedName>
    <definedName name="bal_seller_loan2" localSheetId="9">#REF!</definedName>
    <definedName name="bal_seller_loan2" localSheetId="8">#REF!</definedName>
    <definedName name="bal_seller_loan2" localSheetId="6">#REF!</definedName>
    <definedName name="bal_seller_loan2" localSheetId="12">#REF!</definedName>
    <definedName name="bal_seller_loan2" localSheetId="10">#REF!</definedName>
    <definedName name="bal_seller_loan2" localSheetId="11">#REF!</definedName>
    <definedName name="bal_seller_loan2">#REF!</definedName>
    <definedName name="bal_seller_loan3" localSheetId="7">#REF!</definedName>
    <definedName name="bal_seller_loan3" localSheetId="9">#REF!</definedName>
    <definedName name="bal_seller_loan3" localSheetId="8">#REF!</definedName>
    <definedName name="bal_seller_loan3" localSheetId="6">#REF!</definedName>
    <definedName name="bal_seller_loan3" localSheetId="12">#REF!</definedName>
    <definedName name="bal_seller_loan3" localSheetId="10">#REF!</definedName>
    <definedName name="bal_seller_loan3" localSheetId="11">#REF!</definedName>
    <definedName name="bal_seller_loan3">#REF!</definedName>
    <definedName name="bal_seller_loan4" localSheetId="7">#REF!</definedName>
    <definedName name="bal_seller_loan4" localSheetId="9">#REF!</definedName>
    <definedName name="bal_seller_loan4" localSheetId="8">#REF!</definedName>
    <definedName name="bal_seller_loan4" localSheetId="6">#REF!</definedName>
    <definedName name="bal_seller_loan4" localSheetId="12">#REF!</definedName>
    <definedName name="bal_seller_loan4" localSheetId="10">#REF!</definedName>
    <definedName name="bal_seller_loan4" localSheetId="11">#REF!</definedName>
    <definedName name="bal_seller_loan4">#REF!</definedName>
    <definedName name="bal_seller_loan5" localSheetId="7">#REF!</definedName>
    <definedName name="bal_seller_loan5" localSheetId="9">#REF!</definedName>
    <definedName name="bal_seller_loan5" localSheetId="8">#REF!</definedName>
    <definedName name="bal_seller_loan5" localSheetId="6">#REF!</definedName>
    <definedName name="bal_seller_loan5" localSheetId="12">#REF!</definedName>
    <definedName name="bal_seller_loan5" localSheetId="10">#REF!</definedName>
    <definedName name="bal_seller_loan5" localSheetId="11">#REF!</definedName>
    <definedName name="bal_seller_loan5">#REF!</definedName>
    <definedName name="barry" localSheetId="7">#REF!</definedName>
    <definedName name="barry" localSheetId="9">#REF!</definedName>
    <definedName name="barry" localSheetId="8">#REF!</definedName>
    <definedName name="barry" localSheetId="6">#REF!</definedName>
    <definedName name="barry" localSheetId="12">#REF!</definedName>
    <definedName name="barry" localSheetId="10">#REF!</definedName>
    <definedName name="barry" localSheetId="11">#REF!</definedName>
    <definedName name="barry">#REF!</definedName>
    <definedName name="barry1" localSheetId="7">#REF!</definedName>
    <definedName name="barry1" localSheetId="9">#REF!</definedName>
    <definedName name="barry1" localSheetId="8">#REF!</definedName>
    <definedName name="barry1" localSheetId="6">#REF!</definedName>
    <definedName name="barry1" localSheetId="12">#REF!</definedName>
    <definedName name="barry1" localSheetId="10">#REF!</definedName>
    <definedName name="barry1" localSheetId="11">#REF!</definedName>
    <definedName name="barry1">#REF!</definedName>
    <definedName name="barry2" localSheetId="7">#REF!</definedName>
    <definedName name="barry2" localSheetId="9">#REF!</definedName>
    <definedName name="barry2" localSheetId="8">#REF!</definedName>
    <definedName name="barry2" localSheetId="6">#REF!</definedName>
    <definedName name="barry2" localSheetId="12">#REF!</definedName>
    <definedName name="barry2" localSheetId="10">#REF!</definedName>
    <definedName name="barry2" localSheetId="11">#REF!</definedName>
    <definedName name="barry2">#REF!</definedName>
    <definedName name="barry3" localSheetId="7">'[6]1998 Detailed Revenue Schedule'!#REF!</definedName>
    <definedName name="barry3" localSheetId="9">'[6]1998 Detailed Revenue Schedule'!#REF!</definedName>
    <definedName name="barry3" localSheetId="8">'[6]1998 Detailed Revenue Schedule'!#REF!</definedName>
    <definedName name="barry3" localSheetId="6">'[6]1998 Detailed Revenue Schedule'!#REF!</definedName>
    <definedName name="barry3" localSheetId="12">'[6]1998 Detailed Revenue Schedule'!#REF!</definedName>
    <definedName name="barry3" localSheetId="10">'[6]1998 Detailed Revenue Schedule'!#REF!</definedName>
    <definedName name="barry3" localSheetId="11">'[6]1998 Detailed Revenue Schedule'!#REF!</definedName>
    <definedName name="barry3">'[6]1998 Detailed Revenue Schedule'!#REF!</definedName>
    <definedName name="barry4">'[31]Unit Mix'!$E$45</definedName>
    <definedName name="Base_Year_Amts" localSheetId="7">'[32]Rent Roll'!#REF!</definedName>
    <definedName name="Base_Year_Amts" localSheetId="9">'[32]Rent Roll'!#REF!</definedName>
    <definedName name="Base_Year_Amts" localSheetId="8">'[32]Rent Roll'!#REF!</definedName>
    <definedName name="Base_Year_Amts" localSheetId="6">'[32]Rent Roll'!#REF!</definedName>
    <definedName name="Base_Year_Amts" localSheetId="12">'[32]Rent Roll'!#REF!</definedName>
    <definedName name="Base_Year_Amts" localSheetId="10">'[32]Rent Roll'!#REF!</definedName>
    <definedName name="Base_Year_Amts" localSheetId="11">'[32]Rent Roll'!#REF!</definedName>
    <definedName name="Base_Year_Amts">'[32]Rent Roll'!#REF!</definedName>
    <definedName name="basin_IA" localSheetId="7">'[33]Bond Projections'!#REF!</definedName>
    <definedName name="basin_IA" localSheetId="9">'[33]Bond Projections'!#REF!</definedName>
    <definedName name="basin_IA" localSheetId="8">'[33]Bond Projections'!#REF!</definedName>
    <definedName name="basin_IA" localSheetId="6">'[33]Bond Projections'!#REF!</definedName>
    <definedName name="basin_IA" localSheetId="12">'[33]Bond Projections'!#REF!</definedName>
    <definedName name="basin_IA" localSheetId="10">'[33]Bond Projections'!#REF!</definedName>
    <definedName name="basin_IA" localSheetId="11">'[33]Bond Projections'!#REF!</definedName>
    <definedName name="basin_IA">'[33]Bond Projections'!#REF!</definedName>
    <definedName name="basin_IA_sum" localSheetId="7">'[33]Bond Projections'!#REF!</definedName>
    <definedName name="basin_IA_sum" localSheetId="9">'[33]Bond Projections'!#REF!</definedName>
    <definedName name="basin_IA_sum" localSheetId="8">'[33]Bond Projections'!#REF!</definedName>
    <definedName name="basin_IA_sum" localSheetId="6">'[33]Bond Projections'!#REF!</definedName>
    <definedName name="basin_IA_sum" localSheetId="12">'[33]Bond Projections'!#REF!</definedName>
    <definedName name="basin_IA_sum" localSheetId="10">'[33]Bond Projections'!#REF!</definedName>
    <definedName name="basin_IA_sum" localSheetId="11">'[33]Bond Projections'!#REF!</definedName>
    <definedName name="basin_IA_sum">'[33]Bond Projections'!#REF!</definedName>
    <definedName name="basin_IV" localSheetId="7">#REF!</definedName>
    <definedName name="basin_IV" localSheetId="9">#REF!</definedName>
    <definedName name="basin_IV" localSheetId="8">#REF!</definedName>
    <definedName name="basin_IV" localSheetId="6">#REF!</definedName>
    <definedName name="basin_IV" localSheetId="12">#REF!</definedName>
    <definedName name="basin_IV" localSheetId="10">#REF!</definedName>
    <definedName name="basin_IV" localSheetId="11">#REF!</definedName>
    <definedName name="basin_IV">#REF!</definedName>
    <definedName name="basin_IV_sum" localSheetId="7">#REF!</definedName>
    <definedName name="basin_IV_sum" localSheetId="9">#REF!</definedName>
    <definedName name="basin_IV_sum" localSheetId="8">#REF!</definedName>
    <definedName name="basin_IV_sum" localSheetId="6">#REF!</definedName>
    <definedName name="basin_IV_sum" localSheetId="12">#REF!</definedName>
    <definedName name="basin_IV_sum" localSheetId="10">#REF!</definedName>
    <definedName name="basin_IV_sum" localSheetId="11">#REF!</definedName>
    <definedName name="basin_IV_sum">#REF!</definedName>
    <definedName name="bat" hidden="1">{"summary",#N/A,FALSE,"Index";"sum",#N/A,FALSE,"Index"}</definedName>
    <definedName name="bcol" localSheetId="7">#REF!</definedName>
    <definedName name="bcol" localSheetId="9">#REF!</definedName>
    <definedName name="bcol" localSheetId="8">#REF!</definedName>
    <definedName name="bcol" localSheetId="6">#REF!</definedName>
    <definedName name="bcol" localSheetId="12">#REF!</definedName>
    <definedName name="bcol" localSheetId="10">#REF!</definedName>
    <definedName name="bcol" localSheetId="11">#REF!</definedName>
    <definedName name="bcol">#REF!</definedName>
    <definedName name="Beg_Bal" localSheetId="7">#REF!</definedName>
    <definedName name="Beg_Bal" localSheetId="8">#REF!</definedName>
    <definedName name="Beg_Bal" localSheetId="6">#REF!</definedName>
    <definedName name="Beg_Bal">#REF!</definedName>
    <definedName name="BEGINNING_COMPLETED_MODELS_SPECS" localSheetId="7">#REF!</definedName>
    <definedName name="BEGINNING_COMPLETED_MODELS_SPECS" localSheetId="9">#REF!</definedName>
    <definedName name="BEGINNING_COMPLETED_MODELS_SPECS" localSheetId="8">#REF!</definedName>
    <definedName name="BEGINNING_COMPLETED_MODELS_SPECS" localSheetId="6">#REF!</definedName>
    <definedName name="BEGINNING_COMPLETED_MODELS_SPECS" localSheetId="12">#REF!</definedName>
    <definedName name="BEGINNING_COMPLETED_MODELS_SPECS" localSheetId="10">#REF!</definedName>
    <definedName name="BEGINNING_COMPLETED_MODELS_SPECS" localSheetId="11">#REF!</definedName>
    <definedName name="BEGINNING_COMPLETED_MODELS_SPECS">#REF!</definedName>
    <definedName name="Beginning_Loan_Balance" localSheetId="7">#REF!</definedName>
    <definedName name="Beginning_Loan_Balance" localSheetId="9">#REF!</definedName>
    <definedName name="Beginning_Loan_Balance" localSheetId="8">#REF!</definedName>
    <definedName name="Beginning_Loan_Balance" localSheetId="6">#REF!</definedName>
    <definedName name="Beginning_Loan_Balance" localSheetId="12">#REF!</definedName>
    <definedName name="Beginning_Loan_Balance" localSheetId="10">#REF!</definedName>
    <definedName name="Beginning_Loan_Balance" localSheetId="11">#REF!</definedName>
    <definedName name="Beginning_Loan_Balance">#REF!</definedName>
    <definedName name="BEGINNING_MODELS_SPECS_IN_PROCESS" localSheetId="7">#REF!</definedName>
    <definedName name="BEGINNING_MODELS_SPECS_IN_PROCESS" localSheetId="9">#REF!</definedName>
    <definedName name="BEGINNING_MODELS_SPECS_IN_PROCESS" localSheetId="8">#REF!</definedName>
    <definedName name="BEGINNING_MODELS_SPECS_IN_PROCESS" localSheetId="6">#REF!</definedName>
    <definedName name="BEGINNING_MODELS_SPECS_IN_PROCESS" localSheetId="12">#REF!</definedName>
    <definedName name="BEGINNING_MODELS_SPECS_IN_PROCESS" localSheetId="10">#REF!</definedName>
    <definedName name="BEGINNING_MODELS_SPECS_IN_PROCESS" localSheetId="11">#REF!</definedName>
    <definedName name="BEGINNING_MODELS_SPECS_IN_PROCESS">#REF!</definedName>
    <definedName name="BEGINNING_TOTAL_UNDELIVERED_UNITS" localSheetId="7">#REF!</definedName>
    <definedName name="BEGINNING_TOTAL_UNDELIVERED_UNITS" localSheetId="9">#REF!</definedName>
    <definedName name="BEGINNING_TOTAL_UNDELIVERED_UNITS" localSheetId="8">#REF!</definedName>
    <definedName name="BEGINNING_TOTAL_UNDELIVERED_UNITS" localSheetId="6">#REF!</definedName>
    <definedName name="BEGINNING_TOTAL_UNDELIVERED_UNITS" localSheetId="12">#REF!</definedName>
    <definedName name="BEGINNING_TOTAL_UNDELIVERED_UNITS" localSheetId="10">#REF!</definedName>
    <definedName name="BEGINNING_TOTAL_UNDELIVERED_UNITS" localSheetId="11">#REF!</definedName>
    <definedName name="BEGINNING_TOTAL_UNDELIVERED_UNITS">#REF!</definedName>
    <definedName name="BEGINNING_UNITS_UNDER_CONTRACT" localSheetId="7">#REF!</definedName>
    <definedName name="BEGINNING_UNITS_UNDER_CONTRACT" localSheetId="9">#REF!</definedName>
    <definedName name="BEGINNING_UNITS_UNDER_CONTRACT" localSheetId="8">#REF!</definedName>
    <definedName name="BEGINNING_UNITS_UNDER_CONTRACT" localSheetId="6">#REF!</definedName>
    <definedName name="BEGINNING_UNITS_UNDER_CONTRACT" localSheetId="12">#REF!</definedName>
    <definedName name="BEGINNING_UNITS_UNDER_CONTRACT" localSheetId="10">#REF!</definedName>
    <definedName name="BEGINNING_UNITS_UNDER_CONTRACT" localSheetId="11">#REF!</definedName>
    <definedName name="BEGINNING_UNITS_UNDER_CONTRACT">#REF!</definedName>
    <definedName name="BEGINNING_UNSOLD_LOTS" localSheetId="7">#REF!</definedName>
    <definedName name="BEGINNING_UNSOLD_LOTS" localSheetId="9">#REF!</definedName>
    <definedName name="BEGINNING_UNSOLD_LOTS" localSheetId="8">#REF!</definedName>
    <definedName name="BEGINNING_UNSOLD_LOTS" localSheetId="6">#REF!</definedName>
    <definedName name="BEGINNING_UNSOLD_LOTS" localSheetId="12">#REF!</definedName>
    <definedName name="BEGINNING_UNSOLD_LOTS" localSheetId="10">#REF!</definedName>
    <definedName name="BEGINNING_UNSOLD_LOTS" localSheetId="11">#REF!</definedName>
    <definedName name="BEGINNING_UNSOLD_LOTS">#REF!</definedName>
    <definedName name="BeginningCashBal" localSheetId="7">#REF!</definedName>
    <definedName name="BeginningCashBal" localSheetId="9">#REF!</definedName>
    <definedName name="BeginningCashBal" localSheetId="8">#REF!</definedName>
    <definedName name="BeginningCashBal" localSheetId="6">#REF!</definedName>
    <definedName name="BeginningCashBal" localSheetId="12">#REF!</definedName>
    <definedName name="BeginningCashBal" localSheetId="10">#REF!</definedName>
    <definedName name="BeginningCashBal" localSheetId="11">#REF!</definedName>
    <definedName name="BeginningCashBal">#REF!</definedName>
    <definedName name="benefit_summary" localSheetId="7">#REF!</definedName>
    <definedName name="benefit_summary" localSheetId="9">#REF!</definedName>
    <definedName name="benefit_summary" localSheetId="8">#REF!</definedName>
    <definedName name="benefit_summary" localSheetId="6">#REF!</definedName>
    <definedName name="benefit_summary" localSheetId="12">#REF!</definedName>
    <definedName name="benefit_summary" localSheetId="10">#REF!</definedName>
    <definedName name="benefit_summary" localSheetId="11">#REF!</definedName>
    <definedName name="benefit_summary">#REF!</definedName>
    <definedName name="BID" localSheetId="7">#REF!</definedName>
    <definedName name="BID" localSheetId="9">#REF!</definedName>
    <definedName name="BID" localSheetId="8">#REF!</definedName>
    <definedName name="BID" localSheetId="6">#REF!</definedName>
    <definedName name="BID" localSheetId="12">#REF!</definedName>
    <definedName name="BID" localSheetId="10">#REF!</definedName>
    <definedName name="BID" localSheetId="11">#REF!</definedName>
    <definedName name="BID">#REF!</definedName>
    <definedName name="BIDDER" localSheetId="7">#REF!</definedName>
    <definedName name="BIDDER" localSheetId="9">#REF!</definedName>
    <definedName name="BIDDER" localSheetId="8">#REF!</definedName>
    <definedName name="BIDDER" localSheetId="6">#REF!</definedName>
    <definedName name="BIDDER" localSheetId="12">#REF!</definedName>
    <definedName name="BIDDER" localSheetId="10">#REF!</definedName>
    <definedName name="BIDDER" localSheetId="11">#REF!</definedName>
    <definedName name="BIDDER">#REF!</definedName>
    <definedName name="BIDDNO" localSheetId="7">#REF!</definedName>
    <definedName name="BIDDNO" localSheetId="9">#REF!</definedName>
    <definedName name="BIDDNO" localSheetId="8">#REF!</definedName>
    <definedName name="BIDDNO" localSheetId="6">#REF!</definedName>
    <definedName name="BIDDNO" localSheetId="12">#REF!</definedName>
    <definedName name="BIDDNO" localSheetId="10">#REF!</definedName>
    <definedName name="BIDDNO" localSheetId="11">#REF!</definedName>
    <definedName name="BIDDNO">#REF!</definedName>
    <definedName name="bike_shuttle_alloc" localSheetId="7">[34]allocation!#REF!</definedName>
    <definedName name="bike_shuttle_alloc" localSheetId="9">[34]allocation!#REF!</definedName>
    <definedName name="bike_shuttle_alloc" localSheetId="8">[34]allocation!#REF!</definedName>
    <definedName name="bike_shuttle_alloc" localSheetId="6">[34]allocation!#REF!</definedName>
    <definedName name="bike_shuttle_alloc" localSheetId="12">[34]allocation!#REF!</definedName>
    <definedName name="bike_shuttle_alloc" localSheetId="10">[34]allocation!#REF!</definedName>
    <definedName name="bike_shuttle_alloc" localSheetId="11">[34]allocation!#REF!</definedName>
    <definedName name="bike_shuttle_alloc">[34]allocation!#REF!</definedName>
    <definedName name="bldg._val" localSheetId="7">#REF!</definedName>
    <definedName name="bldg._val" localSheetId="9">#REF!</definedName>
    <definedName name="bldg._val" localSheetId="8">#REF!</definedName>
    <definedName name="bldg._val" localSheetId="6">#REF!</definedName>
    <definedName name="bldg._val" localSheetId="12">#REF!</definedName>
    <definedName name="bldg._val" localSheetId="10">#REF!</definedName>
    <definedName name="bldg._val" localSheetId="11">#REF!</definedName>
    <definedName name="bldg._val">#REF!</definedName>
    <definedName name="BLDG_PERMIT" localSheetId="7">#REF!</definedName>
    <definedName name="BLDG_PERMIT" localSheetId="9">#REF!</definedName>
    <definedName name="BLDG_PERMIT" localSheetId="8">#REF!</definedName>
    <definedName name="BLDG_PERMIT" localSheetId="6">#REF!</definedName>
    <definedName name="BLDG_PERMIT" localSheetId="12">#REF!</definedName>
    <definedName name="BLDG_PERMIT" localSheetId="10">#REF!</definedName>
    <definedName name="BLDG_PERMIT" localSheetId="11">#REF!</definedName>
    <definedName name="BLDG_PERMIT">#REF!</definedName>
    <definedName name="bond" localSheetId="7">#REF!</definedName>
    <definedName name="bond" localSheetId="9">#REF!</definedName>
    <definedName name="bond" localSheetId="8">#REF!</definedName>
    <definedName name="bond" localSheetId="6">#REF!</definedName>
    <definedName name="bond" localSheetId="12">#REF!</definedName>
    <definedName name="bond" localSheetId="10">#REF!</definedName>
    <definedName name="bond" localSheetId="11">#REF!</definedName>
    <definedName name="bond">#REF!</definedName>
    <definedName name="bond_analysis" localSheetId="7">#REF!</definedName>
    <definedName name="bond_analysis" localSheetId="9">#REF!</definedName>
    <definedName name="bond_analysis" localSheetId="8">#REF!</definedName>
    <definedName name="bond_analysis" localSheetId="6">#REF!</definedName>
    <definedName name="bond_analysis" localSheetId="12">#REF!</definedName>
    <definedName name="bond_analysis" localSheetId="10">#REF!</definedName>
    <definedName name="bond_analysis" localSheetId="11">#REF!</definedName>
    <definedName name="bond_analysis">#REF!</definedName>
    <definedName name="bond_ph1" localSheetId="7">#REF!</definedName>
    <definedName name="bond_ph1" localSheetId="9">#REF!</definedName>
    <definedName name="bond_ph1" localSheetId="8">#REF!</definedName>
    <definedName name="bond_ph1" localSheetId="6">#REF!</definedName>
    <definedName name="bond_ph1" localSheetId="12">#REF!</definedName>
    <definedName name="bond_ph1" localSheetId="10">#REF!</definedName>
    <definedName name="bond_ph1" localSheetId="11">#REF!</definedName>
    <definedName name="bond_ph1">#REF!</definedName>
    <definedName name="bond_phase" localSheetId="7">[35]Bonds!#REF!</definedName>
    <definedName name="bond_phase" localSheetId="9">[35]Bonds!#REF!</definedName>
    <definedName name="bond_phase" localSheetId="8">[35]Bonds!#REF!</definedName>
    <definedName name="bond_phase" localSheetId="6">[35]Bonds!#REF!</definedName>
    <definedName name="bond_phase" localSheetId="12">[35]Bonds!#REF!</definedName>
    <definedName name="bond_phase" localSheetId="10">[35]Bonds!#REF!</definedName>
    <definedName name="bond_phase" localSheetId="11">[35]Bonds!#REF!</definedName>
    <definedName name="bond_phase">[35]Bonds!#REF!</definedName>
    <definedName name="bond_size2" localSheetId="7">#REF!</definedName>
    <definedName name="bond_size2" localSheetId="9">#REF!</definedName>
    <definedName name="bond_size2" localSheetId="8">#REF!</definedName>
    <definedName name="bond_size2" localSheetId="6">#REF!</definedName>
    <definedName name="bond_size2" localSheetId="12">#REF!</definedName>
    <definedName name="bond_size2" localSheetId="10">#REF!</definedName>
    <definedName name="bond_size2" localSheetId="11">#REF!</definedName>
    <definedName name="bond_size2">#REF!</definedName>
    <definedName name="bond_size4" localSheetId="7">#REF!</definedName>
    <definedName name="bond_size4" localSheetId="9">#REF!</definedName>
    <definedName name="bond_size4" localSheetId="8">#REF!</definedName>
    <definedName name="bond_size4" localSheetId="6">#REF!</definedName>
    <definedName name="bond_size4" localSheetId="12">#REF!</definedName>
    <definedName name="bond_size4" localSheetId="10">#REF!</definedName>
    <definedName name="bond_size4" localSheetId="11">#REF!</definedName>
    <definedName name="bond_size4">#REF!</definedName>
    <definedName name="bond_size5" localSheetId="7">#REF!</definedName>
    <definedName name="bond_size5" localSheetId="9">#REF!</definedName>
    <definedName name="bond_size5" localSheetId="8">#REF!</definedName>
    <definedName name="bond_size5" localSheetId="6">#REF!</definedName>
    <definedName name="bond_size5" localSheetId="12">#REF!</definedName>
    <definedName name="bond_size5" localSheetId="10">#REF!</definedName>
    <definedName name="bond_size5" localSheetId="11">#REF!</definedName>
    <definedName name="bond_size5">#REF!</definedName>
    <definedName name="bond_sum" localSheetId="7">#REF!</definedName>
    <definedName name="bond_sum" localSheetId="9">#REF!</definedName>
    <definedName name="bond_sum" localSheetId="8">#REF!</definedName>
    <definedName name="bond_sum" localSheetId="6">#REF!</definedName>
    <definedName name="bond_sum" localSheetId="12">#REF!</definedName>
    <definedName name="bond_sum" localSheetId="10">#REF!</definedName>
    <definedName name="bond_sum" localSheetId="11">#REF!</definedName>
    <definedName name="bond_sum">#REF!</definedName>
    <definedName name="bond_unit" localSheetId="7">[36]Bonds!#REF!</definedName>
    <definedName name="bond_unit" localSheetId="9">[36]Bonds!#REF!</definedName>
    <definedName name="bond_unit" localSheetId="8">[36]Bonds!#REF!</definedName>
    <definedName name="bond_unit" localSheetId="6">[36]Bonds!#REF!</definedName>
    <definedName name="bond_unit" localSheetId="12">[36]Bonds!#REF!</definedName>
    <definedName name="bond_unit" localSheetId="10">[36]Bonds!#REF!</definedName>
    <definedName name="bond_unit" localSheetId="11">[36]Bonds!#REF!</definedName>
    <definedName name="bond_unit">[36]Bonds!#REF!</definedName>
    <definedName name="bond_unit_phase1" localSheetId="7">[35]Bonds!#REF!</definedName>
    <definedName name="bond_unit_phase1" localSheetId="9">[35]Bonds!#REF!</definedName>
    <definedName name="bond_unit_phase1" localSheetId="8">[35]Bonds!#REF!</definedName>
    <definedName name="bond_unit_phase1" localSheetId="6">[35]Bonds!#REF!</definedName>
    <definedName name="bond_unit_phase1" localSheetId="12">[35]Bonds!#REF!</definedName>
    <definedName name="bond_unit_phase1" localSheetId="10">[35]Bonds!#REF!</definedName>
    <definedName name="bond_unit_phase1" localSheetId="11">[35]Bonds!#REF!</definedName>
    <definedName name="bond_unit_phase1">[35]Bonds!#REF!</definedName>
    <definedName name="bonds_a" localSheetId="7">#REF!</definedName>
    <definedName name="bonds_a" localSheetId="9">#REF!</definedName>
    <definedName name="bonds_a" localSheetId="8">#REF!</definedName>
    <definedName name="bonds_a" localSheetId="6">#REF!</definedName>
    <definedName name="bonds_a" localSheetId="12">#REF!</definedName>
    <definedName name="bonds_a" localSheetId="10">#REF!</definedName>
    <definedName name="bonds_a" localSheetId="11">#REF!</definedName>
    <definedName name="bonds_a">#REF!</definedName>
    <definedName name="bonds_b" localSheetId="7">#REF!</definedName>
    <definedName name="bonds_b" localSheetId="9">#REF!</definedName>
    <definedName name="bonds_b" localSheetId="8">#REF!</definedName>
    <definedName name="bonds_b" localSheetId="6">#REF!</definedName>
    <definedName name="bonds_b" localSheetId="12">#REF!</definedName>
    <definedName name="bonds_b" localSheetId="10">#REF!</definedName>
    <definedName name="bonds_b" localSheetId="11">#REF!</definedName>
    <definedName name="bonds_b">#REF!</definedName>
    <definedName name="bonds_buildout" localSheetId="7">#REF!</definedName>
    <definedName name="bonds_buildout" localSheetId="9">#REF!</definedName>
    <definedName name="bonds_buildout" localSheetId="8">#REF!</definedName>
    <definedName name="bonds_buildout" localSheetId="6">#REF!</definedName>
    <definedName name="bonds_buildout" localSheetId="12">#REF!</definedName>
    <definedName name="bonds_buildout" localSheetId="10">#REF!</definedName>
    <definedName name="bonds_buildout" localSheetId="11">#REF!</definedName>
    <definedName name="bonds_buildout">#REF!</definedName>
    <definedName name="bonds_ph1" localSheetId="7">#REF!</definedName>
    <definedName name="bonds_ph1" localSheetId="9">#REF!</definedName>
    <definedName name="bonds_ph1" localSheetId="8">#REF!</definedName>
    <definedName name="bonds_ph1" localSheetId="6">#REF!</definedName>
    <definedName name="bonds_ph1" localSheetId="12">#REF!</definedName>
    <definedName name="bonds_ph1" localSheetId="10">#REF!</definedName>
    <definedName name="bonds_ph1" localSheetId="11">#REF!</definedName>
    <definedName name="bonds_ph1">#REF!</definedName>
    <definedName name="bonds_share" localSheetId="7">#REF!</definedName>
    <definedName name="bonds_share" localSheetId="9">#REF!</definedName>
    <definedName name="bonds_share" localSheetId="8">#REF!</definedName>
    <definedName name="bonds_share" localSheetId="6">#REF!</definedName>
    <definedName name="bonds_share" localSheetId="12">#REF!</definedName>
    <definedName name="bonds_share" localSheetId="10">#REF!</definedName>
    <definedName name="bonds_share" localSheetId="11">#REF!</definedName>
    <definedName name="bonds_share">#REF!</definedName>
    <definedName name="bonds_taxes" localSheetId="7">[37]Bonds!#REF!</definedName>
    <definedName name="bonds_taxes" localSheetId="9">[37]Bonds!#REF!</definedName>
    <definedName name="bonds_taxes" localSheetId="8">[37]Bonds!#REF!</definedName>
    <definedName name="bonds_taxes" localSheetId="6">[37]Bonds!#REF!</definedName>
    <definedName name="bonds_taxes" localSheetId="12">[37]Bonds!#REF!</definedName>
    <definedName name="bonds_taxes" localSheetId="10">[37]Bonds!#REF!</definedName>
    <definedName name="bonds_taxes" localSheetId="11">[37]Bonds!#REF!</definedName>
    <definedName name="bonds_taxes">[37]Bonds!#REF!</definedName>
    <definedName name="bonds_taxes1" localSheetId="7">[37]Bonds!#REF!</definedName>
    <definedName name="bonds_taxes1" localSheetId="9">[37]Bonds!#REF!</definedName>
    <definedName name="bonds_taxes1" localSheetId="8">[37]Bonds!#REF!</definedName>
    <definedName name="bonds_taxes1" localSheetId="6">[37]Bonds!#REF!</definedName>
    <definedName name="bonds_taxes1" localSheetId="12">[37]Bonds!#REF!</definedName>
    <definedName name="bonds_taxes1" localSheetId="10">[37]Bonds!#REF!</definedName>
    <definedName name="bonds_taxes1" localSheetId="11">[37]Bonds!#REF!</definedName>
    <definedName name="bonds_taxes1">[37]Bonds!#REF!</definedName>
    <definedName name="bonds_taxes2" localSheetId="7">#REF!</definedName>
    <definedName name="bonds_taxes2" localSheetId="9">#REF!</definedName>
    <definedName name="bonds_taxes2" localSheetId="8">#REF!</definedName>
    <definedName name="bonds_taxes2" localSheetId="6">#REF!</definedName>
    <definedName name="bonds_taxes2" localSheetId="12">#REF!</definedName>
    <definedName name="bonds_taxes2" localSheetId="10">#REF!</definedName>
    <definedName name="bonds_taxes2" localSheetId="11">#REF!</definedName>
    <definedName name="bonds_taxes2">#REF!</definedName>
    <definedName name="BothCompPages">[38]Comparables!$L$25:$AQ$92,[38]Comparables!$AT$25:$BU$92</definedName>
    <definedName name="BothHistPages" localSheetId="7">#REF!,#REF!</definedName>
    <definedName name="BothHistPages" localSheetId="9">#REF!,#REF!</definedName>
    <definedName name="BothHistPages" localSheetId="8">#REF!,#REF!</definedName>
    <definedName name="BothHistPages" localSheetId="6">#REF!,#REF!</definedName>
    <definedName name="BothHistPages" localSheetId="12">#REF!,#REF!</definedName>
    <definedName name="BothHistPages" localSheetId="10">#REF!,#REF!</definedName>
    <definedName name="BothHistPages" localSheetId="11">#REF!,#REF!</definedName>
    <definedName name="BothHistPages">#REF!,#REF!</definedName>
    <definedName name="br3.15" localSheetId="7">#REF!</definedName>
    <definedName name="br3.15" localSheetId="9">#REF!</definedName>
    <definedName name="br3.15" localSheetId="8">#REF!</definedName>
    <definedName name="br3.15" localSheetId="6">#REF!</definedName>
    <definedName name="br3.15" localSheetId="12">#REF!</definedName>
    <definedName name="br3.15" localSheetId="10">#REF!</definedName>
    <definedName name="br3.15" localSheetId="11">#REF!</definedName>
    <definedName name="br3.15">#REF!</definedName>
    <definedName name="breakdown" localSheetId="7">#REF!</definedName>
    <definedName name="breakdown" localSheetId="9">#REF!</definedName>
    <definedName name="breakdown" localSheetId="8">#REF!</definedName>
    <definedName name="breakdown" localSheetId="6">#REF!</definedName>
    <definedName name="breakdown" localSheetId="12">#REF!</definedName>
    <definedName name="breakdown" localSheetId="10">#REF!</definedName>
    <definedName name="breakdown" localSheetId="11">#REF!</definedName>
    <definedName name="breakdown">#REF!</definedName>
    <definedName name="bridge_loan1_fund" localSheetId="7">#REF!</definedName>
    <definedName name="bridge_loan1_fund" localSheetId="9">#REF!</definedName>
    <definedName name="bridge_loan1_fund" localSheetId="8">#REF!</definedName>
    <definedName name="bridge_loan1_fund" localSheetId="6">#REF!</definedName>
    <definedName name="bridge_loan1_fund" localSheetId="12">#REF!</definedName>
    <definedName name="bridge_loan1_fund" localSheetId="10">#REF!</definedName>
    <definedName name="bridge_loan1_fund" localSheetId="11">#REF!</definedName>
    <definedName name="bridge_loan1_fund">#REF!</definedName>
    <definedName name="bridge_loan1_int" localSheetId="7">#REF!</definedName>
    <definedName name="bridge_loan1_int" localSheetId="9">#REF!</definedName>
    <definedName name="bridge_loan1_int" localSheetId="8">#REF!</definedName>
    <definedName name="bridge_loan1_int" localSheetId="6">#REF!</definedName>
    <definedName name="bridge_loan1_int" localSheetId="12">#REF!</definedName>
    <definedName name="bridge_loan1_int" localSheetId="10">#REF!</definedName>
    <definedName name="bridge_loan1_int" localSheetId="11">#REF!</definedName>
    <definedName name="bridge_loan1_int">#REF!</definedName>
    <definedName name="bridge_loan1_points" localSheetId="7">#REF!</definedName>
    <definedName name="bridge_loan1_points" localSheetId="9">#REF!</definedName>
    <definedName name="bridge_loan1_points" localSheetId="8">#REF!</definedName>
    <definedName name="bridge_loan1_points" localSheetId="6">#REF!</definedName>
    <definedName name="bridge_loan1_points" localSheetId="12">#REF!</definedName>
    <definedName name="bridge_loan1_points" localSheetId="10">#REF!</definedName>
    <definedName name="bridge_loan1_points" localSheetId="11">#REF!</definedName>
    <definedName name="bridge_loan1_points">#REF!</definedName>
    <definedName name="bridge_loan1_repay" localSheetId="7">#REF!</definedName>
    <definedName name="bridge_loan1_repay" localSheetId="9">#REF!</definedName>
    <definedName name="bridge_loan1_repay" localSheetId="8">#REF!</definedName>
    <definedName name="bridge_loan1_repay" localSheetId="6">#REF!</definedName>
    <definedName name="bridge_loan1_repay" localSheetId="12">#REF!</definedName>
    <definedName name="bridge_loan1_repay" localSheetId="10">#REF!</definedName>
    <definedName name="bridge_loan1_repay" localSheetId="11">#REF!</definedName>
    <definedName name="bridge_loan1_repay">#REF!</definedName>
    <definedName name="bridge_loan2_fund" localSheetId="7">#REF!</definedName>
    <definedName name="bridge_loan2_fund" localSheetId="9">#REF!</definedName>
    <definedName name="bridge_loan2_fund" localSheetId="8">#REF!</definedName>
    <definedName name="bridge_loan2_fund" localSheetId="6">#REF!</definedName>
    <definedName name="bridge_loan2_fund" localSheetId="12">#REF!</definedName>
    <definedName name="bridge_loan2_fund" localSheetId="10">#REF!</definedName>
    <definedName name="bridge_loan2_fund" localSheetId="11">#REF!</definedName>
    <definedName name="bridge_loan2_fund">#REF!</definedName>
    <definedName name="bridge_loan2_int" localSheetId="7">#REF!</definedName>
    <definedName name="bridge_loan2_int" localSheetId="9">#REF!</definedName>
    <definedName name="bridge_loan2_int" localSheetId="8">#REF!</definedName>
    <definedName name="bridge_loan2_int" localSheetId="6">#REF!</definedName>
    <definedName name="bridge_loan2_int" localSheetId="12">#REF!</definedName>
    <definedName name="bridge_loan2_int" localSheetId="10">#REF!</definedName>
    <definedName name="bridge_loan2_int" localSheetId="11">#REF!</definedName>
    <definedName name="bridge_loan2_int">#REF!</definedName>
    <definedName name="bridge_loan2_points" localSheetId="7">#REF!</definedName>
    <definedName name="bridge_loan2_points" localSheetId="9">#REF!</definedName>
    <definedName name="bridge_loan2_points" localSheetId="8">#REF!</definedName>
    <definedName name="bridge_loan2_points" localSheetId="6">#REF!</definedName>
    <definedName name="bridge_loan2_points" localSheetId="12">#REF!</definedName>
    <definedName name="bridge_loan2_points" localSheetId="10">#REF!</definedName>
    <definedName name="bridge_loan2_points" localSheetId="11">#REF!</definedName>
    <definedName name="bridge_loan2_points">#REF!</definedName>
    <definedName name="bridge_loan2_repay" localSheetId="7">#REF!</definedName>
    <definedName name="bridge_loan2_repay" localSheetId="9">#REF!</definedName>
    <definedName name="bridge_loan2_repay" localSheetId="8">#REF!</definedName>
    <definedName name="bridge_loan2_repay" localSheetId="6">#REF!</definedName>
    <definedName name="bridge_loan2_repay" localSheetId="12">#REF!</definedName>
    <definedName name="bridge_loan2_repay" localSheetId="10">#REF!</definedName>
    <definedName name="bridge_loan2_repay" localSheetId="11">#REF!</definedName>
    <definedName name="bridge_loan2_repay">#REF!</definedName>
    <definedName name="BROKER_EVENTS" localSheetId="7">'[7]Expense Detail Sheets'!#REF!</definedName>
    <definedName name="BROKER_EVENTS" localSheetId="9">'[7]Expense Detail Sheets'!#REF!</definedName>
    <definedName name="BROKER_EVENTS" localSheetId="8">'[7]Expense Detail Sheets'!#REF!</definedName>
    <definedName name="BROKER_EVENTS" localSheetId="6">'[7]Expense Detail Sheets'!#REF!</definedName>
    <definedName name="BROKER_EVENTS" localSheetId="12">'[7]Expense Detail Sheets'!#REF!</definedName>
    <definedName name="BROKER_EVENTS" localSheetId="10">'[7]Expense Detail Sheets'!#REF!</definedName>
    <definedName name="BROKER_EVENTS" localSheetId="11">'[7]Expense Detail Sheets'!#REF!</definedName>
    <definedName name="BROKER_EVENTS">'[7]Expense Detail Sheets'!#REF!</definedName>
    <definedName name="BSIPbPageSetupChartSize" hidden="1">1</definedName>
    <definedName name="BSIPbPageSetupChartSize_0" hidden="1">-2146826246</definedName>
    <definedName name="BSIPbPageSetupDraftQuality" hidden="1">1</definedName>
    <definedName name="BSIPbPageSetupDraftQuality_0" hidden="1">0</definedName>
    <definedName name="BSIPbPageSetupDrawingColor" hidden="1">1</definedName>
    <definedName name="BSIPbPageSetupDrawingColor_0" hidden="1">0</definedName>
    <definedName name="BSIPbPageSetupFitToPagesTall" hidden="1">1</definedName>
    <definedName name="BSIPbPageSetupFitToPagesTall_0" hidden="1">1</definedName>
    <definedName name="BSIPbPageSetupFitToPagesWide" hidden="1">1</definedName>
    <definedName name="BSIPbPageSetupFitToPagesWide_0" hidden="1">1</definedName>
    <definedName name="BSIPbPageSetupMediaName" hidden="1">1</definedName>
    <definedName name="BSIPbPageSetupMediaName_0" hidden="1">"ANSI_B_(11.00_x_17.00_Inches)"</definedName>
    <definedName name="BSIPbPageSetupPageOrientation" hidden="1">1</definedName>
    <definedName name="BSIPbPageSetupPageOrientation_0" hidden="1">2</definedName>
    <definedName name="BSIPbPageSetupPaperHeight" hidden="1">1</definedName>
    <definedName name="BSIPbPageSetupPaperHeight_0" hidden="1">1224</definedName>
    <definedName name="BSIPbPageSetupPaperMarginBottom" hidden="1">1</definedName>
    <definedName name="BSIPbPageSetupPaperMarginBottom_0" hidden="1">72</definedName>
    <definedName name="BSIPbPageSetupPaperMarginFooter" hidden="1">1</definedName>
    <definedName name="BSIPbPageSetupPaperMarginFooter_0" hidden="1">36</definedName>
    <definedName name="BSIPbPageSetupPaperMarginHeader" hidden="1">1</definedName>
    <definedName name="BSIPbPageSetupPaperMarginHeader_0" hidden="1">36</definedName>
    <definedName name="BSIPbPageSetupPaperMarginLeft" hidden="1">1</definedName>
    <definedName name="BSIPbPageSetupPaperMarginLeft_0" hidden="1">38.88</definedName>
    <definedName name="BSIPbPageSetupPaperMarginRight" hidden="1">1</definedName>
    <definedName name="BSIPbPageSetupPaperMarginRight_0" hidden="1">31.68</definedName>
    <definedName name="BSIPbPageSetupPaperMarginTop" hidden="1">1</definedName>
    <definedName name="BSIPbPageSetupPaperMarginTop_0" hidden="1">130.32</definedName>
    <definedName name="BSIPbPageSetupPaperWidth" hidden="1">1</definedName>
    <definedName name="BSIPbPageSetupPaperWidth_0" hidden="1">792</definedName>
    <definedName name="BSIPbPageSetupPlotSizeType" hidden="1">1</definedName>
    <definedName name="BSIPbPageSetupPlotSizeType_0" hidden="1">1</definedName>
    <definedName name="BSIPbPageSetupPrintCellErrors" hidden="1">1</definedName>
    <definedName name="BSIPbPageSetupPrintCellErrors_0" hidden="1">0</definedName>
    <definedName name="BSIPbPageSetupPrintComments" hidden="1">1</definedName>
    <definedName name="BSIPbPageSetupPrintComments_0" hidden="1">-4142</definedName>
    <definedName name="BSIPbPageSetupPrintGridlines" hidden="1">1</definedName>
    <definedName name="BSIPbPageSetupPrintGridlines_0" hidden="1">1</definedName>
    <definedName name="BSIPbPageSetupUseStandardMargins" hidden="1">1</definedName>
    <definedName name="BSIPbPageSetupUseStandardMargins_0" hidden="1">1</definedName>
    <definedName name="BSIPbPageSetupUseZoom" hidden="1">1</definedName>
    <definedName name="BSIPbPageSetupUseZoom_0" hidden="1">0</definedName>
    <definedName name="BSIPbPageSetupZoom" hidden="1">1</definedName>
    <definedName name="BSIPbPageSetupZoom_0" hidden="1">100</definedName>
    <definedName name="BSIWhichPageSetup" hidden="1">1</definedName>
    <definedName name="BSIWhichPageSetup_0" hidden="1">"1þ"</definedName>
    <definedName name="budget" localSheetId="7">#REF!</definedName>
    <definedName name="budget" localSheetId="9">#REF!</definedName>
    <definedName name="budget" localSheetId="8">#REF!</definedName>
    <definedName name="budget" localSheetId="6">#REF!</definedName>
    <definedName name="budget" localSheetId="12">#REF!</definedName>
    <definedName name="budget" localSheetId="10">#REF!</definedName>
    <definedName name="budget" localSheetId="11">#REF!</definedName>
    <definedName name="budget">#REF!</definedName>
    <definedName name="builder" hidden="1">{#N/A,#N/A,FALSE,"el.det";#N/A,#N/A,FALSE,"mu.det";#N/A,#N/A,FALSE,"ug.det";#N/A,#N/A,FALSE,"ex.det";#N/A,#N/A,FALSE,"lux.det";#N/A,#N/A,FALSE,"custom.lot";#N/A,#N/A,FALSE,"condo.att";#N/A,#N/A,FALSE,"el.att";#N/A,#N/A,FALSE,"mu.att";#N/A,#N/A,FALSE,"ex.att";#N/A,#N/A,FALSE,"lux.att";#N/A,#N/A,FALSE,"all.by.village"}</definedName>
    <definedName name="Building_Contract" localSheetId="7">#REF!</definedName>
    <definedName name="Building_Contract" localSheetId="9">#REF!</definedName>
    <definedName name="Building_Contract" localSheetId="8">#REF!</definedName>
    <definedName name="Building_Contract" localSheetId="6">#REF!</definedName>
    <definedName name="Building_Contract" localSheetId="12">#REF!</definedName>
    <definedName name="Building_Contract" localSheetId="10">#REF!</definedName>
    <definedName name="Building_Contract" localSheetId="11">#REF!</definedName>
    <definedName name="Building_Contract">#REF!</definedName>
    <definedName name="Building_Permit_fee" localSheetId="7">#REF!</definedName>
    <definedName name="Building_Permit_fee" localSheetId="9">#REF!</definedName>
    <definedName name="Building_Permit_fee" localSheetId="8">#REF!</definedName>
    <definedName name="Building_Permit_fee" localSheetId="6">#REF!</definedName>
    <definedName name="Building_Permit_fee" localSheetId="12">#REF!</definedName>
    <definedName name="Building_Permit_fee" localSheetId="10">#REF!</definedName>
    <definedName name="Building_Permit_fee" localSheetId="11">#REF!</definedName>
    <definedName name="Building_Permit_fee">#REF!</definedName>
    <definedName name="buildout" localSheetId="4">#REF!</definedName>
    <definedName name="buildout" localSheetId="7">#REF!</definedName>
    <definedName name="buildout" localSheetId="3">#REF!</definedName>
    <definedName name="buildout" localSheetId="9">#REF!</definedName>
    <definedName name="buildout" localSheetId="2">#REF!</definedName>
    <definedName name="buildout" localSheetId="8">#REF!</definedName>
    <definedName name="buildout" localSheetId="6">#REF!</definedName>
    <definedName name="buildout" localSheetId="12">#REF!</definedName>
    <definedName name="buildout" localSheetId="5">#REF!</definedName>
    <definedName name="buildout" localSheetId="10">#REF!</definedName>
    <definedName name="buildout" localSheetId="11">#REF!</definedName>
    <definedName name="buildout" localSheetId="13">#REF!</definedName>
    <definedName name="buildout">#REF!</definedName>
    <definedName name="buildout_compare" localSheetId="7">#REF!</definedName>
    <definedName name="buildout_compare" localSheetId="9">#REF!</definedName>
    <definedName name="buildout_compare" localSheetId="8">#REF!</definedName>
    <definedName name="buildout_compare" localSheetId="6">#REF!</definedName>
    <definedName name="buildout_compare" localSheetId="12">#REF!</definedName>
    <definedName name="buildout_compare" localSheetId="10">#REF!</definedName>
    <definedName name="buildout_compare" localSheetId="11">#REF!</definedName>
    <definedName name="buildout_compare">#REF!</definedName>
    <definedName name="buildout_rev" localSheetId="7">#REF!</definedName>
    <definedName name="buildout_rev" localSheetId="9">#REF!</definedName>
    <definedName name="buildout_rev" localSheetId="8">#REF!</definedName>
    <definedName name="buildout_rev" localSheetId="6">#REF!</definedName>
    <definedName name="buildout_rev" localSheetId="12">#REF!</definedName>
    <definedName name="buildout_rev" localSheetId="10">#REF!</definedName>
    <definedName name="buildout_rev" localSheetId="11">#REF!</definedName>
    <definedName name="buildout_rev">#REF!</definedName>
    <definedName name="buildout_rev_rem" localSheetId="7">#REF!</definedName>
    <definedName name="buildout_rev_rem" localSheetId="9">#REF!</definedName>
    <definedName name="buildout_rev_rem" localSheetId="8">#REF!</definedName>
    <definedName name="buildout_rev_rem" localSheetId="6">#REF!</definedName>
    <definedName name="buildout_rev_rem" localSheetId="12">#REF!</definedName>
    <definedName name="buildout_rev_rem" localSheetId="10">#REF!</definedName>
    <definedName name="buildout_rev_rem" localSheetId="11">#REF!</definedName>
    <definedName name="buildout_rev_rem">#REF!</definedName>
    <definedName name="buildout_revPh1" localSheetId="7">'[39]Fee Revenue'!#REF!</definedName>
    <definedName name="buildout_revPh1" localSheetId="9">'[39]Fee Revenue'!#REF!</definedName>
    <definedName name="buildout_revPh1" localSheetId="8">'[39]Fee Revenue'!#REF!</definedName>
    <definedName name="buildout_revPh1" localSheetId="6">'[39]Fee Revenue'!#REF!</definedName>
    <definedName name="buildout_revPh1" localSheetId="12">'[39]Fee Revenue'!#REF!</definedName>
    <definedName name="buildout_revPh1" localSheetId="10">'[39]Fee Revenue'!#REF!</definedName>
    <definedName name="buildout_revPh1" localSheetId="11">'[39]Fee Revenue'!#REF!</definedName>
    <definedName name="buildout_revPh1">'[39]Fee Revenue'!#REF!</definedName>
    <definedName name="Buildout_revs" localSheetId="7">#REF!</definedName>
    <definedName name="Buildout_revs" localSheetId="9">#REF!</definedName>
    <definedName name="Buildout_revs" localSheetId="8">#REF!</definedName>
    <definedName name="Buildout_revs" localSheetId="6">#REF!</definedName>
    <definedName name="Buildout_revs" localSheetId="12">#REF!</definedName>
    <definedName name="Buildout_revs" localSheetId="10">#REF!</definedName>
    <definedName name="Buildout_revs" localSheetId="11">#REF!</definedName>
    <definedName name="Buildout_revs">#REF!</definedName>
    <definedName name="BUN" localSheetId="7">#REF!</definedName>
    <definedName name="BUN" localSheetId="9">#REF!</definedName>
    <definedName name="BUN" localSheetId="8">#REF!</definedName>
    <definedName name="BUN" localSheetId="6">#REF!</definedName>
    <definedName name="BUN" localSheetId="12">#REF!</definedName>
    <definedName name="BUN" localSheetId="10">#REF!</definedName>
    <definedName name="BUN" localSheetId="11">#REF!</definedName>
    <definedName name="BUN">#REF!</definedName>
    <definedName name="burden_sum" localSheetId="7">#REF!</definedName>
    <definedName name="burden_sum" localSheetId="9">#REF!</definedName>
    <definedName name="burden_sum" localSheetId="8">#REF!</definedName>
    <definedName name="burden_sum" localSheetId="6">#REF!</definedName>
    <definedName name="burden_sum" localSheetId="12">#REF!</definedName>
    <definedName name="burden_sum" localSheetId="10">#REF!</definedName>
    <definedName name="burden_sum" localSheetId="11">#REF!</definedName>
    <definedName name="burden_sum">#REF!</definedName>
    <definedName name="Bus_Shelters" localSheetId="7">#REF!</definedName>
    <definedName name="Bus_Shelters" localSheetId="9">#REF!</definedName>
    <definedName name="Bus_Shelters" localSheetId="8">#REF!</definedName>
    <definedName name="Bus_Shelters" localSheetId="6">#REF!</definedName>
    <definedName name="Bus_Shelters" localSheetId="12">#REF!</definedName>
    <definedName name="Bus_Shelters" localSheetId="10">#REF!</definedName>
    <definedName name="Bus_Shelters" localSheetId="11">#REF!</definedName>
    <definedName name="Bus_Shelters">#REF!</definedName>
    <definedName name="business_license" localSheetId="7">[21]D!#REF!</definedName>
    <definedName name="business_license" localSheetId="9">[21]D!#REF!</definedName>
    <definedName name="business_license" localSheetId="8">[21]D!#REF!</definedName>
    <definedName name="business_license" localSheetId="6">[21]D!#REF!</definedName>
    <definedName name="business_license" localSheetId="12">[21]D!#REF!</definedName>
    <definedName name="business_license" localSheetId="10">[21]D!#REF!</definedName>
    <definedName name="business_license" localSheetId="11">[21]D!#REF!</definedName>
    <definedName name="business_license">[21]D!#REF!</definedName>
    <definedName name="C_MICHELES_VIDEO" localSheetId="7">'[7]Revenue Detail Sheets'!#REF!</definedName>
    <definedName name="C_MICHELES_VIDEO" localSheetId="9">'[7]Revenue Detail Sheets'!#REF!</definedName>
    <definedName name="C_MICHELES_VIDEO" localSheetId="8">'[7]Revenue Detail Sheets'!#REF!</definedName>
    <definedName name="C_MICHELES_VIDEO" localSheetId="6">'[7]Revenue Detail Sheets'!#REF!</definedName>
    <definedName name="C_MICHELES_VIDEO" localSheetId="12">'[7]Revenue Detail Sheets'!#REF!</definedName>
    <definedName name="C_MICHELES_VIDEO" localSheetId="10">'[7]Revenue Detail Sheets'!#REF!</definedName>
    <definedName name="C_MICHELES_VIDEO" localSheetId="11">'[7]Revenue Detail Sheets'!#REF!</definedName>
    <definedName name="C_MICHELES_VIDEO">'[7]Revenue Detail Sheets'!#REF!</definedName>
    <definedName name="c_transit_fee" localSheetId="7">'[40]Other Fee Prog'!#REF!</definedName>
    <definedName name="c_transit_fee" localSheetId="9">'[40]Other Fee Prog'!#REF!</definedName>
    <definedName name="c_transit_fee" localSheetId="8">'[40]Other Fee Prog'!#REF!</definedName>
    <definedName name="c_transit_fee" localSheetId="6">'[40]Other Fee Prog'!#REF!</definedName>
    <definedName name="c_transit_fee" localSheetId="12">'[40]Other Fee Prog'!#REF!</definedName>
    <definedName name="c_transit_fee" localSheetId="10">'[40]Other Fee Prog'!#REF!</definedName>
    <definedName name="c_transit_fee" localSheetId="11">'[40]Other Fee Prog'!#REF!</definedName>
    <definedName name="c_transit_fee">'[40]Other Fee Prog'!#REF!</definedName>
    <definedName name="CA_TaxRate">[41]Input!$C$729</definedName>
    <definedName name="Cable_bill" localSheetId="7">[42]Projdesc!#REF!</definedName>
    <definedName name="Cable_bill" localSheetId="9">[42]Projdesc!#REF!</definedName>
    <definedName name="Cable_bill" localSheetId="8">[42]Projdesc!#REF!</definedName>
    <definedName name="Cable_bill" localSheetId="6">[42]Projdesc!#REF!</definedName>
    <definedName name="Cable_bill" localSheetId="12">[42]Projdesc!#REF!</definedName>
    <definedName name="Cable_bill" localSheetId="10">[42]Projdesc!#REF!</definedName>
    <definedName name="Cable_bill" localSheetId="11">[42]Projdesc!#REF!</definedName>
    <definedName name="Cable_bill">[42]Projdesc!#REF!</definedName>
    <definedName name="CAMCALCULATION" localSheetId="7">'[6]1998 Detailed Revenue Schedule'!#REF!</definedName>
    <definedName name="CAMCALCULATION" localSheetId="9">'[6]1998 Detailed Revenue Schedule'!#REF!</definedName>
    <definedName name="CAMCALCULATION" localSheetId="8">'[6]1998 Detailed Revenue Schedule'!#REF!</definedName>
    <definedName name="CAMCALCULATION" localSheetId="6">'[6]1998 Detailed Revenue Schedule'!#REF!</definedName>
    <definedName name="CAMCALCULATION" localSheetId="12">'[6]1998 Detailed Revenue Schedule'!#REF!</definedName>
    <definedName name="CAMCALCULATION" localSheetId="10">'[6]1998 Detailed Revenue Schedule'!#REF!</definedName>
    <definedName name="CAMCALCULATION" localSheetId="11">'[6]1998 Detailed Revenue Schedule'!#REF!</definedName>
    <definedName name="CAMCALCULATION">'[6]1998 Detailed Revenue Schedule'!#REF!</definedName>
    <definedName name="CAMPOOLSALL" localSheetId="7">#REF!</definedName>
    <definedName name="CAMPOOLSALL" localSheetId="9">#REF!</definedName>
    <definedName name="CAMPOOLSALL" localSheetId="8">#REF!</definedName>
    <definedName name="CAMPOOLSALL" localSheetId="6">#REF!</definedName>
    <definedName name="CAMPOOLSALL" localSheetId="12">#REF!</definedName>
    <definedName name="CAMPOOLSALL" localSheetId="10">#REF!</definedName>
    <definedName name="CAMPOOLSALL" localSheetId="11">#REF!</definedName>
    <definedName name="CAMPOOLSALL">#REF!</definedName>
    <definedName name="camsf">'[43]CF and ROI'!$C$6/1000</definedName>
    <definedName name="CapitalContributionsAlreadyMade" localSheetId="7">#REF!</definedName>
    <definedName name="CapitalContributionsAlreadyMade" localSheetId="9">#REF!</definedName>
    <definedName name="CapitalContributionsAlreadyMade" localSheetId="8">#REF!</definedName>
    <definedName name="CapitalContributionsAlreadyMade" localSheetId="6">#REF!</definedName>
    <definedName name="CapitalContributionsAlreadyMade" localSheetId="12">#REF!</definedName>
    <definedName name="CapitalContributionsAlreadyMade" localSheetId="10">#REF!</definedName>
    <definedName name="CapitalContributionsAlreadyMade" localSheetId="11">#REF!</definedName>
    <definedName name="CapitalContributionsAlreadyMade">#REF!</definedName>
    <definedName name="Case" localSheetId="7">#REF!</definedName>
    <definedName name="Case" localSheetId="9">#REF!</definedName>
    <definedName name="Case" localSheetId="8">#REF!</definedName>
    <definedName name="Case" localSheetId="6">#REF!</definedName>
    <definedName name="Case" localSheetId="12">#REF!</definedName>
    <definedName name="Case" localSheetId="10">#REF!</definedName>
    <definedName name="Case" localSheetId="11">#REF!</definedName>
    <definedName name="Case">#REF!</definedName>
    <definedName name="CASER" localSheetId="7">#REF!</definedName>
    <definedName name="CASER" localSheetId="9">#REF!</definedName>
    <definedName name="CASER" localSheetId="8">#REF!</definedName>
    <definedName name="CASER" localSheetId="6">#REF!</definedName>
    <definedName name="CASER" localSheetId="12">#REF!</definedName>
    <definedName name="CASER" localSheetId="10">#REF!</definedName>
    <definedName name="CASER" localSheetId="11">#REF!</definedName>
    <definedName name="CASER">#REF!</definedName>
    <definedName name="cash_avail_dist" localSheetId="7">#REF!</definedName>
    <definedName name="cash_avail_dist" localSheetId="9">#REF!</definedName>
    <definedName name="cash_avail_dist" localSheetId="8">#REF!</definedName>
    <definedName name="cash_avail_dist" localSheetId="6">#REF!</definedName>
    <definedName name="cash_avail_dist" localSheetId="12">#REF!</definedName>
    <definedName name="cash_avail_dist" localSheetId="10">#REF!</definedName>
    <definedName name="cash_avail_dist" localSheetId="11">#REF!</definedName>
    <definedName name="cash_avail_dist">#REF!</definedName>
    <definedName name="CASH_BONDS_POSTED" localSheetId="7">#REF!</definedName>
    <definedName name="CASH_BONDS_POSTED" localSheetId="9">#REF!</definedName>
    <definedName name="CASH_BONDS_POSTED" localSheetId="8">#REF!</definedName>
    <definedName name="CASH_BONDS_POSTED" localSheetId="6">#REF!</definedName>
    <definedName name="CASH_BONDS_POSTED" localSheetId="12">#REF!</definedName>
    <definedName name="CASH_BONDS_POSTED" localSheetId="10">#REF!</definedName>
    <definedName name="CASH_BONDS_POSTED" localSheetId="11">#REF!</definedName>
    <definedName name="CASH_BONDS_POSTED">#REF!</definedName>
    <definedName name="CASH_BONDS_RELEASED" localSheetId="7">#REF!</definedName>
    <definedName name="CASH_BONDS_RELEASED" localSheetId="9">#REF!</definedName>
    <definedName name="CASH_BONDS_RELEASED" localSheetId="8">#REF!</definedName>
    <definedName name="CASH_BONDS_RELEASED" localSheetId="6">#REF!</definedName>
    <definedName name="CASH_BONDS_RELEASED" localSheetId="12">#REF!</definedName>
    <definedName name="CASH_BONDS_RELEASED" localSheetId="10">#REF!</definedName>
    <definedName name="CASH_BONDS_RELEASED" localSheetId="11">#REF!</definedName>
    <definedName name="CASH_BONDS_RELEASED">#REF!</definedName>
    <definedName name="cash_saved1" localSheetId="7">#REF!</definedName>
    <definedName name="cash_saved1" localSheetId="9">#REF!</definedName>
    <definedName name="cash_saved1" localSheetId="8">#REF!</definedName>
    <definedName name="cash_saved1" localSheetId="6">#REF!</definedName>
    <definedName name="cash_saved1" localSheetId="12">#REF!</definedName>
    <definedName name="cash_saved1" localSheetId="10">#REF!</definedName>
    <definedName name="cash_saved1" localSheetId="11">#REF!</definedName>
    <definedName name="cash_saved1">#REF!</definedName>
    <definedName name="cash_saved2" localSheetId="7">#REF!</definedName>
    <definedName name="cash_saved2" localSheetId="9">#REF!</definedName>
    <definedName name="cash_saved2" localSheetId="8">#REF!</definedName>
    <definedName name="cash_saved2" localSheetId="6">#REF!</definedName>
    <definedName name="cash_saved2" localSheetId="12">#REF!</definedName>
    <definedName name="cash_saved2" localSheetId="10">#REF!</definedName>
    <definedName name="cash_saved2" localSheetId="11">#REF!</definedName>
    <definedName name="cash_saved2">#REF!</definedName>
    <definedName name="cash_used1" localSheetId="7">#REF!</definedName>
    <definedName name="cash_used1" localSheetId="9">#REF!</definedName>
    <definedName name="cash_used1" localSheetId="8">#REF!</definedName>
    <definedName name="cash_used1" localSheetId="6">#REF!</definedName>
    <definedName name="cash_used1" localSheetId="12">#REF!</definedName>
    <definedName name="cash_used1" localSheetId="10">#REF!</definedName>
    <definedName name="cash_used1" localSheetId="11">#REF!</definedName>
    <definedName name="cash_used1">#REF!</definedName>
    <definedName name="cash_used2" localSheetId="7">#REF!</definedName>
    <definedName name="cash_used2" localSheetId="9">#REF!</definedName>
    <definedName name="cash_used2" localSheetId="8">#REF!</definedName>
    <definedName name="cash_used2" localSheetId="6">#REF!</definedName>
    <definedName name="cash_used2" localSheetId="12">#REF!</definedName>
    <definedName name="cash_used2" localSheetId="10">#REF!</definedName>
    <definedName name="cash_used2" localSheetId="11">#REF!</definedName>
    <definedName name="cash_used2">#REF!</definedName>
    <definedName name="CASH1" localSheetId="7">#REF!</definedName>
    <definedName name="CASH1" localSheetId="9">#REF!</definedName>
    <definedName name="CASH1" localSheetId="8">#REF!</definedName>
    <definedName name="CASH1" localSheetId="6">#REF!</definedName>
    <definedName name="CASH1" localSheetId="12">#REF!</definedName>
    <definedName name="CASH1" localSheetId="10">#REF!</definedName>
    <definedName name="CASH1" localSheetId="11">#REF!</definedName>
    <definedName name="CASH1">#REF!</definedName>
    <definedName name="cash1_saved" localSheetId="7">#REF!</definedName>
    <definedName name="cash1_saved" localSheetId="9">#REF!</definedName>
    <definedName name="cash1_saved" localSheetId="8">#REF!</definedName>
    <definedName name="cash1_saved" localSheetId="6">#REF!</definedName>
    <definedName name="cash1_saved" localSheetId="12">#REF!</definedName>
    <definedName name="cash1_saved" localSheetId="10">#REF!</definedName>
    <definedName name="cash1_saved" localSheetId="11">#REF!</definedName>
    <definedName name="cash1_saved">#REF!</definedName>
    <definedName name="cash1_used" localSheetId="7">#REF!</definedName>
    <definedName name="cash1_used" localSheetId="9">#REF!</definedName>
    <definedName name="cash1_used" localSheetId="8">#REF!</definedName>
    <definedName name="cash1_used" localSheetId="6">#REF!</definedName>
    <definedName name="cash1_used" localSheetId="12">#REF!</definedName>
    <definedName name="cash1_used" localSheetId="10">#REF!</definedName>
    <definedName name="cash1_used" localSheetId="11">#REF!</definedName>
    <definedName name="cash1_used">#REF!</definedName>
    <definedName name="CASH2" localSheetId="7">#REF!</definedName>
    <definedName name="CASH2" localSheetId="9">#REF!</definedName>
    <definedName name="CASH2" localSheetId="8">#REF!</definedName>
    <definedName name="CASH2" localSheetId="6">#REF!</definedName>
    <definedName name="CASH2" localSheetId="12">#REF!</definedName>
    <definedName name="CASH2" localSheetId="10">#REF!</definedName>
    <definedName name="CASH2" localSheetId="11">#REF!</definedName>
    <definedName name="CASH2">#REF!</definedName>
    <definedName name="cash2_saved" localSheetId="7">#REF!</definedName>
    <definedName name="cash2_saved" localSheetId="9">#REF!</definedName>
    <definedName name="cash2_saved" localSheetId="8">#REF!</definedName>
    <definedName name="cash2_saved" localSheetId="6">#REF!</definedName>
    <definedName name="cash2_saved" localSheetId="12">#REF!</definedName>
    <definedName name="cash2_saved" localSheetId="10">#REF!</definedName>
    <definedName name="cash2_saved" localSheetId="11">#REF!</definedName>
    <definedName name="cash2_saved">#REF!</definedName>
    <definedName name="cash2_used" localSheetId="7">#REF!</definedName>
    <definedName name="cash2_used" localSheetId="9">#REF!</definedName>
    <definedName name="cash2_used" localSheetId="8">#REF!</definedName>
    <definedName name="cash2_used" localSheetId="6">#REF!</definedName>
    <definedName name="cash2_used" localSheetId="12">#REF!</definedName>
    <definedName name="cash2_used" localSheetId="10">#REF!</definedName>
    <definedName name="cash2_used" localSheetId="11">#REF!</definedName>
    <definedName name="cash2_used">#REF!</definedName>
    <definedName name="CASH3" localSheetId="7">#REF!</definedName>
    <definedName name="CASH3" localSheetId="9">#REF!</definedName>
    <definedName name="CASH3" localSheetId="8">#REF!</definedName>
    <definedName name="CASH3" localSheetId="6">#REF!</definedName>
    <definedName name="CASH3" localSheetId="12">#REF!</definedName>
    <definedName name="CASH3" localSheetId="10">#REF!</definedName>
    <definedName name="CASH3" localSheetId="11">#REF!</definedName>
    <definedName name="CASH3">#REF!</definedName>
    <definedName name="CASH4" localSheetId="7">#REF!</definedName>
    <definedName name="CASH4" localSheetId="9">#REF!</definedName>
    <definedName name="CASH4" localSheetId="8">#REF!</definedName>
    <definedName name="CASH4" localSheetId="6">#REF!</definedName>
    <definedName name="CASH4" localSheetId="12">#REF!</definedName>
    <definedName name="CASH4" localSheetId="10">#REF!</definedName>
    <definedName name="CASH4" localSheetId="11">#REF!</definedName>
    <definedName name="CASH4">#REF!</definedName>
    <definedName name="CashBondsAlreadyPosted" localSheetId="7">#REF!</definedName>
    <definedName name="CashBondsAlreadyPosted" localSheetId="9">#REF!</definedName>
    <definedName name="CashBondsAlreadyPosted" localSheetId="8">#REF!</definedName>
    <definedName name="CashBondsAlreadyPosted" localSheetId="6">#REF!</definedName>
    <definedName name="CashBondsAlreadyPosted" localSheetId="12">#REF!</definedName>
    <definedName name="CashBondsAlreadyPosted" localSheetId="10">#REF!</definedName>
    <definedName name="CashBondsAlreadyPosted" localSheetId="11">#REF!</definedName>
    <definedName name="CashBondsAlreadyPosted">#REF!</definedName>
    <definedName name="CashBondsAlreadyReleased" localSheetId="7">#REF!</definedName>
    <definedName name="CashBondsAlreadyReleased" localSheetId="9">#REF!</definedName>
    <definedName name="CashBondsAlreadyReleased" localSheetId="8">#REF!</definedName>
    <definedName name="CashBondsAlreadyReleased" localSheetId="6">#REF!</definedName>
    <definedName name="CashBondsAlreadyReleased" localSheetId="12">#REF!</definedName>
    <definedName name="CashBondsAlreadyReleased" localSheetId="10">#REF!</definedName>
    <definedName name="CashBondsAlreadyReleased" localSheetId="11">#REF!</definedName>
    <definedName name="CashBondsAlreadyReleased">#REF!</definedName>
    <definedName name="CASHDISTRIBUTE" localSheetId="7">#REF!</definedName>
    <definedName name="CASHDISTRIBUTE" localSheetId="9">#REF!</definedName>
    <definedName name="CASHDISTRIBUTE" localSheetId="8">#REF!</definedName>
    <definedName name="CASHDISTRIBUTE" localSheetId="6">#REF!</definedName>
    <definedName name="CASHDISTRIBUTE" localSheetId="12">#REF!</definedName>
    <definedName name="CASHDISTRIBUTE" localSheetId="10">#REF!</definedName>
    <definedName name="CASHDISTRIBUTE" localSheetId="11">#REF!</definedName>
    <definedName name="CASHDISTRIBUTE">#REF!</definedName>
    <definedName name="cashflow" localSheetId="7">#REF!</definedName>
    <definedName name="cashflow" localSheetId="9">#REF!</definedName>
    <definedName name="cashflow" localSheetId="8">#REF!</definedName>
    <definedName name="cashflow" localSheetId="6">#REF!</definedName>
    <definedName name="cashflow" localSheetId="12">#REF!</definedName>
    <definedName name="cashflow" localSheetId="10">#REF!</definedName>
    <definedName name="cashflow" localSheetId="11">#REF!</definedName>
    <definedName name="cashflow">#REF!</definedName>
    <definedName name="CASHFLOW1" localSheetId="7">#REF!</definedName>
    <definedName name="CASHFLOW1" localSheetId="9">#REF!</definedName>
    <definedName name="CASHFLOW1" localSheetId="8">#REF!</definedName>
    <definedName name="CASHFLOW1" localSheetId="6">#REF!</definedName>
    <definedName name="CASHFLOW1" localSheetId="12">#REF!</definedName>
    <definedName name="CASHFLOW1" localSheetId="10">#REF!</definedName>
    <definedName name="CASHFLOW1" localSheetId="11">#REF!</definedName>
    <definedName name="CASHFLOW1">#REF!</definedName>
    <definedName name="CASHFLOW2" localSheetId="7">#REF!</definedName>
    <definedName name="CASHFLOW2" localSheetId="9">#REF!</definedName>
    <definedName name="CASHFLOW2" localSheetId="8">#REF!</definedName>
    <definedName name="CASHFLOW2" localSheetId="6">#REF!</definedName>
    <definedName name="CASHFLOW2" localSheetId="12">#REF!</definedName>
    <definedName name="CASHFLOW2" localSheetId="10">#REF!</definedName>
    <definedName name="CASHFLOW2" localSheetId="11">#REF!</definedName>
    <definedName name="CASHFLOW2">#REF!</definedName>
    <definedName name="CASHR" localSheetId="7">#REF!</definedName>
    <definedName name="CASHR" localSheetId="9">#REF!</definedName>
    <definedName name="CASHR" localSheetId="8">#REF!</definedName>
    <definedName name="CASHR" localSheetId="6">#REF!</definedName>
    <definedName name="CASHR" localSheetId="12">#REF!</definedName>
    <definedName name="CASHR" localSheetId="10">#REF!</definedName>
    <definedName name="CASHR" localSheetId="11">#REF!</definedName>
    <definedName name="CASHR">#REF!</definedName>
    <definedName name="CASHR2" localSheetId="7">#REF!</definedName>
    <definedName name="CASHR2" localSheetId="9">#REF!</definedName>
    <definedName name="CASHR2" localSheetId="8">#REF!</definedName>
    <definedName name="CASHR2" localSheetId="6">#REF!</definedName>
    <definedName name="CASHR2" localSheetId="12">#REF!</definedName>
    <definedName name="CASHR2" localSheetId="10">#REF!</definedName>
    <definedName name="CASHR2" localSheetId="11">#REF!</definedName>
    <definedName name="CASHR2">#REF!</definedName>
    <definedName name="CASHR3" localSheetId="7">#REF!</definedName>
    <definedName name="CASHR3" localSheetId="9">#REF!</definedName>
    <definedName name="CASHR3" localSheetId="8">#REF!</definedName>
    <definedName name="CASHR3" localSheetId="6">#REF!</definedName>
    <definedName name="CASHR3" localSheetId="12">#REF!</definedName>
    <definedName name="CASHR3" localSheetId="10">#REF!</definedName>
    <definedName name="CASHR3" localSheetId="11">#REF!</definedName>
    <definedName name="CASHR3">#REF!</definedName>
    <definedName name="CASHR5" localSheetId="7">#REF!</definedName>
    <definedName name="CASHR5" localSheetId="9">#REF!</definedName>
    <definedName name="CASHR5" localSheetId="8">#REF!</definedName>
    <definedName name="CASHR5" localSheetId="6">#REF!</definedName>
    <definedName name="CASHR5" localSheetId="12">#REF!</definedName>
    <definedName name="CASHR5" localSheetId="10">#REF!</definedName>
    <definedName name="CASHR5" localSheetId="11">#REF!</definedName>
    <definedName name="CASHR5">#REF!</definedName>
    <definedName name="categories" localSheetId="7">#REF!</definedName>
    <definedName name="categories" localSheetId="9">#REF!</definedName>
    <definedName name="categories" localSheetId="8">#REF!</definedName>
    <definedName name="categories" localSheetId="6">#REF!</definedName>
    <definedName name="categories" localSheetId="12">#REF!</definedName>
    <definedName name="categories" localSheetId="10">#REF!</definedName>
    <definedName name="categories" localSheetId="11">#REF!</definedName>
    <definedName name="categories">#REF!</definedName>
    <definedName name="Cats" localSheetId="7">'[2]Revenue Input'!#REF!</definedName>
    <definedName name="Cats" localSheetId="9">'[2]Revenue Input'!#REF!</definedName>
    <definedName name="Cats" localSheetId="8">'[2]Revenue Input'!#REF!</definedName>
    <definedName name="Cats" localSheetId="6">'[2]Revenue Input'!#REF!</definedName>
    <definedName name="Cats" localSheetId="12">'[2]Revenue Input'!#REF!</definedName>
    <definedName name="Cats" localSheetId="10">'[2]Revenue Input'!#REF!</definedName>
    <definedName name="Cats" localSheetId="11">'[2]Revenue Input'!#REF!</definedName>
    <definedName name="Cats">'[2]Revenue Input'!#REF!</definedName>
    <definedName name="cem_cost" localSheetId="7">'[44]Annual Costs'!#REF!</definedName>
    <definedName name="cem_cost" localSheetId="9">'[44]Annual Costs'!#REF!</definedName>
    <definedName name="cem_cost" localSheetId="8">'[44]Annual Costs'!#REF!</definedName>
    <definedName name="cem_cost" localSheetId="6">'[44]Annual Costs'!#REF!</definedName>
    <definedName name="cem_cost" localSheetId="12">'[44]Annual Costs'!#REF!</definedName>
    <definedName name="cem_cost" localSheetId="10">'[44]Annual Costs'!#REF!</definedName>
    <definedName name="cem_cost" localSheetId="11">'[44]Annual Costs'!#REF!</definedName>
    <definedName name="cem_cost">'[44]Annual Costs'!#REF!</definedName>
    <definedName name="cem_phasing" localSheetId="7">'[44]Absorb &amp; Phasing'!#REF!</definedName>
    <definedName name="cem_phasing" localSheetId="9">'[44]Absorb &amp; Phasing'!#REF!</definedName>
    <definedName name="cem_phasing" localSheetId="8">'[44]Absorb &amp; Phasing'!#REF!</definedName>
    <definedName name="cem_phasing" localSheetId="6">'[44]Absorb &amp; Phasing'!#REF!</definedName>
    <definedName name="cem_phasing" localSheetId="12">'[44]Absorb &amp; Phasing'!#REF!</definedName>
    <definedName name="cem_phasing" localSheetId="10">'[44]Absorb &amp; Phasing'!#REF!</definedName>
    <definedName name="cem_phasing" localSheetId="11">'[44]Absorb &amp; Phasing'!#REF!</definedName>
    <definedName name="cem_phasing">'[44]Absorb &amp; Phasing'!#REF!</definedName>
    <definedName name="cem_surplus" localSheetId="7">[44]Surplus_Shortfall!#REF!</definedName>
    <definedName name="cem_surplus" localSheetId="9">[44]Surplus_Shortfall!#REF!</definedName>
    <definedName name="cem_surplus" localSheetId="8">[44]Surplus_Shortfall!#REF!</definedName>
    <definedName name="cem_surplus" localSheetId="6">[44]Surplus_Shortfall!#REF!</definedName>
    <definedName name="cem_surplus" localSheetId="12">[44]Surplus_Shortfall!#REF!</definedName>
    <definedName name="cem_surplus" localSheetId="10">[44]Surplus_Shortfall!#REF!</definedName>
    <definedName name="cem_surplus" localSheetId="11">[44]Surplus_Shortfall!#REF!</definedName>
    <definedName name="cem_surplus">[44]Surplus_Shortfall!#REF!</definedName>
    <definedName name="Center_school_costs" localSheetId="7">#REF!</definedName>
    <definedName name="Center_school_costs" localSheetId="9">#REF!</definedName>
    <definedName name="Center_school_costs" localSheetId="8">#REF!</definedName>
    <definedName name="Center_school_costs" localSheetId="6">#REF!</definedName>
    <definedName name="Center_school_costs" localSheetId="12">#REF!</definedName>
    <definedName name="Center_school_costs" localSheetId="10">#REF!</definedName>
    <definedName name="Center_school_costs" localSheetId="11">#REF!</definedName>
    <definedName name="Center_school_costs">#REF!</definedName>
    <definedName name="CF.1">'[10]GMAC-JVP'!$C$161</definedName>
    <definedName name="CF.10">'[10]GMAC-JVP'!$L$161</definedName>
    <definedName name="CF.2">'[10]GMAC-JVP'!$D$161</definedName>
    <definedName name="CF.3">'[10]GMAC-JVP'!$E$161</definedName>
    <definedName name="CF.4">'[10]GMAC-JVP'!$F$161</definedName>
    <definedName name="CF.5">'[10]GMAC-JVP'!$G$161</definedName>
    <definedName name="CF.6">'[10]GMAC-JVP'!$H$161</definedName>
    <definedName name="CF.7">'[10]GMAC-JVP'!$I$161</definedName>
    <definedName name="CF.8">'[10]GMAC-JVP'!$J$161</definedName>
    <definedName name="CF.9">'[10]GMAC-JVP'!$K$161</definedName>
    <definedName name="cf_annual_cost" localSheetId="7">'[17]SF and MF Fees'!#REF!</definedName>
    <definedName name="cf_annual_cost" localSheetId="9">'[17]SF and MF Fees'!#REF!</definedName>
    <definedName name="cf_annual_cost" localSheetId="8">'[17]SF and MF Fees'!#REF!</definedName>
    <definedName name="cf_annual_cost" localSheetId="6">'[17]SF and MF Fees'!#REF!</definedName>
    <definedName name="cf_annual_cost" localSheetId="12">'[17]SF and MF Fees'!#REF!</definedName>
    <definedName name="cf_annual_cost" localSheetId="10">'[17]SF and MF Fees'!#REF!</definedName>
    <definedName name="cf_annual_cost" localSheetId="11">'[17]SF and MF Fees'!#REF!</definedName>
    <definedName name="cf_annual_cost">'[17]SF and MF Fees'!#REF!</definedName>
    <definedName name="cf_revs" localSheetId="7">#REF!</definedName>
    <definedName name="cf_revs" localSheetId="9">#REF!</definedName>
    <definedName name="cf_revs" localSheetId="8">#REF!</definedName>
    <definedName name="cf_revs" localSheetId="6">#REF!</definedName>
    <definedName name="cf_revs" localSheetId="12">#REF!</definedName>
    <definedName name="cf_revs" localSheetId="10">#REF!</definedName>
    <definedName name="cf_revs" localSheetId="11">#REF!</definedName>
    <definedName name="cf_revs">#REF!</definedName>
    <definedName name="cfd_rev" localSheetId="7">#REF!</definedName>
    <definedName name="cfd_rev" localSheetId="9">#REF!</definedName>
    <definedName name="cfd_rev" localSheetId="8">#REF!</definedName>
    <definedName name="cfd_rev" localSheetId="6">#REF!</definedName>
    <definedName name="cfd_rev" localSheetId="12">#REF!</definedName>
    <definedName name="cfd_rev" localSheetId="10">#REF!</definedName>
    <definedName name="cfd_rev" localSheetId="11">#REF!</definedName>
    <definedName name="cfd_rev">#REF!</definedName>
    <definedName name="CFD_special_taxes" localSheetId="7">[45]bond!#REF!</definedName>
    <definedName name="CFD_special_taxes" localSheetId="9">[45]bond!#REF!</definedName>
    <definedName name="CFD_special_taxes" localSheetId="8">[45]bond!#REF!</definedName>
    <definedName name="CFD_special_taxes" localSheetId="6">[45]bond!#REF!</definedName>
    <definedName name="CFD_special_taxes" localSheetId="12">[45]bond!#REF!</definedName>
    <definedName name="CFD_special_taxes" localSheetId="10">[45]bond!#REF!</definedName>
    <definedName name="CFD_special_taxes" localSheetId="11">[45]bond!#REF!</definedName>
    <definedName name="CFD_special_taxes">[45]bond!#REF!</definedName>
    <definedName name="CFEIGHT" localSheetId="7">#REF!</definedName>
    <definedName name="CFEIGHT" localSheetId="9">#REF!</definedName>
    <definedName name="CFEIGHT" localSheetId="8">#REF!</definedName>
    <definedName name="CFEIGHT" localSheetId="6">#REF!</definedName>
    <definedName name="CFEIGHT" localSheetId="12">#REF!</definedName>
    <definedName name="CFEIGHT" localSheetId="10">#REF!</definedName>
    <definedName name="CFEIGHT" localSheetId="11">#REF!</definedName>
    <definedName name="CFEIGHT">#REF!</definedName>
    <definedName name="cff_reduced" localSheetId="7">#REF!</definedName>
    <definedName name="cff_reduced" localSheetId="9">#REF!</definedName>
    <definedName name="cff_reduced" localSheetId="8">#REF!</definedName>
    <definedName name="cff_reduced" localSheetId="6">#REF!</definedName>
    <definedName name="cff_reduced" localSheetId="12">#REF!</definedName>
    <definedName name="cff_reduced" localSheetId="10">#REF!</definedName>
    <definedName name="cff_reduced" localSheetId="11">#REF!</definedName>
    <definedName name="cff_reduced">#REF!</definedName>
    <definedName name="CFFIVE" localSheetId="7">#REF!</definedName>
    <definedName name="CFFIVE" localSheetId="9">#REF!</definedName>
    <definedName name="CFFIVE" localSheetId="8">#REF!</definedName>
    <definedName name="CFFIVE" localSheetId="6">#REF!</definedName>
    <definedName name="CFFIVE" localSheetId="12">#REF!</definedName>
    <definedName name="CFFIVE" localSheetId="10">#REF!</definedName>
    <definedName name="CFFIVE" localSheetId="11">#REF!</definedName>
    <definedName name="CFFIVE">#REF!</definedName>
    <definedName name="CFFOUR" localSheetId="7">#REF!</definedName>
    <definedName name="CFFOUR" localSheetId="9">#REF!</definedName>
    <definedName name="CFFOUR" localSheetId="8">#REF!</definedName>
    <definedName name="CFFOUR" localSheetId="6">#REF!</definedName>
    <definedName name="CFFOUR" localSheetId="12">#REF!</definedName>
    <definedName name="CFFOUR" localSheetId="10">#REF!</definedName>
    <definedName name="CFFOUR" localSheetId="11">#REF!</definedName>
    <definedName name="CFFOUR">#REF!</definedName>
    <definedName name="cfm_borchard" localSheetId="7">[46]Borchard!#REF!</definedName>
    <definedName name="cfm_borchard" localSheetId="9">[46]Borchard!#REF!</definedName>
    <definedName name="cfm_borchard" localSheetId="8">[46]Borchard!#REF!</definedName>
    <definedName name="cfm_borchard" localSheetId="6">[46]Borchard!#REF!</definedName>
    <definedName name="cfm_borchard" localSheetId="12">[46]Borchard!#REF!</definedName>
    <definedName name="cfm_borchard" localSheetId="10">[46]Borchard!#REF!</definedName>
    <definedName name="cfm_borchard" localSheetId="11">[46]Borchard!#REF!</definedName>
    <definedName name="cfm_borchard">[46]Borchard!#REF!</definedName>
    <definedName name="cfm_mcallister" localSheetId="7">#REF!</definedName>
    <definedName name="cfm_mcallister" localSheetId="9">#REF!</definedName>
    <definedName name="cfm_mcallister" localSheetId="8">#REF!</definedName>
    <definedName name="cfm_mcallister" localSheetId="6">#REF!</definedName>
    <definedName name="cfm_mcallister" localSheetId="12">#REF!</definedName>
    <definedName name="cfm_mcallister" localSheetId="10">#REF!</definedName>
    <definedName name="cfm_mcallister" localSheetId="11">#REF!</definedName>
    <definedName name="cfm_mcallister">#REF!</definedName>
    <definedName name="cfm_mcsweeney" localSheetId="7">#REF!</definedName>
    <definedName name="cfm_mcsweeney" localSheetId="9">#REF!</definedName>
    <definedName name="cfm_mcsweeney" localSheetId="8">#REF!</definedName>
    <definedName name="cfm_mcsweeney" localSheetId="6">#REF!</definedName>
    <definedName name="cfm_mcsweeney" localSheetId="12">#REF!</definedName>
    <definedName name="cfm_mcsweeney" localSheetId="10">#REF!</definedName>
    <definedName name="cfm_mcsweeney" localSheetId="11">#REF!</definedName>
    <definedName name="cfm_mcsweeney">#REF!</definedName>
    <definedName name="cfm_oakvalleycore" localSheetId="7">#REF!</definedName>
    <definedName name="cfm_oakvalleycore" localSheetId="9">#REF!</definedName>
    <definedName name="cfm_oakvalleycore" localSheetId="8">#REF!</definedName>
    <definedName name="cfm_oakvalleycore" localSheetId="6">#REF!</definedName>
    <definedName name="cfm_oakvalleycore" localSheetId="12">#REF!</definedName>
    <definedName name="cfm_oakvalleycore" localSheetId="10">#REF!</definedName>
    <definedName name="cfm_oakvalleycore" localSheetId="11">#REF!</definedName>
    <definedName name="cfm_oakvalleycore">#REF!</definedName>
    <definedName name="cfm_page" localSheetId="7">#REF!</definedName>
    <definedName name="cfm_page" localSheetId="9">#REF!</definedName>
    <definedName name="cfm_page" localSheetId="8">#REF!</definedName>
    <definedName name="cfm_page" localSheetId="6">#REF!</definedName>
    <definedName name="cfm_page" localSheetId="12">#REF!</definedName>
    <definedName name="cfm_page" localSheetId="10">#REF!</definedName>
    <definedName name="cfm_page" localSheetId="11">#REF!</definedName>
    <definedName name="cfm_page">#REF!</definedName>
    <definedName name="CFNINE" localSheetId="7">#REF!</definedName>
    <definedName name="CFNINE" localSheetId="9">#REF!</definedName>
    <definedName name="CFNINE" localSheetId="8">#REF!</definedName>
    <definedName name="CFNINE" localSheetId="6">#REF!</definedName>
    <definedName name="CFNINE" localSheetId="12">#REF!</definedName>
    <definedName name="CFNINE" localSheetId="10">#REF!</definedName>
    <definedName name="CFNINE" localSheetId="11">#REF!</definedName>
    <definedName name="CFNINE">#REF!</definedName>
    <definedName name="CFONE" localSheetId="7">#REF!</definedName>
    <definedName name="CFONE" localSheetId="9">#REF!</definedName>
    <definedName name="CFONE" localSheetId="8">#REF!</definedName>
    <definedName name="CFONE" localSheetId="6">#REF!</definedName>
    <definedName name="CFONE" localSheetId="12">#REF!</definedName>
    <definedName name="CFONE" localSheetId="10">#REF!</definedName>
    <definedName name="CFONE" localSheetId="11">#REF!</definedName>
    <definedName name="CFONE">#REF!</definedName>
    <definedName name="CFSEVEN" localSheetId="7">#REF!</definedName>
    <definedName name="CFSEVEN" localSheetId="9">#REF!</definedName>
    <definedName name="CFSEVEN" localSheetId="8">#REF!</definedName>
    <definedName name="CFSEVEN" localSheetId="6">#REF!</definedName>
    <definedName name="CFSEVEN" localSheetId="12">#REF!</definedName>
    <definedName name="CFSEVEN" localSheetId="10">#REF!</definedName>
    <definedName name="CFSEVEN" localSheetId="11">#REF!</definedName>
    <definedName name="CFSEVEN">#REF!</definedName>
    <definedName name="CFSIX" localSheetId="7">#REF!</definedName>
    <definedName name="CFSIX" localSheetId="9">#REF!</definedName>
    <definedName name="CFSIX" localSheetId="8">#REF!</definedName>
    <definedName name="CFSIX" localSheetId="6">#REF!</definedName>
    <definedName name="CFSIX" localSheetId="12">#REF!</definedName>
    <definedName name="CFSIX" localSheetId="10">#REF!</definedName>
    <definedName name="CFSIX" localSheetId="11">#REF!</definedName>
    <definedName name="CFSIX">#REF!</definedName>
    <definedName name="CFTEN" localSheetId="7">#REF!</definedName>
    <definedName name="CFTEN" localSheetId="9">#REF!</definedName>
    <definedName name="CFTEN" localSheetId="8">#REF!</definedName>
    <definedName name="CFTEN" localSheetId="6">#REF!</definedName>
    <definedName name="CFTEN" localSheetId="12">#REF!</definedName>
    <definedName name="CFTEN" localSheetId="10">#REF!</definedName>
    <definedName name="CFTEN" localSheetId="11">#REF!</definedName>
    <definedName name="CFTEN">#REF!</definedName>
    <definedName name="CFTHREE" localSheetId="7">#REF!</definedName>
    <definedName name="CFTHREE" localSheetId="9">#REF!</definedName>
    <definedName name="CFTHREE" localSheetId="8">#REF!</definedName>
    <definedName name="CFTHREE" localSheetId="6">#REF!</definedName>
    <definedName name="CFTHREE" localSheetId="12">#REF!</definedName>
    <definedName name="CFTHREE" localSheetId="10">#REF!</definedName>
    <definedName name="CFTHREE" localSheetId="11">#REF!</definedName>
    <definedName name="CFTHREE">#REF!</definedName>
    <definedName name="CFTWO" localSheetId="7">#REF!</definedName>
    <definedName name="CFTWO" localSheetId="9">#REF!</definedName>
    <definedName name="CFTWO" localSheetId="8">#REF!</definedName>
    <definedName name="CFTWO" localSheetId="6">#REF!</definedName>
    <definedName name="CFTWO" localSheetId="12">#REF!</definedName>
    <definedName name="CFTWO" localSheetId="10">#REF!</definedName>
    <definedName name="CFTWO" localSheetId="11">#REF!</definedName>
    <definedName name="CFTWO">#REF!</definedName>
    <definedName name="Chasecase" localSheetId="7">#REF!</definedName>
    <definedName name="Chasecase" localSheetId="9">#REF!</definedName>
    <definedName name="Chasecase" localSheetId="8">#REF!</definedName>
    <definedName name="Chasecase" localSheetId="6">#REF!</definedName>
    <definedName name="Chasecase" localSheetId="12">#REF!</definedName>
    <definedName name="Chasecase" localSheetId="10">#REF!</definedName>
    <definedName name="Chasecase" localSheetId="11">#REF!</definedName>
    <definedName name="Chasecase">#REF!</definedName>
    <definedName name="CHECKSUM1" localSheetId="7">#REF!</definedName>
    <definedName name="CHECKSUM1" localSheetId="8">#REF!</definedName>
    <definedName name="CHECKSUM1" localSheetId="6">#REF!</definedName>
    <definedName name="CHECKSUM1">#REF!</definedName>
    <definedName name="CHP_alloc" localSheetId="7">#REF!</definedName>
    <definedName name="CHP_alloc" localSheetId="9">#REF!</definedName>
    <definedName name="CHP_alloc" localSheetId="8">#REF!</definedName>
    <definedName name="CHP_alloc" localSheetId="6">#REF!</definedName>
    <definedName name="CHP_alloc" localSheetId="12">#REF!</definedName>
    <definedName name="CHP_alloc" localSheetId="10">#REF!</definedName>
    <definedName name="CHP_alloc" localSheetId="11">#REF!</definedName>
    <definedName name="CHP_alloc">#REF!</definedName>
    <definedName name="chp_cf" localSheetId="7">#REF!</definedName>
    <definedName name="chp_cf" localSheetId="9">#REF!</definedName>
    <definedName name="chp_cf" localSheetId="8">#REF!</definedName>
    <definedName name="chp_cf" localSheetId="6">#REF!</definedName>
    <definedName name="chp_cf" localSheetId="12">#REF!</definedName>
    <definedName name="chp_cf" localSheetId="10">#REF!</definedName>
    <definedName name="chp_cf" localSheetId="11">#REF!</definedName>
    <definedName name="chp_cf">#REF!</definedName>
    <definedName name="chp_cost" localSheetId="7">#REF!</definedName>
    <definedName name="chp_cost" localSheetId="9">#REF!</definedName>
    <definedName name="chp_cost" localSheetId="8">#REF!</definedName>
    <definedName name="chp_cost" localSheetId="6">#REF!</definedName>
    <definedName name="chp_cost" localSheetId="12">#REF!</definedName>
    <definedName name="chp_cost" localSheetId="10">#REF!</definedName>
    <definedName name="chp_cost" localSheetId="11">#REF!</definedName>
    <definedName name="chp_cost">#REF!</definedName>
    <definedName name="cigarette_tax" localSheetId="7">[47]FISC1!#REF!</definedName>
    <definedName name="cigarette_tax" localSheetId="9">[47]FISC1!#REF!</definedName>
    <definedName name="cigarette_tax" localSheetId="8">[47]FISC1!#REF!</definedName>
    <definedName name="cigarette_tax" localSheetId="6">[47]FISC1!#REF!</definedName>
    <definedName name="cigarette_tax" localSheetId="12">[47]FISC1!#REF!</definedName>
    <definedName name="cigarette_tax" localSheetId="10">[47]FISC1!#REF!</definedName>
    <definedName name="cigarette_tax" localSheetId="11">[47]FISC1!#REF!</definedName>
    <definedName name="cigarette_tax">[47]FISC1!#REF!</definedName>
    <definedName name="CINEMA" localSheetId="7">#REF!</definedName>
    <definedName name="CINEMA" localSheetId="9">#REF!</definedName>
    <definedName name="CINEMA" localSheetId="8">#REF!</definedName>
    <definedName name="CINEMA" localSheetId="6">#REF!</definedName>
    <definedName name="CINEMA" localSheetId="12">#REF!</definedName>
    <definedName name="CINEMA" localSheetId="10">#REF!</definedName>
    <definedName name="CINEMA" localSheetId="11">#REF!</definedName>
    <definedName name="CINEMA">#REF!</definedName>
    <definedName name="CINEMA_TITLE" localSheetId="7">#REF!</definedName>
    <definedName name="CINEMA_TITLE" localSheetId="9">#REF!</definedName>
    <definedName name="CINEMA_TITLE" localSheetId="8">#REF!</definedName>
    <definedName name="CINEMA_TITLE" localSheetId="6">#REF!</definedName>
    <definedName name="CINEMA_TITLE" localSheetId="12">#REF!</definedName>
    <definedName name="CINEMA_TITLE" localSheetId="10">#REF!</definedName>
    <definedName name="CINEMA_TITLE" localSheetId="11">#REF!</definedName>
    <definedName name="CINEMA_TITLE">#REF!</definedName>
    <definedName name="CIP_sum">'[48]Cost Sum&amp;Burden'!$B$4:$E$43</definedName>
    <definedName name="City">'[2]Project Data'!$D$7</definedName>
    <definedName name="City_Admin" localSheetId="7">#REF!</definedName>
    <definedName name="City_Admin" localSheetId="9">#REF!</definedName>
    <definedName name="City_Admin" localSheetId="8">#REF!</definedName>
    <definedName name="City_Admin" localSheetId="6">#REF!</definedName>
    <definedName name="City_Admin" localSheetId="12">#REF!</definedName>
    <definedName name="City_Admin" localSheetId="10">#REF!</definedName>
    <definedName name="City_Admin" localSheetId="11">#REF!</definedName>
    <definedName name="City_Admin">#REF!</definedName>
    <definedName name="city_annex_share" localSheetId="7">#REF!</definedName>
    <definedName name="city_annex_share" localSheetId="9">#REF!</definedName>
    <definedName name="city_annex_share" localSheetId="8">#REF!</definedName>
    <definedName name="city_annex_share" localSheetId="6">#REF!</definedName>
    <definedName name="city_annex_share" localSheetId="12">#REF!</definedName>
    <definedName name="city_annex_share" localSheetId="10">#REF!</definedName>
    <definedName name="city_annex_share" localSheetId="11">#REF!</definedName>
    <definedName name="city_annex_share">#REF!</definedName>
    <definedName name="city_county_admin" localSheetId="7">#REF!</definedName>
    <definedName name="city_county_admin" localSheetId="9">#REF!</definedName>
    <definedName name="city_county_admin" localSheetId="8">#REF!</definedName>
    <definedName name="city_county_admin" localSheetId="6">#REF!</definedName>
    <definedName name="city_county_admin" localSheetId="12">#REF!</definedName>
    <definedName name="city_county_admin" localSheetId="10">#REF!</definedName>
    <definedName name="city_county_admin" localSheetId="11">#REF!</definedName>
    <definedName name="city_county_admin">#REF!</definedName>
    <definedName name="city_manager" localSheetId="7">[21]D!#REF!</definedName>
    <definedName name="city_manager" localSheetId="9">[21]D!#REF!</definedName>
    <definedName name="city_manager" localSheetId="8">[21]D!#REF!</definedName>
    <definedName name="city_manager" localSheetId="6">[21]D!#REF!</definedName>
    <definedName name="city_manager" localSheetId="12">[21]D!#REF!</definedName>
    <definedName name="city_manager" localSheetId="10">[21]D!#REF!</definedName>
    <definedName name="city_manager" localSheetId="11">[21]D!#REF!</definedName>
    <definedName name="city_manager">[21]D!#REF!</definedName>
    <definedName name="city_sum" localSheetId="7">[49]Summary!#REF!</definedName>
    <definedName name="city_sum" localSheetId="9">[49]Summary!#REF!</definedName>
    <definedName name="city_sum" localSheetId="8">[49]Summary!#REF!</definedName>
    <definedName name="city_sum" localSheetId="6">[49]Summary!#REF!</definedName>
    <definedName name="city_sum" localSheetId="12">[49]Summary!#REF!</definedName>
    <definedName name="city_sum" localSheetId="10">[49]Summary!#REF!</definedName>
    <definedName name="city_sum" localSheetId="11">[49]Summary!#REF!</definedName>
    <definedName name="city_sum">[49]Summary!#REF!</definedName>
    <definedName name="citysvc_2" localSheetId="7">#REF!</definedName>
    <definedName name="citysvc_2" localSheetId="9">#REF!</definedName>
    <definedName name="citysvc_2" localSheetId="8">#REF!</definedName>
    <definedName name="citysvc_2" localSheetId="6">#REF!</definedName>
    <definedName name="citysvc_2" localSheetId="12">#REF!</definedName>
    <definedName name="citysvc_2" localSheetId="10">#REF!</definedName>
    <definedName name="citysvc_2" localSheetId="11">#REF!</definedName>
    <definedName name="citysvc_2">#REF!</definedName>
    <definedName name="citysvc_exp" localSheetId="7">#REF!</definedName>
    <definedName name="citysvc_exp" localSheetId="9">#REF!</definedName>
    <definedName name="citysvc_exp" localSheetId="8">#REF!</definedName>
    <definedName name="citysvc_exp" localSheetId="6">#REF!</definedName>
    <definedName name="citysvc_exp" localSheetId="12">#REF!</definedName>
    <definedName name="citysvc_exp" localSheetId="10">#REF!</definedName>
    <definedName name="citysvc_exp" localSheetId="11">#REF!</definedName>
    <definedName name="citysvc_exp">#REF!</definedName>
    <definedName name="citysvc_summ" localSheetId="7">#REF!</definedName>
    <definedName name="citysvc_summ" localSheetId="9">#REF!</definedName>
    <definedName name="citysvc_summ" localSheetId="8">#REF!</definedName>
    <definedName name="citysvc_summ" localSheetId="6">#REF!</definedName>
    <definedName name="citysvc_summ" localSheetId="12">#REF!</definedName>
    <definedName name="citysvc_summ" localSheetId="10">#REF!</definedName>
    <definedName name="citysvc_summ" localSheetId="11">#REF!</definedName>
    <definedName name="citysvc_summ">#REF!</definedName>
    <definedName name="citywide_sum" localSheetId="7">#REF!</definedName>
    <definedName name="citywide_sum" localSheetId="9">#REF!</definedName>
    <definedName name="citywide_sum" localSheetId="8">#REF!</definedName>
    <definedName name="citywide_sum" localSheetId="6">#REF!</definedName>
    <definedName name="citywide_sum" localSheetId="12">#REF!</definedName>
    <definedName name="citywide_sum" localSheetId="10">#REF!</definedName>
    <definedName name="citywide_sum" localSheetId="11">#REF!</definedName>
    <definedName name="citywide_sum">#REF!</definedName>
    <definedName name="ClearQuery">#N/A</definedName>
    <definedName name="Client" localSheetId="7">#REF!</definedName>
    <definedName name="Client" localSheetId="9">#REF!</definedName>
    <definedName name="Client" localSheetId="8">#REF!</definedName>
    <definedName name="Client" localSheetId="6">#REF!</definedName>
    <definedName name="Client" localSheetId="12">#REF!</definedName>
    <definedName name="Client" localSheetId="10">#REF!</definedName>
    <definedName name="Client" localSheetId="11">#REF!</definedName>
    <definedName name="Client">#REF!</definedName>
    <definedName name="Closing_costs" localSheetId="7">#REF!</definedName>
    <definedName name="Closing_costs" localSheetId="9">#REF!</definedName>
    <definedName name="Closing_costs" localSheetId="8">#REF!</definedName>
    <definedName name="Closing_costs" localSheetId="6">#REF!</definedName>
    <definedName name="Closing_costs" localSheetId="12">#REF!</definedName>
    <definedName name="Closing_costs" localSheetId="10">#REF!</definedName>
    <definedName name="Closing_costs" localSheetId="11">#REF!</definedName>
    <definedName name="Closing_costs">#REF!</definedName>
    <definedName name="CLSP_fee" localSheetId="7">#REF!</definedName>
    <definedName name="CLSP_fee" localSheetId="9">#REF!</definedName>
    <definedName name="CLSP_fee" localSheetId="8">#REF!</definedName>
    <definedName name="CLSP_fee" localSheetId="6">#REF!</definedName>
    <definedName name="CLSP_fee" localSheetId="12">#REF!</definedName>
    <definedName name="CLSP_fee" localSheetId="10">#REF!</definedName>
    <definedName name="CLSP_fee" localSheetId="11">#REF!</definedName>
    <definedName name="CLSP_fee">#REF!</definedName>
    <definedName name="CMList">[50]CMList!$M$3:$M$80</definedName>
    <definedName name="CNTR" localSheetId="7">#REF!</definedName>
    <definedName name="CNTR" localSheetId="9">#REF!</definedName>
    <definedName name="CNTR" localSheetId="8">#REF!</definedName>
    <definedName name="CNTR" localSheetId="6">#REF!</definedName>
    <definedName name="CNTR" localSheetId="12">#REF!</definedName>
    <definedName name="CNTR" localSheetId="10">#REF!</definedName>
    <definedName name="CNTR" localSheetId="11">#REF!</definedName>
    <definedName name="CNTR">#REF!</definedName>
    <definedName name="cnty_svc_cost" localSheetId="7">#REF!</definedName>
    <definedName name="cnty_svc_cost" localSheetId="9">#REF!</definedName>
    <definedName name="cnty_svc_cost" localSheetId="8">#REF!</definedName>
    <definedName name="cnty_svc_cost" localSheetId="6">#REF!</definedName>
    <definedName name="cnty_svc_cost" localSheetId="12">#REF!</definedName>
    <definedName name="cnty_svc_cost" localSheetId="10">#REF!</definedName>
    <definedName name="cnty_svc_cost" localSheetId="11">#REF!</definedName>
    <definedName name="cnty_svc_cost">#REF!</definedName>
    <definedName name="CODIVERR" localSheetId="7">#REF!</definedName>
    <definedName name="CODIVERR" localSheetId="8">#REF!</definedName>
    <definedName name="CODIVERR" localSheetId="6">#REF!</definedName>
    <definedName name="CODIVERR">#REF!</definedName>
    <definedName name="COLDOC" localSheetId="7">#REF!</definedName>
    <definedName name="COLDOC" localSheetId="9">#REF!</definedName>
    <definedName name="COLDOC" localSheetId="8">#REF!</definedName>
    <definedName name="COLDOC" localSheetId="6">#REF!</definedName>
    <definedName name="COLDOC" localSheetId="12">#REF!</definedName>
    <definedName name="COLDOC" localSheetId="10">#REF!</definedName>
    <definedName name="COLDOC" localSheetId="11">#REF!</definedName>
    <definedName name="COLDOC">#REF!</definedName>
    <definedName name="Collector" localSheetId="7">'[26]Unit Street Costs'!#REF!</definedName>
    <definedName name="Collector" localSheetId="9">'[26]Unit Street Costs'!#REF!</definedName>
    <definedName name="Collector" localSheetId="8">'[26]Unit Street Costs'!#REF!</definedName>
    <definedName name="Collector" localSheetId="6">'[26]Unit Street Costs'!#REF!</definedName>
    <definedName name="Collector" localSheetId="12">'[26]Unit Street Costs'!#REF!</definedName>
    <definedName name="Collector" localSheetId="10">'[26]Unit Street Costs'!#REF!</definedName>
    <definedName name="Collector" localSheetId="11">'[26]Unit Street Costs'!#REF!</definedName>
    <definedName name="Collector">'[26]Unit Street Costs'!#REF!</definedName>
    <definedName name="com_center_alloc" localSheetId="7">[34]allocation!#REF!</definedName>
    <definedName name="com_center_alloc" localSheetId="9">[34]allocation!#REF!</definedName>
    <definedName name="com_center_alloc" localSheetId="8">[34]allocation!#REF!</definedName>
    <definedName name="com_center_alloc" localSheetId="6">[34]allocation!#REF!</definedName>
    <definedName name="com_center_alloc" localSheetId="12">[34]allocation!#REF!</definedName>
    <definedName name="com_center_alloc" localSheetId="10">[34]allocation!#REF!</definedName>
    <definedName name="com_center_alloc" localSheetId="11">[34]allocation!#REF!</definedName>
    <definedName name="com_center_alloc">[34]allocation!#REF!</definedName>
    <definedName name="com_center_EDU" localSheetId="7">#REF!</definedName>
    <definedName name="com_center_EDU" localSheetId="9">#REF!</definedName>
    <definedName name="com_center_EDU" localSheetId="8">#REF!</definedName>
    <definedName name="com_center_EDU" localSheetId="6">#REF!</definedName>
    <definedName name="com_center_EDU" localSheetId="12">#REF!</definedName>
    <definedName name="com_center_EDU" localSheetId="10">#REF!</definedName>
    <definedName name="com_center_EDU" localSheetId="11">#REF!</definedName>
    <definedName name="com_center_EDU">#REF!</definedName>
    <definedName name="com_sum_p1" localSheetId="7">#REF!</definedName>
    <definedName name="com_sum_p1" localSheetId="9">#REF!</definedName>
    <definedName name="com_sum_p1" localSheetId="8">#REF!</definedName>
    <definedName name="com_sum_p1" localSheetId="6">#REF!</definedName>
    <definedName name="com_sum_p1" localSheetId="12">#REF!</definedName>
    <definedName name="com_sum_p1" localSheetId="10">#REF!</definedName>
    <definedName name="com_sum_p1" localSheetId="11">#REF!</definedName>
    <definedName name="com_sum_p1">#REF!</definedName>
    <definedName name="comm" localSheetId="7">#REF!</definedName>
    <definedName name="comm" localSheetId="9">#REF!</definedName>
    <definedName name="comm" localSheetId="8">#REF!</definedName>
    <definedName name="comm" localSheetId="6">#REF!</definedName>
    <definedName name="comm" localSheetId="12">#REF!</definedName>
    <definedName name="comm" localSheetId="10">#REF!</definedName>
    <definedName name="comm" localSheetId="11">#REF!</definedName>
    <definedName name="comm">#REF!</definedName>
    <definedName name="comm_park_alloc" localSheetId="7">[34]allocation!#REF!</definedName>
    <definedName name="comm_park_alloc" localSheetId="9">[34]allocation!#REF!</definedName>
    <definedName name="comm_park_alloc" localSheetId="8">[34]allocation!#REF!</definedName>
    <definedName name="comm_park_alloc" localSheetId="6">[34]allocation!#REF!</definedName>
    <definedName name="comm_park_alloc" localSheetId="12">[34]allocation!#REF!</definedName>
    <definedName name="comm_park_alloc" localSheetId="10">[34]allocation!#REF!</definedName>
    <definedName name="comm_park_alloc" localSheetId="11">[34]allocation!#REF!</definedName>
    <definedName name="comm_park_alloc">[34]allocation!#REF!</definedName>
    <definedName name="comm_park_Alloc2" localSheetId="7">[51]allocation!#REF!</definedName>
    <definedName name="comm_park_Alloc2" localSheetId="8">[51]allocation!#REF!</definedName>
    <definedName name="comm_park_Alloc2" localSheetId="6">[51]allocation!#REF!</definedName>
    <definedName name="comm_park_Alloc2">[51]allocation!#REF!</definedName>
    <definedName name="comm_park_edu" localSheetId="7">[34]allocation!#REF!</definedName>
    <definedName name="comm_park_edu" localSheetId="9">[34]allocation!#REF!</definedName>
    <definedName name="comm_park_edu" localSheetId="8">[34]allocation!#REF!</definedName>
    <definedName name="comm_park_edu" localSheetId="6">[34]allocation!#REF!</definedName>
    <definedName name="comm_park_edu" localSheetId="12">[34]allocation!#REF!</definedName>
    <definedName name="comm_park_edu" localSheetId="10">[34]allocation!#REF!</definedName>
    <definedName name="comm_park_edu" localSheetId="11">[34]allocation!#REF!</definedName>
    <definedName name="comm_park_edu">[34]allocation!#REF!</definedName>
    <definedName name="COMMUT_CAP" localSheetId="7">#REF!</definedName>
    <definedName name="COMMUT_CAP" localSheetId="9">#REF!</definedName>
    <definedName name="COMMUT_CAP" localSheetId="8">#REF!</definedName>
    <definedName name="COMMUT_CAP" localSheetId="6">#REF!</definedName>
    <definedName name="COMMUT_CAP" localSheetId="12">#REF!</definedName>
    <definedName name="COMMUT_CAP" localSheetId="10">#REF!</definedName>
    <definedName name="COMMUT_CAP" localSheetId="11">#REF!</definedName>
    <definedName name="COMMUT_CAP">#REF!</definedName>
    <definedName name="COMMUT_NOI" localSheetId="7">#REF!</definedName>
    <definedName name="COMMUT_NOI" localSheetId="9">#REF!</definedName>
    <definedName name="COMMUT_NOI" localSheetId="8">#REF!</definedName>
    <definedName name="COMMUT_NOI" localSheetId="6">#REF!</definedName>
    <definedName name="COMMUT_NOI" localSheetId="12">#REF!</definedName>
    <definedName name="COMMUT_NOI" localSheetId="10">#REF!</definedName>
    <definedName name="COMMUT_NOI" localSheetId="11">#REF!</definedName>
    <definedName name="COMMUT_NOI">#REF!</definedName>
    <definedName name="comp" localSheetId="7">#REF!</definedName>
    <definedName name="comp" localSheetId="9">#REF!</definedName>
    <definedName name="comp" localSheetId="8">#REF!</definedName>
    <definedName name="comp" localSheetId="6">#REF!</definedName>
    <definedName name="comp" localSheetId="12">#REF!</definedName>
    <definedName name="comp" localSheetId="10">#REF!</definedName>
    <definedName name="comp" localSheetId="11">#REF!</definedName>
    <definedName name="comp">#REF!</definedName>
    <definedName name="compare" localSheetId="7">#REF!</definedName>
    <definedName name="compare" localSheetId="9">#REF!</definedName>
    <definedName name="compare" localSheetId="8">#REF!</definedName>
    <definedName name="compare" localSheetId="6">#REF!</definedName>
    <definedName name="compare" localSheetId="12">#REF!</definedName>
    <definedName name="compare" localSheetId="10">#REF!</definedName>
    <definedName name="compare" localSheetId="11">#REF!</definedName>
    <definedName name="compare">#REF!</definedName>
    <definedName name="compare_buildout" localSheetId="7">'[52]Fee Revenue'!#REF!</definedName>
    <definedName name="compare_buildout" localSheetId="9">'[52]Fee Revenue'!#REF!</definedName>
    <definedName name="compare_buildout" localSheetId="8">'[52]Fee Revenue'!#REF!</definedName>
    <definedName name="compare_buildout" localSheetId="6">'[52]Fee Revenue'!#REF!</definedName>
    <definedName name="compare_buildout" localSheetId="12">'[52]Fee Revenue'!#REF!</definedName>
    <definedName name="compare_buildout" localSheetId="10">'[52]Fee Revenue'!#REF!</definedName>
    <definedName name="compare_buildout" localSheetId="11">'[52]Fee Revenue'!#REF!</definedName>
    <definedName name="compare_buildout">'[52]Fee Revenue'!#REF!</definedName>
    <definedName name="compare_rem" localSheetId="7">#REF!</definedName>
    <definedName name="compare_rem" localSheetId="9">#REF!</definedName>
    <definedName name="compare_rem" localSheetId="8">#REF!</definedName>
    <definedName name="compare_rem" localSheetId="6">#REF!</definedName>
    <definedName name="compare_rem" localSheetId="12">#REF!</definedName>
    <definedName name="compare_rem" localSheetId="10">#REF!</definedName>
    <definedName name="compare_rem" localSheetId="11">#REF!</definedName>
    <definedName name="compare_rem">#REF!</definedName>
    <definedName name="compareP1" localSheetId="7">#REF!</definedName>
    <definedName name="compareP1" localSheetId="9">#REF!</definedName>
    <definedName name="compareP1" localSheetId="8">#REF!</definedName>
    <definedName name="compareP1" localSheetId="6">#REF!</definedName>
    <definedName name="compareP1" localSheetId="12">#REF!</definedName>
    <definedName name="compareP1" localSheetId="10">#REF!</definedName>
    <definedName name="compareP1" localSheetId="11">#REF!</definedName>
    <definedName name="compareP1">#REF!</definedName>
    <definedName name="comparison" localSheetId="7">'[53]Land Use'!#REF!</definedName>
    <definedName name="comparison" localSheetId="9">'[53]Land Use'!#REF!</definedName>
    <definedName name="comparison" localSheetId="8">'[53]Land Use'!#REF!</definedName>
    <definedName name="comparison" localSheetId="6">'[53]Land Use'!#REF!</definedName>
    <definedName name="comparison" localSheetId="12">'[53]Land Use'!#REF!</definedName>
    <definedName name="comparison" localSheetId="10">'[53]Land Use'!#REF!</definedName>
    <definedName name="comparison" localSheetId="11">'[53]Land Use'!#REF!</definedName>
    <definedName name="comparison">'[53]Land Use'!#REF!</definedName>
    <definedName name="CompletedModelsSpecs" localSheetId="7">#REF!</definedName>
    <definedName name="CompletedModelsSpecs" localSheetId="9">#REF!</definedName>
    <definedName name="CompletedModelsSpecs" localSheetId="8">#REF!</definedName>
    <definedName name="CompletedModelsSpecs" localSheetId="6">#REF!</definedName>
    <definedName name="CompletedModelsSpecs" localSheetId="12">#REF!</definedName>
    <definedName name="CompletedModelsSpecs" localSheetId="10">#REF!</definedName>
    <definedName name="CompletedModelsSpecs" localSheetId="11">#REF!</definedName>
    <definedName name="CompletedModelsSpecs">#REF!</definedName>
    <definedName name="CompPageOne" localSheetId="7">#REF!</definedName>
    <definedName name="CompPageOne" localSheetId="9">#REF!</definedName>
    <definedName name="CompPageOne" localSheetId="8">#REF!</definedName>
    <definedName name="CompPageOne" localSheetId="6">#REF!</definedName>
    <definedName name="CompPageOne" localSheetId="12">#REF!</definedName>
    <definedName name="CompPageOne" localSheetId="10">#REF!</definedName>
    <definedName name="CompPageOne" localSheetId="11">#REF!</definedName>
    <definedName name="CompPageOne">#REF!</definedName>
    <definedName name="CompPageTwo" localSheetId="7">#REF!</definedName>
    <definedName name="CompPageTwo" localSheetId="9">#REF!</definedName>
    <definedName name="CompPageTwo" localSheetId="8">#REF!</definedName>
    <definedName name="CompPageTwo" localSheetId="6">#REF!</definedName>
    <definedName name="CompPageTwo" localSheetId="12">#REF!</definedName>
    <definedName name="CompPageTwo" localSheetId="10">#REF!</definedName>
    <definedName name="CompPageTwo" localSheetId="11">#REF!</definedName>
    <definedName name="CompPageTwo">#REF!</definedName>
    <definedName name="comps" localSheetId="7">[54]A!#REF!</definedName>
    <definedName name="comps" localSheetId="9">[54]A!#REF!</definedName>
    <definedName name="comps" localSheetId="8">[54]A!#REF!</definedName>
    <definedName name="comps" localSheetId="6">[54]A!#REF!</definedName>
    <definedName name="comps" localSheetId="12">[54]A!#REF!</definedName>
    <definedName name="comps" localSheetId="10">[54]A!#REF!</definedName>
    <definedName name="comps" localSheetId="11">[54]A!#REF!</definedName>
    <definedName name="comps">[54]A!#REF!</definedName>
    <definedName name="CONCRETE" localSheetId="7">#REF!</definedName>
    <definedName name="CONCRETE" localSheetId="9">#REF!</definedName>
    <definedName name="CONCRETE" localSheetId="8">#REF!</definedName>
    <definedName name="CONCRETE" localSheetId="6">#REF!</definedName>
    <definedName name="CONCRETE" localSheetId="12">#REF!</definedName>
    <definedName name="CONCRETE" localSheetId="10">#REF!</definedName>
    <definedName name="CONCRETE" localSheetId="11">#REF!</definedName>
    <definedName name="CONCRETE">#REF!</definedName>
    <definedName name="Conflict" localSheetId="7">[55]PropTaxInc!#REF!</definedName>
    <definedName name="Conflict" localSheetId="9">[55]PropTaxInc!#REF!</definedName>
    <definedName name="Conflict" localSheetId="8">[55]PropTaxInc!#REF!</definedName>
    <definedName name="Conflict" localSheetId="6">[55]PropTaxInc!#REF!</definedName>
    <definedName name="Conflict" localSheetId="12">[55]PropTaxInc!#REF!</definedName>
    <definedName name="Conflict" localSheetId="10">[55]PropTaxInc!#REF!</definedName>
    <definedName name="Conflict" localSheetId="11">[55]PropTaxInc!#REF!</definedName>
    <definedName name="Conflict">[55]PropTaxInc!#REF!</definedName>
    <definedName name="const_months">'[56]95-5 Summary'!$N$4</definedName>
    <definedName name="CONST_SUM" localSheetId="7">#REF!</definedName>
    <definedName name="CONST_SUM" localSheetId="9">#REF!</definedName>
    <definedName name="CONST_SUM" localSheetId="8">#REF!</definedName>
    <definedName name="CONST_SUM" localSheetId="6">#REF!</definedName>
    <definedName name="CONST_SUM" localSheetId="12">#REF!</definedName>
    <definedName name="CONST_SUM" localSheetId="10">#REF!</definedName>
    <definedName name="CONST_SUM" localSheetId="11">#REF!</definedName>
    <definedName name="CONST_SUM">#REF!</definedName>
    <definedName name="CONSTR_CAP" localSheetId="7">#REF!</definedName>
    <definedName name="CONSTR_CAP" localSheetId="9">#REF!</definedName>
    <definedName name="CONSTR_CAP" localSheetId="8">#REF!</definedName>
    <definedName name="CONSTR_CAP" localSheetId="6">#REF!</definedName>
    <definedName name="CONSTR_CAP" localSheetId="12">#REF!</definedName>
    <definedName name="CONSTR_CAP" localSheetId="10">#REF!</definedName>
    <definedName name="CONSTR_CAP" localSheetId="11">#REF!</definedName>
    <definedName name="CONSTR_CAP">#REF!</definedName>
    <definedName name="constr_mgmt" localSheetId="7">#REF!</definedName>
    <definedName name="constr_mgmt" localSheetId="9">#REF!</definedName>
    <definedName name="constr_mgmt" localSheetId="8">#REF!</definedName>
    <definedName name="constr_mgmt" localSheetId="6">#REF!</definedName>
    <definedName name="constr_mgmt" localSheetId="12">#REF!</definedName>
    <definedName name="constr_mgmt" localSheetId="10">#REF!</definedName>
    <definedName name="constr_mgmt" localSheetId="11">#REF!</definedName>
    <definedName name="constr_mgmt">#REF!</definedName>
    <definedName name="CONSTR_NOI" localSheetId="7">#REF!</definedName>
    <definedName name="CONSTR_NOI" localSheetId="9">#REF!</definedName>
    <definedName name="CONSTR_NOI" localSheetId="8">#REF!</definedName>
    <definedName name="CONSTR_NOI" localSheetId="6">#REF!</definedName>
    <definedName name="CONSTR_NOI" localSheetId="12">#REF!</definedName>
    <definedName name="CONSTR_NOI" localSheetId="10">#REF!</definedName>
    <definedName name="CONSTR_NOI" localSheetId="11">#REF!</definedName>
    <definedName name="CONSTR_NOI">#REF!</definedName>
    <definedName name="CONSTRUC" localSheetId="7">#REF!</definedName>
    <definedName name="CONSTRUC" localSheetId="9">#REF!</definedName>
    <definedName name="CONSTRUC" localSheetId="8">#REF!</definedName>
    <definedName name="CONSTRUC" localSheetId="6">#REF!</definedName>
    <definedName name="CONSTRUC" localSheetId="12">#REF!</definedName>
    <definedName name="CONSTRUC" localSheetId="10">#REF!</definedName>
    <definedName name="CONSTRUC" localSheetId="11">#REF!</definedName>
    <definedName name="CONSTRUC">#REF!</definedName>
    <definedName name="CONSTRUC_TITLE" localSheetId="7">#REF!</definedName>
    <definedName name="CONSTRUC_TITLE" localSheetId="9">#REF!</definedName>
    <definedName name="CONSTRUC_TITLE" localSheetId="8">#REF!</definedName>
    <definedName name="CONSTRUC_TITLE" localSheetId="6">#REF!</definedName>
    <definedName name="CONSTRUC_TITLE" localSheetId="12">#REF!</definedName>
    <definedName name="CONSTRUC_TITLE" localSheetId="10">#REF!</definedName>
    <definedName name="CONSTRUC_TITLE" localSheetId="11">#REF!</definedName>
    <definedName name="CONSTRUC_TITLE">#REF!</definedName>
    <definedName name="Construciton_Loan_Amount">'[57]Loan Program'!$B$10</definedName>
    <definedName name="constructed_facilities" localSheetId="7">'[58]Cost Summary'!#REF!</definedName>
    <definedName name="constructed_facilities" localSheetId="8">'[58]Cost Summary'!#REF!</definedName>
    <definedName name="constructed_facilities" localSheetId="6">'[58]Cost Summary'!#REF!</definedName>
    <definedName name="constructed_facilities">'[58]Cost Summary'!#REF!</definedName>
    <definedName name="construction_benefits" localSheetId="7">#REF!</definedName>
    <definedName name="construction_benefits" localSheetId="9">#REF!</definedName>
    <definedName name="construction_benefits" localSheetId="8">#REF!</definedName>
    <definedName name="construction_benefits" localSheetId="6">#REF!</definedName>
    <definedName name="construction_benefits" localSheetId="12">#REF!</definedName>
    <definedName name="construction_benefits" localSheetId="10">#REF!</definedName>
    <definedName name="construction_benefits" localSheetId="11">#REF!</definedName>
    <definedName name="construction_benefits">#REF!</definedName>
    <definedName name="Construction_Loan_Amount">'[57]Loan Program'!$B$10</definedName>
    <definedName name="ConstructionAdvRate" localSheetId="7">#REF!</definedName>
    <definedName name="ConstructionAdvRate" localSheetId="9">#REF!</definedName>
    <definedName name="ConstructionAdvRate" localSheetId="8">#REF!</definedName>
    <definedName name="ConstructionAdvRate" localSheetId="6">#REF!</definedName>
    <definedName name="ConstructionAdvRate" localSheetId="12">#REF!</definedName>
    <definedName name="ConstructionAdvRate" localSheetId="10">#REF!</definedName>
    <definedName name="ConstructionAdvRate" localSheetId="11">#REF!</definedName>
    <definedName name="ConstructionAdvRate">#REF!</definedName>
    <definedName name="ConstructionLoanBal" localSheetId="7">#REF!</definedName>
    <definedName name="ConstructionLoanBal" localSheetId="9">#REF!</definedName>
    <definedName name="ConstructionLoanBal" localSheetId="8">#REF!</definedName>
    <definedName name="ConstructionLoanBal" localSheetId="6">#REF!</definedName>
    <definedName name="ConstructionLoanBal" localSheetId="12">#REF!</definedName>
    <definedName name="ConstructionLoanBal" localSheetId="10">#REF!</definedName>
    <definedName name="ConstructionLoanBal" localSheetId="11">#REF!</definedName>
    <definedName name="ConstructionLoanBal">#REF!</definedName>
    <definedName name="ConstructionLoanRepmt" localSheetId="7">#REF!</definedName>
    <definedName name="ConstructionLoanRepmt" localSheetId="9">#REF!</definedName>
    <definedName name="ConstructionLoanRepmt" localSheetId="8">#REF!</definedName>
    <definedName name="ConstructionLoanRepmt" localSheetId="6">#REF!</definedName>
    <definedName name="ConstructionLoanRepmt" localSheetId="12">#REF!</definedName>
    <definedName name="ConstructionLoanRepmt" localSheetId="10">#REF!</definedName>
    <definedName name="ConstructionLoanRepmt" localSheetId="11">#REF!</definedName>
    <definedName name="ConstructionLoanRepmt">#REF!</definedName>
    <definedName name="consult_eng" localSheetId="7">#REF!</definedName>
    <definedName name="consult_eng" localSheetId="9">#REF!</definedName>
    <definedName name="consult_eng" localSheetId="8">#REF!</definedName>
    <definedName name="consult_eng" localSheetId="6">#REF!</definedName>
    <definedName name="consult_eng" localSheetId="12">#REF!</definedName>
    <definedName name="consult_eng" localSheetId="10">#REF!</definedName>
    <definedName name="consult_eng" localSheetId="11">#REF!</definedName>
    <definedName name="consult_eng">#REF!</definedName>
    <definedName name="CONT_CAP" localSheetId="7">#REF!</definedName>
    <definedName name="CONT_CAP" localSheetId="9">#REF!</definedName>
    <definedName name="CONT_CAP" localSheetId="8">#REF!</definedName>
    <definedName name="CONT_CAP" localSheetId="6">#REF!</definedName>
    <definedName name="CONT_CAP" localSheetId="12">#REF!</definedName>
    <definedName name="CONT_CAP" localSheetId="10">#REF!</definedName>
    <definedName name="CONT_CAP" localSheetId="11">#REF!</definedName>
    <definedName name="CONT_CAP">#REF!</definedName>
    <definedName name="CONT_NOI" localSheetId="7">#REF!</definedName>
    <definedName name="CONT_NOI" localSheetId="9">#REF!</definedName>
    <definedName name="CONT_NOI" localSheetId="8">#REF!</definedName>
    <definedName name="CONT_NOI" localSheetId="6">#REF!</definedName>
    <definedName name="CONT_NOI" localSheetId="12">#REF!</definedName>
    <definedName name="CONT_NOI" localSheetId="10">#REF!</definedName>
    <definedName name="CONT_NOI" localSheetId="11">#REF!</definedName>
    <definedName name="CONT_NOI">#REF!</definedName>
    <definedName name="CONTAIN" localSheetId="7">#REF!</definedName>
    <definedName name="CONTAIN" localSheetId="9">#REF!</definedName>
    <definedName name="CONTAIN" localSheetId="8">#REF!</definedName>
    <definedName name="CONTAIN" localSheetId="6">#REF!</definedName>
    <definedName name="CONTAIN" localSheetId="12">#REF!</definedName>
    <definedName name="CONTAIN" localSheetId="10">#REF!</definedName>
    <definedName name="CONTAIN" localSheetId="11">#REF!</definedName>
    <definedName name="CONTAIN">#REF!</definedName>
    <definedName name="CONTAIN_TITLE" localSheetId="7">#REF!</definedName>
    <definedName name="CONTAIN_TITLE" localSheetId="9">#REF!</definedName>
    <definedName name="CONTAIN_TITLE" localSheetId="8">#REF!</definedName>
    <definedName name="CONTAIN_TITLE" localSheetId="6">#REF!</definedName>
    <definedName name="CONTAIN_TITLE" localSheetId="12">#REF!</definedName>
    <definedName name="CONTAIN_TITLE" localSheetId="10">#REF!</definedName>
    <definedName name="CONTAIN_TITLE" localSheetId="11">#REF!</definedName>
    <definedName name="CONTAIN_TITLE">#REF!</definedName>
    <definedName name="Contingency" localSheetId="7">#REF!</definedName>
    <definedName name="Contingency" localSheetId="9">#REF!</definedName>
    <definedName name="Contingency" localSheetId="8">#REF!</definedName>
    <definedName name="Contingency" localSheetId="6">#REF!</definedName>
    <definedName name="Contingency" localSheetId="12">#REF!</definedName>
    <definedName name="Contingency" localSheetId="10">#REF!</definedName>
    <definedName name="Contingency" localSheetId="11">#REF!</definedName>
    <definedName name="Contingency">#REF!</definedName>
    <definedName name="ConvTable">[59]Conventions!$AA$4:$AK$37</definedName>
    <definedName name="copy" hidden="1">{#N/A,#N/A,FALSE,"el.det";#N/A,#N/A,FALSE,"mu.det";#N/A,#N/A,FALSE,"ug.det";#N/A,#N/A,FALSE,"ex.det";#N/A,#N/A,FALSE,"lux.det";#N/A,#N/A,FALSE,"custom.lot";#N/A,#N/A,FALSE,"condo.att";#N/A,#N/A,FALSE,"el.att";#N/A,#N/A,FALSE,"mu.att";#N/A,#N/A,FALSE,"ex.att";#N/A,#N/A,FALSE,"lux.att";#N/A,#N/A,FALSE,"all.by.village"}</definedName>
    <definedName name="copy2" hidden="1">{#N/A,#N/A,FALSE,"el.det";#N/A,#N/A,FALSE,"mu.det";#N/A,#N/A,FALSE,"ug.det";#N/A,#N/A,FALSE,"ex.det";#N/A,#N/A,FALSE,"lux.det";#N/A,#N/A,FALSE,"custom.lot";#N/A,#N/A,FALSE,"condo.att";#N/A,#N/A,FALSE,"el.att";#N/A,#N/A,FALSE,"mu.att";#N/A,#N/A,FALSE,"ex.att";#N/A,#N/A,FALSE,"lux.att";#N/A,#N/A,FALSE,"all.by.village"}</definedName>
    <definedName name="CopyYears">#N/A</definedName>
    <definedName name="CorporateDrive" localSheetId="7">'[26]Unit Street Costs'!#REF!</definedName>
    <definedName name="CorporateDrive" localSheetId="9">'[26]Unit Street Costs'!#REF!</definedName>
    <definedName name="CorporateDrive" localSheetId="8">'[26]Unit Street Costs'!#REF!</definedName>
    <definedName name="CorporateDrive" localSheetId="6">'[26]Unit Street Costs'!#REF!</definedName>
    <definedName name="CorporateDrive" localSheetId="12">'[26]Unit Street Costs'!#REF!</definedName>
    <definedName name="CorporateDrive" localSheetId="10">'[26]Unit Street Costs'!#REF!</definedName>
    <definedName name="CorporateDrive" localSheetId="11">'[26]Unit Street Costs'!#REF!</definedName>
    <definedName name="CorporateDrive">'[26]Unit Street Costs'!#REF!</definedName>
    <definedName name="corpyard_alloc" localSheetId="7">#REF!</definedName>
    <definedName name="corpyard_alloc" localSheetId="9">#REF!</definedName>
    <definedName name="corpyard_alloc" localSheetId="8">#REF!</definedName>
    <definedName name="corpyard_alloc" localSheetId="6">#REF!</definedName>
    <definedName name="corpyard_alloc" localSheetId="12">#REF!</definedName>
    <definedName name="corpyard_alloc" localSheetId="10">#REF!</definedName>
    <definedName name="corpyard_alloc" localSheetId="11">#REF!</definedName>
    <definedName name="corpyard_alloc">#REF!</definedName>
    <definedName name="COST" localSheetId="7">[60]SUMMARY!#REF!</definedName>
    <definedName name="COST" localSheetId="9">[60]SUMMARY!#REF!</definedName>
    <definedName name="COST" localSheetId="8">[60]SUMMARY!#REF!</definedName>
    <definedName name="COST" localSheetId="6">[60]SUMMARY!#REF!</definedName>
    <definedName name="COST" localSheetId="12">[60]SUMMARY!#REF!</definedName>
    <definedName name="COST" localSheetId="10">[60]SUMMARY!#REF!</definedName>
    <definedName name="COST" localSheetId="11">[60]SUMMARY!#REF!</definedName>
    <definedName name="COST">[60]SUMMARY!#REF!</definedName>
    <definedName name="cost_alloc" localSheetId="7">#REF!</definedName>
    <definedName name="cost_alloc" localSheetId="9">#REF!</definedName>
    <definedName name="cost_alloc" localSheetId="8">#REF!</definedName>
    <definedName name="cost_alloc" localSheetId="6">#REF!</definedName>
    <definedName name="cost_alloc" localSheetId="12">#REF!</definedName>
    <definedName name="cost_alloc" localSheetId="10">#REF!</definedName>
    <definedName name="cost_alloc" localSheetId="11">#REF!</definedName>
    <definedName name="cost_alloc">#REF!</definedName>
    <definedName name="Cost_Alloc_Formulas" localSheetId="7">#REF!</definedName>
    <definedName name="Cost_Alloc_Formulas" localSheetId="9">#REF!</definedName>
    <definedName name="Cost_Alloc_Formulas" localSheetId="8">#REF!</definedName>
    <definedName name="Cost_Alloc_Formulas" localSheetId="6">#REF!</definedName>
    <definedName name="Cost_Alloc_Formulas" localSheetId="12">#REF!</definedName>
    <definedName name="Cost_Alloc_Formulas" localSheetId="10">#REF!</definedName>
    <definedName name="Cost_Alloc_Formulas" localSheetId="11">#REF!</definedName>
    <definedName name="Cost_Alloc_Formulas">#REF!</definedName>
    <definedName name="cost_alloc_onsite" localSheetId="7">#REF!</definedName>
    <definedName name="cost_alloc_onsite" localSheetId="9">#REF!</definedName>
    <definedName name="cost_alloc_onsite" localSheetId="8">#REF!</definedName>
    <definedName name="cost_alloc_onsite" localSheetId="6">#REF!</definedName>
    <definedName name="cost_alloc_onsite" localSheetId="12">#REF!</definedName>
    <definedName name="cost_alloc_onsite" localSheetId="10">#REF!</definedName>
    <definedName name="cost_alloc_onsite" localSheetId="11">#REF!</definedName>
    <definedName name="cost_alloc_onsite">#REF!</definedName>
    <definedName name="cost_allocation" localSheetId="7">'[61]ROAD COST ALLOC'!#REF!</definedName>
    <definedName name="cost_allocation" localSheetId="9">'[61]ROAD COST ALLOC'!#REF!</definedName>
    <definedName name="cost_allocation" localSheetId="8">'[61]ROAD COST ALLOC'!#REF!</definedName>
    <definedName name="cost_allocation" localSheetId="6">'[61]ROAD COST ALLOC'!#REF!</definedName>
    <definedName name="cost_allocation" localSheetId="12">'[61]ROAD COST ALLOC'!#REF!</definedName>
    <definedName name="cost_allocation" localSheetId="10">'[61]ROAD COST ALLOC'!#REF!</definedName>
    <definedName name="cost_allocation" localSheetId="11">'[61]ROAD COST ALLOC'!#REF!</definedName>
    <definedName name="cost_allocation">'[61]ROAD COST ALLOC'!#REF!</definedName>
    <definedName name="Cost_Amortization_1" localSheetId="7">#REF!</definedName>
    <definedName name="Cost_Amortization_1" localSheetId="8">#REF!</definedName>
    <definedName name="Cost_Amortization_1" localSheetId="6">#REF!</definedName>
    <definedName name="Cost_Amortization_1">#REF!</definedName>
    <definedName name="Cost_Amortization_3" localSheetId="7">#REF!</definedName>
    <definedName name="Cost_Amortization_3" localSheetId="8">#REF!</definedName>
    <definedName name="Cost_Amortization_3" localSheetId="6">#REF!</definedName>
    <definedName name="Cost_Amortization_3">#REF!</definedName>
    <definedName name="cost_burden">'[62]Cost Burden'!$B$4:$AR$74</definedName>
    <definedName name="cost_burden_ds">'[62]Cost Burden'!$B$4:$K$74</definedName>
    <definedName name="cost_burden_sb">'[62]Cost Burden'!$AM$176:$AR$246</definedName>
    <definedName name="cost_cc" localSheetId="7">[35]Parks!#REF!</definedName>
    <definedName name="cost_cc" localSheetId="9">[35]Parks!#REF!</definedName>
    <definedName name="cost_cc" localSheetId="8">[35]Parks!#REF!</definedName>
    <definedName name="cost_cc" localSheetId="6">[35]Parks!#REF!</definedName>
    <definedName name="cost_cc" localSheetId="12">[35]Parks!#REF!</definedName>
    <definedName name="cost_cc" localSheetId="10">[35]Parks!#REF!</definedName>
    <definedName name="cost_cc" localSheetId="11">[35]Parks!#REF!</definedName>
    <definedName name="cost_cc">[35]Parks!#REF!</definedName>
    <definedName name="cost_detail" localSheetId="7">[61]Costs!#REF!</definedName>
    <definedName name="cost_detail" localSheetId="9">[61]Costs!#REF!</definedName>
    <definedName name="cost_detail" localSheetId="8">[61]Costs!#REF!</definedName>
    <definedName name="cost_detail" localSheetId="6">[61]Costs!#REF!</definedName>
    <definedName name="cost_detail" localSheetId="12">[61]Costs!#REF!</definedName>
    <definedName name="cost_detail" localSheetId="10">[61]Costs!#REF!</definedName>
    <definedName name="cost_detail" localSheetId="11">[61]Costs!#REF!</definedName>
    <definedName name="cost_detail">[61]Costs!#REF!</definedName>
    <definedName name="cost_fire" localSheetId="7">#REF!</definedName>
    <definedName name="cost_fire" localSheetId="9">#REF!</definedName>
    <definedName name="cost_fire" localSheetId="8">#REF!</definedName>
    <definedName name="cost_fire" localSheetId="6">#REF!</definedName>
    <definedName name="cost_fire" localSheetId="12">#REF!</definedName>
    <definedName name="cost_fire" localSheetId="10">#REF!</definedName>
    <definedName name="cost_fire" localSheetId="11">#REF!</definedName>
    <definedName name="cost_fire">#REF!</definedName>
    <definedName name="cost_form_busprof" localSheetId="7">#REF!</definedName>
    <definedName name="cost_form_busprof" localSheetId="9">#REF!</definedName>
    <definedName name="cost_form_busprof" localSheetId="8">#REF!</definedName>
    <definedName name="cost_form_busprof" localSheetId="6">#REF!</definedName>
    <definedName name="cost_form_busprof" localSheetId="12">#REF!</definedName>
    <definedName name="cost_form_busprof" localSheetId="10">#REF!</definedName>
    <definedName name="cost_form_busprof" localSheetId="11">#REF!</definedName>
    <definedName name="cost_form_busprof">#REF!</definedName>
    <definedName name="cost_form_grupe" localSheetId="7">#REF!</definedName>
    <definedName name="cost_form_grupe" localSheetId="9">#REF!</definedName>
    <definedName name="cost_form_grupe" localSheetId="8">#REF!</definedName>
    <definedName name="cost_form_grupe" localSheetId="6">#REF!</definedName>
    <definedName name="cost_form_grupe" localSheetId="12">#REF!</definedName>
    <definedName name="cost_form_grupe" localSheetId="10">#REF!</definedName>
    <definedName name="cost_form_grupe" localSheetId="11">#REF!</definedName>
    <definedName name="cost_form_grupe">#REF!</definedName>
    <definedName name="cost_funding" localSheetId="7">#REF!</definedName>
    <definedName name="cost_funding" localSheetId="9">#REF!</definedName>
    <definedName name="cost_funding" localSheetId="8">#REF!</definedName>
    <definedName name="cost_funding" localSheetId="6">#REF!</definedName>
    <definedName name="cost_funding" localSheetId="12">#REF!</definedName>
    <definedName name="cost_funding" localSheetId="10">#REF!</definedName>
    <definedName name="cost_funding" localSheetId="11">#REF!</definedName>
    <definedName name="cost_funding">#REF!</definedName>
    <definedName name="Cost_mnthly" localSheetId="7">#REF!</definedName>
    <definedName name="Cost_mnthly" localSheetId="9">#REF!</definedName>
    <definedName name="Cost_mnthly" localSheetId="8">#REF!</definedName>
    <definedName name="Cost_mnthly" localSheetId="6">#REF!</definedName>
    <definedName name="Cost_mnthly" localSheetId="12">#REF!</definedName>
    <definedName name="Cost_mnthly" localSheetId="10">#REF!</definedName>
    <definedName name="Cost_mnthly" localSheetId="11">#REF!</definedName>
    <definedName name="Cost_mnthly">#REF!</definedName>
    <definedName name="cost_per_unit" localSheetId="7">#REF!</definedName>
    <definedName name="cost_per_unit" localSheetId="9">#REF!</definedName>
    <definedName name="cost_per_unit" localSheetId="8">#REF!</definedName>
    <definedName name="cost_per_unit" localSheetId="6">#REF!</definedName>
    <definedName name="cost_per_unit" localSheetId="12">#REF!</definedName>
    <definedName name="cost_per_unit" localSheetId="10">#REF!</definedName>
    <definedName name="cost_per_unit" localSheetId="11">#REF!</definedName>
    <definedName name="cost_per_unit">#REF!</definedName>
    <definedName name="cost_police" localSheetId="7">#REF!</definedName>
    <definedName name="cost_police" localSheetId="9">#REF!</definedName>
    <definedName name="cost_police" localSheetId="8">#REF!</definedName>
    <definedName name="cost_police" localSheetId="6">#REF!</definedName>
    <definedName name="cost_police" localSheetId="12">#REF!</definedName>
    <definedName name="cost_police" localSheetId="10">#REF!</definedName>
    <definedName name="cost_police" localSheetId="11">#REF!</definedName>
    <definedName name="cost_police">#REF!</definedName>
    <definedName name="cost_share" localSheetId="7">'[14]park cost'!#REF!</definedName>
    <definedName name="cost_share" localSheetId="9">'[14]park cost'!#REF!</definedName>
    <definedName name="cost_share" localSheetId="8">'[14]park cost'!#REF!</definedName>
    <definedName name="cost_share" localSheetId="6">'[14]park cost'!#REF!</definedName>
    <definedName name="cost_share" localSheetId="12">'[14]park cost'!#REF!</definedName>
    <definedName name="cost_share" localSheetId="10">'[14]park cost'!#REF!</definedName>
    <definedName name="cost_share" localSheetId="11">'[14]park cost'!#REF!</definedName>
    <definedName name="cost_share">'[14]park cost'!#REF!</definedName>
    <definedName name="cost_summ" localSheetId="7">#REF!</definedName>
    <definedName name="cost_summ" localSheetId="9">#REF!</definedName>
    <definedName name="cost_summ" localSheetId="8">#REF!</definedName>
    <definedName name="cost_summ" localSheetId="6">#REF!</definedName>
    <definedName name="cost_summ" localSheetId="12">#REF!</definedName>
    <definedName name="cost_summ" localSheetId="10">#REF!</definedName>
    <definedName name="cost_summ" localSheetId="11">#REF!</definedName>
    <definedName name="cost_summ">#REF!</definedName>
    <definedName name="cost_summ_text" localSheetId="7">#REF!</definedName>
    <definedName name="cost_summ_text" localSheetId="9">#REF!</definedName>
    <definedName name="cost_summ_text" localSheetId="8">#REF!</definedName>
    <definedName name="cost_summ_text" localSheetId="6">#REF!</definedName>
    <definedName name="cost_summ_text" localSheetId="12">#REF!</definedName>
    <definedName name="cost_summ_text" localSheetId="10">#REF!</definedName>
    <definedName name="cost_summ_text" localSheetId="11">#REF!</definedName>
    <definedName name="cost_summ_text">#REF!</definedName>
    <definedName name="cost_summary" localSheetId="7">#REF!</definedName>
    <definedName name="cost_summary" localSheetId="9">#REF!</definedName>
    <definedName name="cost_summary" localSheetId="8">#REF!</definedName>
    <definedName name="cost_summary" localSheetId="6">#REF!</definedName>
    <definedName name="cost_summary" localSheetId="12">#REF!</definedName>
    <definedName name="cost_summary" localSheetId="10">#REF!</definedName>
    <definedName name="cost_summary" localSheetId="11">#REF!</definedName>
    <definedName name="cost_summary">#REF!</definedName>
    <definedName name="cost_timing" localSheetId="7">#REF!</definedName>
    <definedName name="cost_timing" localSheetId="9">#REF!</definedName>
    <definedName name="cost_timing" localSheetId="8">#REF!</definedName>
    <definedName name="cost_timing" localSheetId="6">#REF!</definedName>
    <definedName name="cost_timing" localSheetId="12">#REF!</definedName>
    <definedName name="cost_timing" localSheetId="10">#REF!</definedName>
    <definedName name="cost_timing" localSheetId="11">#REF!</definedName>
    <definedName name="cost_timing">#REF!</definedName>
    <definedName name="cost_town_affordable" localSheetId="7">#REF!</definedName>
    <definedName name="cost_town_affordable" localSheetId="9">#REF!</definedName>
    <definedName name="cost_town_affordable" localSheetId="8">#REF!</definedName>
    <definedName name="cost_town_affordable" localSheetId="6">#REF!</definedName>
    <definedName name="cost_town_affordable" localSheetId="12">#REF!</definedName>
    <definedName name="cost_town_affordable" localSheetId="10">#REF!</definedName>
    <definedName name="cost_town_affordable" localSheetId="11">#REF!</definedName>
    <definedName name="cost_town_affordable">#REF!</definedName>
    <definedName name="costalloc" localSheetId="7">#REF!</definedName>
    <definedName name="costalloc" localSheetId="9">#REF!</definedName>
    <definedName name="costalloc" localSheetId="8">#REF!</definedName>
    <definedName name="costalloc" localSheetId="6">#REF!</definedName>
    <definedName name="costalloc" localSheetId="12">#REF!</definedName>
    <definedName name="costalloc" localSheetId="10">#REF!</definedName>
    <definedName name="costalloc" localSheetId="11">#REF!</definedName>
    <definedName name="costalloc">#REF!</definedName>
    <definedName name="COSTperLOT" localSheetId="7">#REF!</definedName>
    <definedName name="COSTperLOT" localSheetId="9">#REF!</definedName>
    <definedName name="COSTperLOT" localSheetId="8">#REF!</definedName>
    <definedName name="COSTperLOT" localSheetId="6">#REF!</definedName>
    <definedName name="COSTperLOT" localSheetId="12">#REF!</definedName>
    <definedName name="COSTperLOT" localSheetId="10">#REF!</definedName>
    <definedName name="COSTperLOT" localSheetId="11">#REF!</definedName>
    <definedName name="COSTperLOT">#REF!</definedName>
    <definedName name="costs_acre" localSheetId="7">'[63]Cost Summary'!#REF!</definedName>
    <definedName name="costs_acre" localSheetId="9">'[63]Cost Summary'!#REF!</definedName>
    <definedName name="costs_acre" localSheetId="8">'[63]Cost Summary'!#REF!</definedName>
    <definedName name="costs_acre" localSheetId="6">'[63]Cost Summary'!#REF!</definedName>
    <definedName name="costs_acre" localSheetId="12">'[63]Cost Summary'!#REF!</definedName>
    <definedName name="costs_acre" localSheetId="10">'[63]Cost Summary'!#REF!</definedName>
    <definedName name="costs_acre" localSheetId="11">'[63]Cost Summary'!#REF!</definedName>
    <definedName name="costs_acre">'[63]Cost Summary'!#REF!</definedName>
    <definedName name="costs_apart" localSheetId="7">#REF!</definedName>
    <definedName name="costs_apart" localSheetId="9">#REF!</definedName>
    <definedName name="costs_apart" localSheetId="8">#REF!</definedName>
    <definedName name="costs_apart" localSheetId="6">#REF!</definedName>
    <definedName name="costs_apart" localSheetId="12">#REF!</definedName>
    <definedName name="costs_apart" localSheetId="10">#REF!</definedName>
    <definedName name="costs_apart" localSheetId="11">#REF!</definedName>
    <definedName name="costs_apart">#REF!</definedName>
    <definedName name="costs_apart_affordable" localSheetId="7">#REF!</definedName>
    <definedName name="costs_apart_affordable" localSheetId="9">#REF!</definedName>
    <definedName name="costs_apart_affordable" localSheetId="8">#REF!</definedName>
    <definedName name="costs_apart_affordable" localSheetId="6">#REF!</definedName>
    <definedName name="costs_apart_affordable" localSheetId="12">#REF!</definedName>
    <definedName name="costs_apart_affordable" localSheetId="10">#REF!</definedName>
    <definedName name="costs_apart_affordable" localSheetId="11">#REF!</definedName>
    <definedName name="costs_apart_affordable">#REF!</definedName>
    <definedName name="costs_apt_own" localSheetId="7">#REF!</definedName>
    <definedName name="costs_apt_own" localSheetId="9">#REF!</definedName>
    <definedName name="costs_apt_own" localSheetId="8">#REF!</definedName>
    <definedName name="costs_apt_own" localSheetId="6">#REF!</definedName>
    <definedName name="costs_apt_own" localSheetId="12">#REF!</definedName>
    <definedName name="costs_apt_own" localSheetId="10">#REF!</definedName>
    <definedName name="costs_apt_own" localSheetId="11">#REF!</definedName>
    <definedName name="costs_apt_own">#REF!</definedName>
    <definedName name="costs_apt_own_rent" localSheetId="7">#REF!</definedName>
    <definedName name="costs_apt_own_rent" localSheetId="9">#REF!</definedName>
    <definedName name="costs_apt_own_rent" localSheetId="8">#REF!</definedName>
    <definedName name="costs_apt_own_rent" localSheetId="6">#REF!</definedName>
    <definedName name="costs_apt_own_rent" localSheetId="12">#REF!</definedName>
    <definedName name="costs_apt_own_rent" localSheetId="10">#REF!</definedName>
    <definedName name="costs_apt_own_rent" localSheetId="11">#REF!</definedName>
    <definedName name="costs_apt_own_rent">#REF!</definedName>
    <definedName name="costs_condo" localSheetId="7">#REF!</definedName>
    <definedName name="costs_condo" localSheetId="9">#REF!</definedName>
    <definedName name="costs_condo" localSheetId="8">#REF!</definedName>
    <definedName name="costs_condo" localSheetId="6">#REF!</definedName>
    <definedName name="costs_condo" localSheetId="12">#REF!</definedName>
    <definedName name="costs_condo" localSheetId="10">#REF!</definedName>
    <definedName name="costs_condo" localSheetId="11">#REF!</definedName>
    <definedName name="costs_condo">#REF!</definedName>
    <definedName name="costs_condo_affordable" localSheetId="7">#REF!</definedName>
    <definedName name="costs_condo_affordable" localSheetId="9">#REF!</definedName>
    <definedName name="costs_condo_affordable" localSheetId="8">#REF!</definedName>
    <definedName name="costs_condo_affordable" localSheetId="6">#REF!</definedName>
    <definedName name="costs_condo_affordable" localSheetId="12">#REF!</definedName>
    <definedName name="costs_condo_affordable" localSheetId="10">#REF!</definedName>
    <definedName name="costs_condo_affordable" localSheetId="11">#REF!</definedName>
    <definedName name="costs_condo_affordable">#REF!</definedName>
    <definedName name="costs_est" localSheetId="7">'[36]parks alloc'!#REF!</definedName>
    <definedName name="costs_est" localSheetId="9">'[36]parks alloc'!#REF!</definedName>
    <definedName name="costs_est" localSheetId="8">'[36]parks alloc'!#REF!</definedName>
    <definedName name="costs_est" localSheetId="6">'[36]parks alloc'!#REF!</definedName>
    <definedName name="costs_est" localSheetId="12">'[36]parks alloc'!#REF!</definedName>
    <definedName name="costs_est" localSheetId="10">'[36]parks alloc'!#REF!</definedName>
    <definedName name="costs_est" localSheetId="11">'[36]parks alloc'!#REF!</definedName>
    <definedName name="costs_est">'[36]parks alloc'!#REF!</definedName>
    <definedName name="costs_ph1" localSheetId="7">[3]costs!#REF!</definedName>
    <definedName name="costs_ph1" localSheetId="9">[3]costs!#REF!</definedName>
    <definedName name="costs_ph1" localSheetId="8">[3]costs!#REF!</definedName>
    <definedName name="costs_ph1" localSheetId="6">[3]costs!#REF!</definedName>
    <definedName name="costs_ph1" localSheetId="12">[3]costs!#REF!</definedName>
    <definedName name="costs_ph1" localSheetId="10">[3]costs!#REF!</definedName>
    <definedName name="costs_ph1" localSheetId="11">[3]costs!#REF!</definedName>
    <definedName name="costs_ph1">[3]costs!#REF!</definedName>
    <definedName name="costs_town" localSheetId="7">#REF!</definedName>
    <definedName name="costs_town" localSheetId="9">#REF!</definedName>
    <definedName name="costs_town" localSheetId="8">#REF!</definedName>
    <definedName name="costs_town" localSheetId="6">#REF!</definedName>
    <definedName name="costs_town" localSheetId="12">#REF!</definedName>
    <definedName name="costs_town" localSheetId="10">#REF!</definedName>
    <definedName name="costs_town" localSheetId="11">#REF!</definedName>
    <definedName name="costs_town">#REF!</definedName>
    <definedName name="costs2" localSheetId="7">#REF!</definedName>
    <definedName name="costs2" localSheetId="9">#REF!</definedName>
    <definedName name="costs2" localSheetId="8">#REF!</definedName>
    <definedName name="costs2" localSheetId="6">#REF!</definedName>
    <definedName name="costs2" localSheetId="12">#REF!</definedName>
    <definedName name="costs2" localSheetId="10">#REF!</definedName>
    <definedName name="costs2" localSheetId="11">#REF!</definedName>
    <definedName name="costs2">#REF!</definedName>
    <definedName name="costs94" localSheetId="7">#REF!</definedName>
    <definedName name="costs94" localSheetId="9">#REF!</definedName>
    <definedName name="costs94" localSheetId="8">#REF!</definedName>
    <definedName name="costs94" localSheetId="6">#REF!</definedName>
    <definedName name="costs94" localSheetId="12">#REF!</definedName>
    <definedName name="costs94" localSheetId="10">#REF!</definedName>
    <definedName name="costs94" localSheetId="11">#REF!</definedName>
    <definedName name="costs94">#REF!</definedName>
    <definedName name="costs94_title" localSheetId="7">#REF!</definedName>
    <definedName name="costs94_title" localSheetId="9">#REF!</definedName>
    <definedName name="costs94_title" localSheetId="8">#REF!</definedName>
    <definedName name="costs94_title" localSheetId="6">#REF!</definedName>
    <definedName name="costs94_title" localSheetId="12">#REF!</definedName>
    <definedName name="costs94_title" localSheetId="10">#REF!</definedName>
    <definedName name="costs94_title" localSheetId="11">#REF!</definedName>
    <definedName name="costs94_title">#REF!</definedName>
    <definedName name="costsc" localSheetId="7">[64]Schools!#REF!</definedName>
    <definedName name="costsc" localSheetId="9">[64]Schools!#REF!</definedName>
    <definedName name="costsc" localSheetId="8">[64]Schools!#REF!</definedName>
    <definedName name="costsc" localSheetId="6">[64]Schools!#REF!</definedName>
    <definedName name="costsc" localSheetId="12">[64]Schools!#REF!</definedName>
    <definedName name="costsc" localSheetId="10">[64]Schools!#REF!</definedName>
    <definedName name="costsc" localSheetId="11">[64]Schools!#REF!</definedName>
    <definedName name="costsc">[64]Schools!#REF!</definedName>
    <definedName name="costseg" localSheetId="7">[64]Schools!#REF!</definedName>
    <definedName name="costseg" localSheetId="9">[64]Schools!#REF!</definedName>
    <definedName name="costseg" localSheetId="8">[64]Schools!#REF!</definedName>
    <definedName name="costseg" localSheetId="6">[64]Schools!#REF!</definedName>
    <definedName name="costseg" localSheetId="12">[64]Schools!#REF!</definedName>
    <definedName name="costseg" localSheetId="10">[64]Schools!#REF!</definedName>
    <definedName name="costseg" localSheetId="11">[64]Schools!#REF!</definedName>
    <definedName name="costseg">[64]Schools!#REF!</definedName>
    <definedName name="COSUMERR" localSheetId="7">#REF!</definedName>
    <definedName name="COSUMERR" localSheetId="8">#REF!</definedName>
    <definedName name="COSUMERR" localSheetId="6">#REF!</definedName>
    <definedName name="COSUMERR">#REF!</definedName>
    <definedName name="county_base_prop_tax" localSheetId="7">[21]D!#REF!</definedName>
    <definedName name="county_base_prop_tax" localSheetId="9">[21]D!#REF!</definedName>
    <definedName name="county_base_prop_tax" localSheetId="8">[21]D!#REF!</definedName>
    <definedName name="county_base_prop_tax" localSheetId="6">[21]D!#REF!</definedName>
    <definedName name="county_base_prop_tax" localSheetId="12">[21]D!#REF!</definedName>
    <definedName name="county_base_prop_tax" localSheetId="10">[21]D!#REF!</definedName>
    <definedName name="county_base_prop_tax" localSheetId="11">[21]D!#REF!</definedName>
    <definedName name="county_base_prop_tax">[21]D!#REF!</definedName>
    <definedName name="County_Name" localSheetId="7">#REF!</definedName>
    <definedName name="County_Name" localSheetId="8">#REF!</definedName>
    <definedName name="County_Name" localSheetId="6">#REF!</definedName>
    <definedName name="County_Name">#REF!</definedName>
    <definedName name="cparks_PV_alloc" localSheetId="7">#REF!</definedName>
    <definedName name="cparks_PV_alloc" localSheetId="9">#REF!</definedName>
    <definedName name="cparks_PV_alloc" localSheetId="8">#REF!</definedName>
    <definedName name="cparks_PV_alloc" localSheetId="6">#REF!</definedName>
    <definedName name="cparks_PV_alloc" localSheetId="12">#REF!</definedName>
    <definedName name="cparks_PV_alloc" localSheetId="10">#REF!</definedName>
    <definedName name="cparks_PV_alloc" localSheetId="11">#REF!</definedName>
    <definedName name="cparks_PV_alloc">#REF!</definedName>
    <definedName name="cracfr">'[65]B1 JVP (EC - 1)'!$K$175</definedName>
    <definedName name="CRADATA" localSheetId="7">#REF!</definedName>
    <definedName name="CRADATA" localSheetId="9">#REF!</definedName>
    <definedName name="CRADATA" localSheetId="8">#REF!</definedName>
    <definedName name="CRADATA" localSheetId="6">#REF!</definedName>
    <definedName name="CRADATA" localSheetId="12">#REF!</definedName>
    <definedName name="CRADATA" localSheetId="10">#REF!</definedName>
    <definedName name="CRADATA" localSheetId="11">#REF!</definedName>
    <definedName name="CRADATA">#REF!</definedName>
    <definedName name="craequity" localSheetId="7">#REF!</definedName>
    <definedName name="craequity" localSheetId="9">#REF!</definedName>
    <definedName name="craequity" localSheetId="8">#REF!</definedName>
    <definedName name="craequity" localSheetId="6">#REF!</definedName>
    <definedName name="craequity" localSheetId="12">#REF!</definedName>
    <definedName name="craequity" localSheetId="10">#REF!</definedName>
    <definedName name="craequity" localSheetId="11">#REF!</definedName>
    <definedName name="craequity">#REF!</definedName>
    <definedName name="CRAFEE" localSheetId="7">#REF!</definedName>
    <definedName name="CRAFEE" localSheetId="9">#REF!</definedName>
    <definedName name="CRAFEE" localSheetId="8">#REF!</definedName>
    <definedName name="CRAFEE" localSheetId="6">#REF!</definedName>
    <definedName name="CRAFEE" localSheetId="12">#REF!</definedName>
    <definedName name="CRAFEE" localSheetId="10">#REF!</definedName>
    <definedName name="CRAFEE" localSheetId="11">#REF!</definedName>
    <definedName name="CRAFEE">#REF!</definedName>
    <definedName name="CRASP2">'[65]B1 JVP (Hampshire separate)'!$L$178</definedName>
    <definedName name="credit_busprof" localSheetId="7">#REF!</definedName>
    <definedName name="credit_busprof" localSheetId="9">#REF!</definedName>
    <definedName name="credit_busprof" localSheetId="8">#REF!</definedName>
    <definedName name="credit_busprof" localSheetId="6">#REF!</definedName>
    <definedName name="credit_busprof" localSheetId="12">#REF!</definedName>
    <definedName name="credit_busprof" localSheetId="10">#REF!</definedName>
    <definedName name="credit_busprof" localSheetId="11">#REF!</definedName>
    <definedName name="credit_busprof">#REF!</definedName>
    <definedName name="credit_busprof1" localSheetId="7">#REF!</definedName>
    <definedName name="credit_busprof1" localSheetId="9">#REF!</definedName>
    <definedName name="credit_busprof1" localSheetId="8">#REF!</definedName>
    <definedName name="credit_busprof1" localSheetId="6">#REF!</definedName>
    <definedName name="credit_busprof1" localSheetId="12">#REF!</definedName>
    <definedName name="credit_busprof1" localSheetId="10">#REF!</definedName>
    <definedName name="credit_busprof1" localSheetId="11">#REF!</definedName>
    <definedName name="credit_busprof1">#REF!</definedName>
    <definedName name="credit_busprof2" localSheetId="7">#REF!</definedName>
    <definedName name="credit_busprof2" localSheetId="9">#REF!</definedName>
    <definedName name="credit_busprof2" localSheetId="8">#REF!</definedName>
    <definedName name="credit_busprof2" localSheetId="6">#REF!</definedName>
    <definedName name="credit_busprof2" localSheetId="12">#REF!</definedName>
    <definedName name="credit_busprof2" localSheetId="10">#REF!</definedName>
    <definedName name="credit_busprof2" localSheetId="11">#REF!</definedName>
    <definedName name="credit_busprof2">#REF!</definedName>
    <definedName name="credit_busprof3" localSheetId="7">#REF!</definedName>
    <definedName name="credit_busprof3" localSheetId="9">#REF!</definedName>
    <definedName name="credit_busprof3" localSheetId="8">#REF!</definedName>
    <definedName name="credit_busprof3" localSheetId="6">#REF!</definedName>
    <definedName name="credit_busprof3" localSheetId="12">#REF!</definedName>
    <definedName name="credit_busprof3" localSheetId="10">#REF!</definedName>
    <definedName name="credit_busprof3" localSheetId="11">#REF!</definedName>
    <definedName name="credit_busprof3">#REF!</definedName>
    <definedName name="credit_grupe" localSheetId="7">#REF!</definedName>
    <definedName name="credit_grupe" localSheetId="9">#REF!</definedName>
    <definedName name="credit_grupe" localSheetId="8">#REF!</definedName>
    <definedName name="credit_grupe" localSheetId="6">#REF!</definedName>
    <definedName name="credit_grupe" localSheetId="12">#REF!</definedName>
    <definedName name="credit_grupe" localSheetId="10">#REF!</definedName>
    <definedName name="credit_grupe" localSheetId="11">#REF!</definedName>
    <definedName name="credit_grupe">#REF!</definedName>
    <definedName name="credit_grupe1" localSheetId="7">#REF!</definedName>
    <definedName name="credit_grupe1" localSheetId="9">#REF!</definedName>
    <definedName name="credit_grupe1" localSheetId="8">#REF!</definedName>
    <definedName name="credit_grupe1" localSheetId="6">#REF!</definedName>
    <definedName name="credit_grupe1" localSheetId="12">#REF!</definedName>
    <definedName name="credit_grupe1" localSheetId="10">#REF!</definedName>
    <definedName name="credit_grupe1" localSheetId="11">#REF!</definedName>
    <definedName name="credit_grupe1">#REF!</definedName>
    <definedName name="credit_grupe2" localSheetId="7">#REF!</definedName>
    <definedName name="credit_grupe2" localSheetId="9">#REF!</definedName>
    <definedName name="credit_grupe2" localSheetId="8">#REF!</definedName>
    <definedName name="credit_grupe2" localSheetId="6">#REF!</definedName>
    <definedName name="credit_grupe2" localSheetId="12">#REF!</definedName>
    <definedName name="credit_grupe2" localSheetId="10">#REF!</definedName>
    <definedName name="credit_grupe2" localSheetId="11">#REF!</definedName>
    <definedName name="credit_grupe2">#REF!</definedName>
    <definedName name="credit_grupe3" localSheetId="7">#REF!</definedName>
    <definedName name="credit_grupe3" localSheetId="9">#REF!</definedName>
    <definedName name="credit_grupe3" localSheetId="8">#REF!</definedName>
    <definedName name="credit_grupe3" localSheetId="6">#REF!</definedName>
    <definedName name="credit_grupe3" localSheetId="12">#REF!</definedName>
    <definedName name="credit_grupe3" localSheetId="10">#REF!</definedName>
    <definedName name="credit_grupe3" localSheetId="11">#REF!</definedName>
    <definedName name="credit_grupe3">#REF!</definedName>
    <definedName name="CRUISE" localSheetId="7">#REF!</definedName>
    <definedName name="CRUISE" localSheetId="9">#REF!</definedName>
    <definedName name="CRUISE" localSheetId="8">#REF!</definedName>
    <definedName name="CRUISE" localSheetId="6">#REF!</definedName>
    <definedName name="CRUISE" localSheetId="12">#REF!</definedName>
    <definedName name="CRUISE" localSheetId="10">#REF!</definedName>
    <definedName name="CRUISE" localSheetId="11">#REF!</definedName>
    <definedName name="CRUISE">#REF!</definedName>
    <definedName name="CRUISE_CAP" localSheetId="7">#REF!</definedName>
    <definedName name="CRUISE_CAP" localSheetId="9">#REF!</definedName>
    <definedName name="CRUISE_CAP" localSheetId="8">#REF!</definedName>
    <definedName name="CRUISE_CAP" localSheetId="6">#REF!</definedName>
    <definedName name="CRUISE_CAP" localSheetId="12">#REF!</definedName>
    <definedName name="CRUISE_CAP" localSheetId="10">#REF!</definedName>
    <definedName name="CRUISE_CAP" localSheetId="11">#REF!</definedName>
    <definedName name="CRUISE_CAP">#REF!</definedName>
    <definedName name="CRUISE_NOI" localSheetId="7">#REF!</definedName>
    <definedName name="CRUISE_NOI" localSheetId="9">#REF!</definedName>
    <definedName name="CRUISE_NOI" localSheetId="8">#REF!</definedName>
    <definedName name="CRUISE_NOI" localSheetId="6">#REF!</definedName>
    <definedName name="CRUISE_NOI" localSheetId="12">#REF!</definedName>
    <definedName name="CRUISE_NOI" localSheetId="10">#REF!</definedName>
    <definedName name="CRUISE_NOI" localSheetId="11">#REF!</definedName>
    <definedName name="CRUISE_NOI">#REF!</definedName>
    <definedName name="CRUISE_TITLE" localSheetId="7">#REF!</definedName>
    <definedName name="CRUISE_TITLE" localSheetId="9">#REF!</definedName>
    <definedName name="CRUISE_TITLE" localSheetId="8">#REF!</definedName>
    <definedName name="CRUISE_TITLE" localSheetId="6">#REF!</definedName>
    <definedName name="CRUISE_TITLE" localSheetId="12">#REF!</definedName>
    <definedName name="CRUISE_TITLE" localSheetId="10">#REF!</definedName>
    <definedName name="CRUISE_TITLE" localSheetId="11">#REF!</definedName>
    <definedName name="CRUISE_TITLE">#REF!</definedName>
    <definedName name="CSD1_fee_rev" localSheetId="7">#REF!</definedName>
    <definedName name="CSD1_fee_rev" localSheetId="9">#REF!</definedName>
    <definedName name="CSD1_fee_rev" localSheetId="8">#REF!</definedName>
    <definedName name="CSD1_fee_rev" localSheetId="6">#REF!</definedName>
    <definedName name="CSD1_fee_rev" localSheetId="12">#REF!</definedName>
    <definedName name="CSD1_fee_rev" localSheetId="10">#REF!</definedName>
    <definedName name="CSD1_fee_rev" localSheetId="11">#REF!</definedName>
    <definedName name="CSD1_fee_rev">#REF!</definedName>
    <definedName name="CSS_fee" localSheetId="7">#REF!</definedName>
    <definedName name="CSS_fee" localSheetId="9">#REF!</definedName>
    <definedName name="CSS_fee" localSheetId="8">#REF!</definedName>
    <definedName name="CSS_fee" localSheetId="6">#REF!</definedName>
    <definedName name="CSS_fee" localSheetId="12">#REF!</definedName>
    <definedName name="CSS_fee" localSheetId="10">#REF!</definedName>
    <definedName name="CSS_fee" localSheetId="11">#REF!</definedName>
    <definedName name="CSS_fee">#REF!</definedName>
    <definedName name="Cum_Int" localSheetId="7">#REF!</definedName>
    <definedName name="Cum_Int" localSheetId="8">#REF!</definedName>
    <definedName name="Cum_Int" localSheetId="6">#REF!</definedName>
    <definedName name="Cum_Int">#REF!</definedName>
    <definedName name="cumulative_dev" localSheetId="7">#REF!</definedName>
    <definedName name="cumulative_dev" localSheetId="9">#REF!</definedName>
    <definedName name="cumulative_dev" localSheetId="8">#REF!</definedName>
    <definedName name="cumulative_dev" localSheetId="6">#REF!</definedName>
    <definedName name="cumulative_dev" localSheetId="12">#REF!</definedName>
    <definedName name="cumulative_dev" localSheetId="10">#REF!</definedName>
    <definedName name="cumulative_dev" localSheetId="11">#REF!</definedName>
    <definedName name="cumulative_dev">#REF!</definedName>
    <definedName name="Cwvu.Annual." localSheetId="7" hidden="1">[15]Quarters!#REF!,[15]Quarters!$75:$76</definedName>
    <definedName name="Cwvu.Annual." localSheetId="8" hidden="1">[15]Quarters!#REF!,[15]Quarters!$75:$76</definedName>
    <definedName name="Cwvu.Annual." localSheetId="6" hidden="1">[15]Quarters!#REF!,[15]Quarters!$75:$76</definedName>
    <definedName name="Cwvu.Annual." localSheetId="12" hidden="1">[15]Quarters!#REF!,[15]Quarters!$75:$76</definedName>
    <definedName name="Cwvu.Annual." hidden="1">[15]Quarters!#REF!,[15]Quarters!$75:$76</definedName>
    <definedName name="Cwvu.Hist." localSheetId="7" hidden="1">[15]Quarters!#REF!,[15]Quarters!$75:$76</definedName>
    <definedName name="Cwvu.Hist." localSheetId="8" hidden="1">[15]Quarters!#REF!,[15]Quarters!$75:$76</definedName>
    <definedName name="Cwvu.Hist." localSheetId="6" hidden="1">[15]Quarters!#REF!,[15]Quarters!$75:$76</definedName>
    <definedName name="Cwvu.Hist." localSheetId="12" hidden="1">[15]Quarters!#REF!,[15]Quarters!$75:$76</definedName>
    <definedName name="Cwvu.Hist." hidden="1">[15]Quarters!#REF!,[15]Quarters!$75:$76</definedName>
    <definedName name="Cwvu.Qrtrly." localSheetId="7" hidden="1">[15]Quarters!#REF!,[15]Quarters!$75:$76</definedName>
    <definedName name="Cwvu.Qrtrly." localSheetId="8" hidden="1">[15]Quarters!#REF!,[15]Quarters!$75:$76</definedName>
    <definedName name="Cwvu.Qrtrly." localSheetId="6" hidden="1">[15]Quarters!#REF!,[15]Quarters!$75:$76</definedName>
    <definedName name="Cwvu.Qrtrly." localSheetId="12" hidden="1">[15]Quarters!#REF!,[15]Quarters!$75:$76</definedName>
    <definedName name="Cwvu.Qrtrly." hidden="1">[15]Quarters!#REF!,[15]Quarters!$75:$76</definedName>
    <definedName name="d" hidden="1">{"% burden",#N/A,FALSE,"Summaries";"res value",#N/A,FALSE,"Summaries";"use factors",#N/A,FALSE,"Cost_Alloc";"cost alloc",#N/A,FALSE,"Cost_Alloc"}</definedName>
    <definedName name="D_BUILDERS_SQUARE" localSheetId="7">'[7]Revenue Detail Sheets'!#REF!</definedName>
    <definedName name="D_BUILDERS_SQUARE" localSheetId="9">'[7]Revenue Detail Sheets'!#REF!</definedName>
    <definedName name="D_BUILDERS_SQUARE" localSheetId="8">'[7]Revenue Detail Sheets'!#REF!</definedName>
    <definedName name="D_BUILDERS_SQUARE" localSheetId="6">'[7]Revenue Detail Sheets'!#REF!</definedName>
    <definedName name="D_BUILDERS_SQUARE" localSheetId="12">'[7]Revenue Detail Sheets'!#REF!</definedName>
    <definedName name="D_BUILDERS_SQUARE" localSheetId="10">'[7]Revenue Detail Sheets'!#REF!</definedName>
    <definedName name="D_BUILDERS_SQUARE" localSheetId="11">'[7]Revenue Detail Sheets'!#REF!</definedName>
    <definedName name="D_BUILDERS_SQUARE">'[7]Revenue Detail Sheets'!#REF!</definedName>
    <definedName name="D02_VACANCY" localSheetId="7">'[7]Revenue Detail Sheets'!#REF!</definedName>
    <definedName name="D02_VACANCY" localSheetId="9">'[7]Revenue Detail Sheets'!#REF!</definedName>
    <definedName name="D02_VACANCY" localSheetId="8">'[7]Revenue Detail Sheets'!#REF!</definedName>
    <definedName name="D02_VACANCY" localSheetId="6">'[7]Revenue Detail Sheets'!#REF!</definedName>
    <definedName name="D02_VACANCY" localSheetId="12">'[7]Revenue Detail Sheets'!#REF!</definedName>
    <definedName name="D02_VACANCY" localSheetId="10">'[7]Revenue Detail Sheets'!#REF!</definedName>
    <definedName name="D02_VACANCY" localSheetId="11">'[7]Revenue Detail Sheets'!#REF!</definedName>
    <definedName name="D02_VACANCY">'[7]Revenue Detail Sheets'!#REF!</definedName>
    <definedName name="DA_costs" localSheetId="7">'[48]Cost Sum&amp;Burden'!#REF!</definedName>
    <definedName name="DA_costs" localSheetId="9">'[48]Cost Sum&amp;Burden'!#REF!</definedName>
    <definedName name="DA_costs" localSheetId="8">'[48]Cost Sum&amp;Burden'!#REF!</definedName>
    <definedName name="DA_costs" localSheetId="6">'[48]Cost Sum&amp;Burden'!#REF!</definedName>
    <definedName name="DA_costs" localSheetId="12">'[48]Cost Sum&amp;Burden'!#REF!</definedName>
    <definedName name="DA_costs" localSheetId="10">'[48]Cost Sum&amp;Burden'!#REF!</definedName>
    <definedName name="DA_costs" localSheetId="11">'[48]Cost Sum&amp;Burden'!#REF!</definedName>
    <definedName name="DA_costs">'[48]Cost Sum&amp;Burden'!#REF!</definedName>
    <definedName name="daily_road_use" localSheetId="7">#REF!</definedName>
    <definedName name="daily_road_use" localSheetId="9">#REF!</definedName>
    <definedName name="daily_road_use" localSheetId="8">#REF!</definedName>
    <definedName name="daily_road_use" localSheetId="6">#REF!</definedName>
    <definedName name="daily_road_use" localSheetId="12">#REF!</definedName>
    <definedName name="daily_road_use" localSheetId="10">#REF!</definedName>
    <definedName name="daily_road_use" localSheetId="11">#REF!</definedName>
    <definedName name="daily_road_use">#REF!</definedName>
    <definedName name="Data" localSheetId="7">#REF!</definedName>
    <definedName name="Data" localSheetId="8">#REF!</definedName>
    <definedName name="Data" localSheetId="6">#REF!</definedName>
    <definedName name="Data">#REF!</definedName>
    <definedName name="Data_Dump___Assume" localSheetId="7">#REF!</definedName>
    <definedName name="Data_Dump___Assume" localSheetId="9">#REF!</definedName>
    <definedName name="Data_Dump___Assume" localSheetId="8">#REF!</definedName>
    <definedName name="Data_Dump___Assume" localSheetId="6">#REF!</definedName>
    <definedName name="Data_Dump___Assume" localSheetId="12">#REF!</definedName>
    <definedName name="Data_Dump___Assume" localSheetId="10">#REF!</definedName>
    <definedName name="Data_Dump___Assume" localSheetId="11">#REF!</definedName>
    <definedName name="Data_Dump___Assume">#REF!</definedName>
    <definedName name="Data_Dump___Details" localSheetId="7">#REF!</definedName>
    <definedName name="Data_Dump___Details" localSheetId="9">#REF!</definedName>
    <definedName name="Data_Dump___Details" localSheetId="8">#REF!</definedName>
    <definedName name="Data_Dump___Details" localSheetId="6">#REF!</definedName>
    <definedName name="Data_Dump___Details" localSheetId="12">#REF!</definedName>
    <definedName name="Data_Dump___Details" localSheetId="10">#REF!</definedName>
    <definedName name="Data_Dump___Details" localSheetId="11">#REF!</definedName>
    <definedName name="Data_Dump___Details">#REF!</definedName>
    <definedName name="Data_Dump___Proforma" localSheetId="7">#REF!</definedName>
    <definedName name="Data_Dump___Proforma" localSheetId="9">#REF!</definedName>
    <definedName name="Data_Dump___Proforma" localSheetId="8">#REF!</definedName>
    <definedName name="Data_Dump___Proforma" localSheetId="6">#REF!</definedName>
    <definedName name="Data_Dump___Proforma" localSheetId="12">#REF!</definedName>
    <definedName name="Data_Dump___Proforma" localSheetId="10">#REF!</definedName>
    <definedName name="Data_Dump___Proforma" localSheetId="11">#REF!</definedName>
    <definedName name="Data_Dump___Proforma">#REF!</definedName>
    <definedName name="Data_Dump___Takedown" localSheetId="7">#REF!</definedName>
    <definedName name="Data_Dump___Takedown" localSheetId="9">#REF!</definedName>
    <definedName name="Data_Dump___Takedown" localSheetId="8">#REF!</definedName>
    <definedName name="Data_Dump___Takedown" localSheetId="6">#REF!</definedName>
    <definedName name="Data_Dump___Takedown" localSheetId="12">#REF!</definedName>
    <definedName name="Data_Dump___Takedown" localSheetId="10">#REF!</definedName>
    <definedName name="Data_Dump___Takedown" localSheetId="11">#REF!</definedName>
    <definedName name="Data_Dump___Takedown">#REF!</definedName>
    <definedName name="Data_Dump___Takes" localSheetId="7">#REF!</definedName>
    <definedName name="Data_Dump___Takes" localSheetId="9">#REF!</definedName>
    <definedName name="Data_Dump___Takes" localSheetId="8">#REF!</definedName>
    <definedName name="Data_Dump___Takes" localSheetId="6">#REF!</definedName>
    <definedName name="Data_Dump___Takes" localSheetId="12">#REF!</definedName>
    <definedName name="Data_Dump___Takes" localSheetId="10">#REF!</definedName>
    <definedName name="Data_Dump___Takes" localSheetId="11">#REF!</definedName>
    <definedName name="Data_Dump___Takes">#REF!</definedName>
    <definedName name="_xlnm.Database" localSheetId="7">#REF!</definedName>
    <definedName name="_xlnm.Database" localSheetId="9">#REF!</definedName>
    <definedName name="_xlnm.Database" localSheetId="8">#REF!</definedName>
    <definedName name="_xlnm.Database" localSheetId="6">#REF!</definedName>
    <definedName name="_xlnm.Database" localSheetId="12">#REF!</definedName>
    <definedName name="_xlnm.Database" localSheetId="10">#REF!</definedName>
    <definedName name="_xlnm.Database" localSheetId="11">#REF!</definedName>
    <definedName name="_xlnm.Database">#REF!</definedName>
    <definedName name="DATE" localSheetId="7">[25]MASTER!#REF!</definedName>
    <definedName name="DATE" localSheetId="9">[25]MASTER!#REF!</definedName>
    <definedName name="DATE" localSheetId="8">[25]MASTER!#REF!</definedName>
    <definedName name="DATE" localSheetId="6">[25]MASTER!#REF!</definedName>
    <definedName name="DATE" localSheetId="12">[25]MASTER!#REF!</definedName>
    <definedName name="DATE" localSheetId="10">[25]MASTER!#REF!</definedName>
    <definedName name="DATE" localSheetId="11">[25]MASTER!#REF!</definedName>
    <definedName name="DATE">[25]MASTER!#REF!</definedName>
    <definedName name="date_and_time" localSheetId="7">#REF!</definedName>
    <definedName name="date_and_time" localSheetId="9">#REF!</definedName>
    <definedName name="date_and_time" localSheetId="8">#REF!</definedName>
    <definedName name="date_and_time" localSheetId="6">#REF!</definedName>
    <definedName name="date_and_time" localSheetId="12">#REF!</definedName>
    <definedName name="date_and_time" localSheetId="10">#REF!</definedName>
    <definedName name="date_and_time" localSheetId="11">#REF!</definedName>
    <definedName name="date_and_time">#REF!</definedName>
    <definedName name="DATE1" localSheetId="7">'[66]Schuler 2'!#REF!</definedName>
    <definedName name="DATE1" localSheetId="9">'[66]Schuler 2'!#REF!</definedName>
    <definedName name="DATE1" localSheetId="8">'[66]Schuler 2'!#REF!</definedName>
    <definedName name="DATE1" localSheetId="6">'[66]Schuler 2'!#REF!</definedName>
    <definedName name="DATE1" localSheetId="12">'[66]Schuler 2'!#REF!</definedName>
    <definedName name="DATE1" localSheetId="10">'[66]Schuler 2'!#REF!</definedName>
    <definedName name="DATE1" localSheetId="11">'[66]Schuler 2'!#REF!</definedName>
    <definedName name="DATE1">'[66]Schuler 2'!#REF!</definedName>
    <definedName name="DayPop">'[67]Assump(S2)'!$C$12</definedName>
    <definedName name="days" localSheetId="7">#REF!</definedName>
    <definedName name="days" localSheetId="9">#REF!</definedName>
    <definedName name="days" localSheetId="8">#REF!</definedName>
    <definedName name="days" localSheetId="6">#REF!</definedName>
    <definedName name="days" localSheetId="12">#REF!</definedName>
    <definedName name="days" localSheetId="10">#REF!</definedName>
    <definedName name="days" localSheetId="11">#REF!</definedName>
    <definedName name="days">#REF!</definedName>
    <definedName name="DBULK_CAP" localSheetId="7">#REF!</definedName>
    <definedName name="DBULK_CAP" localSheetId="9">#REF!</definedName>
    <definedName name="DBULK_CAP" localSheetId="8">#REF!</definedName>
    <definedName name="DBULK_CAP" localSheetId="6">#REF!</definedName>
    <definedName name="DBULK_CAP" localSheetId="12">#REF!</definedName>
    <definedName name="DBULK_CAP" localSheetId="10">#REF!</definedName>
    <definedName name="DBULK_CAP" localSheetId="11">#REF!</definedName>
    <definedName name="DBULK_CAP">#REF!</definedName>
    <definedName name="DBULK_NOI" localSheetId="7">#REF!</definedName>
    <definedName name="DBULK_NOI" localSheetId="9">#REF!</definedName>
    <definedName name="DBULK_NOI" localSheetId="8">#REF!</definedName>
    <definedName name="DBULK_NOI" localSheetId="6">#REF!</definedName>
    <definedName name="DBULK_NOI" localSheetId="12">#REF!</definedName>
    <definedName name="DBULK_NOI" localSheetId="10">#REF!</definedName>
    <definedName name="DBULK_NOI" localSheetId="11">#REF!</definedName>
    <definedName name="DBULK_NOI">#REF!</definedName>
    <definedName name="DBULK_TITLE" localSheetId="7">#REF!</definedName>
    <definedName name="DBULK_TITLE" localSheetId="9">#REF!</definedName>
    <definedName name="DBULK_TITLE" localSheetId="8">#REF!</definedName>
    <definedName name="DBULK_TITLE" localSheetId="6">#REF!</definedName>
    <definedName name="DBULK_TITLE" localSheetId="12">#REF!</definedName>
    <definedName name="DBULK_TITLE" localSheetId="10">#REF!</definedName>
    <definedName name="DBULK_TITLE" localSheetId="11">#REF!</definedName>
    <definedName name="DBULK_TITLE">#REF!</definedName>
    <definedName name="dcf" localSheetId="7">#REF!</definedName>
    <definedName name="dcf" localSheetId="9">#REF!</definedName>
    <definedName name="dcf" localSheetId="8">#REF!</definedName>
    <definedName name="dcf" localSheetId="6">#REF!</definedName>
    <definedName name="dcf" localSheetId="12">#REF!</definedName>
    <definedName name="dcf" localSheetId="10">#REF!</definedName>
    <definedName name="dcf" localSheetId="11">#REF!</definedName>
    <definedName name="dcf">#REF!</definedName>
    <definedName name="DCF_Yrs" localSheetId="7">'[68]FS Valuation'!#REF!</definedName>
    <definedName name="DCF_Yrs" localSheetId="9">'[68]FS Valuation'!#REF!</definedName>
    <definedName name="DCF_Yrs" localSheetId="8">'[68]FS Valuation'!#REF!</definedName>
    <definedName name="DCF_Yrs" localSheetId="6">'[68]FS Valuation'!#REF!</definedName>
    <definedName name="DCF_Yrs" localSheetId="12">'[68]FS Valuation'!#REF!</definedName>
    <definedName name="DCF_Yrs" localSheetId="10">'[68]FS Valuation'!#REF!</definedName>
    <definedName name="DCF_Yrs" localSheetId="11">'[68]FS Valuation'!#REF!</definedName>
    <definedName name="DCF_Yrs">'[68]FS Valuation'!#REF!</definedName>
    <definedName name="dd" hidden="1">{"paper_est",#N/A,FALSE,"Summary";"land_use",#N/A,FALSE,"Summary";"age_res_sum",#N/A,FALSE,"Summary";"non_age_res_sum",#N/A,FALSE,"Summary";"age_res_detail",#N/A,FALSE,"Summary";"non_age_res_detail",#N/A,FALSE,"Summary";"cost_sum",#N/A,FALSE,"Summary"}</definedName>
    <definedName name="DDIVERR" localSheetId="7">#REF!</definedName>
    <definedName name="DDIVERR" localSheetId="8">#REF!</definedName>
    <definedName name="DDIVERR" localSheetId="6">#REF!</definedName>
    <definedName name="DDIVERR">#REF!</definedName>
    <definedName name="DEBT">"B42"</definedName>
    <definedName name="debt_svc" localSheetId="7">'[24]Bonds Scenariox'!#REF!</definedName>
    <definedName name="debt_svc" localSheetId="9">'[24]Bonds Scenariox'!#REF!</definedName>
    <definedName name="debt_svc" localSheetId="8">'[24]Bonds Scenariox'!#REF!</definedName>
    <definedName name="debt_svc" localSheetId="6">'[24]Bonds Scenariox'!#REF!</definedName>
    <definedName name="debt_svc" localSheetId="12">'[24]Bonds Scenariox'!#REF!</definedName>
    <definedName name="debt_svc" localSheetId="10">'[24]Bonds Scenariox'!#REF!</definedName>
    <definedName name="debt_svc" localSheetId="11">'[24]Bonds Scenariox'!#REF!</definedName>
    <definedName name="debt_svc">'[24]Bonds Scenariox'!#REF!</definedName>
    <definedName name="debt_svc1" localSheetId="7">'[24]Bonds Scenariox'!#REF!</definedName>
    <definedName name="debt_svc1" localSheetId="9">'[24]Bonds Scenariox'!#REF!</definedName>
    <definedName name="debt_svc1" localSheetId="8">'[24]Bonds Scenariox'!#REF!</definedName>
    <definedName name="debt_svc1" localSheetId="6">'[24]Bonds Scenariox'!#REF!</definedName>
    <definedName name="debt_svc1" localSheetId="12">'[24]Bonds Scenariox'!#REF!</definedName>
    <definedName name="debt_svc1" localSheetId="10">'[24]Bonds Scenariox'!#REF!</definedName>
    <definedName name="debt_svc1" localSheetId="11">'[24]Bonds Scenariox'!#REF!</definedName>
    <definedName name="debt_svc1">'[24]Bonds Scenariox'!#REF!</definedName>
    <definedName name="DebtCoverageRatio" localSheetId="7">'[2]Financing Assumptions'!#REF!</definedName>
    <definedName name="DebtCoverageRatio" localSheetId="9">'[2]Financing Assumptions'!#REF!</definedName>
    <definedName name="DebtCoverageRatio" localSheetId="8">'[2]Financing Assumptions'!#REF!</definedName>
    <definedName name="DebtCoverageRatio" localSheetId="6">'[2]Financing Assumptions'!#REF!</definedName>
    <definedName name="DebtCoverageRatio" localSheetId="12">'[2]Financing Assumptions'!#REF!</definedName>
    <definedName name="DebtCoverageRatio" localSheetId="10">'[2]Financing Assumptions'!#REF!</definedName>
    <definedName name="DebtCoverageRatio" localSheetId="11">'[2]Financing Assumptions'!#REF!</definedName>
    <definedName name="DebtCoverageRatio">'[2]Financing Assumptions'!#REF!</definedName>
    <definedName name="delete" localSheetId="7">#REF!</definedName>
    <definedName name="delete" localSheetId="9">#REF!</definedName>
    <definedName name="delete" localSheetId="8">#REF!</definedName>
    <definedName name="delete" localSheetId="6">#REF!</definedName>
    <definedName name="delete" localSheetId="12">#REF!</definedName>
    <definedName name="delete" localSheetId="10">#REF!</definedName>
    <definedName name="delete" localSheetId="11">#REF!</definedName>
    <definedName name="delete">#REF!</definedName>
    <definedName name="demo" localSheetId="7">#REF!</definedName>
    <definedName name="demo" localSheetId="9">#REF!</definedName>
    <definedName name="demo" localSheetId="8">#REF!</definedName>
    <definedName name="demo" localSheetId="6">#REF!</definedName>
    <definedName name="demo" localSheetId="12">#REF!</definedName>
    <definedName name="demo" localSheetId="10">#REF!</definedName>
    <definedName name="demo" localSheetId="11">#REF!</definedName>
    <definedName name="demo">#REF!</definedName>
    <definedName name="DemoDesc_Sum" localSheetId="7">#REF!</definedName>
    <definedName name="DemoDesc_Sum" localSheetId="9">#REF!</definedName>
    <definedName name="DemoDesc_Sum" localSheetId="8">#REF!</definedName>
    <definedName name="DemoDesc_Sum" localSheetId="6">#REF!</definedName>
    <definedName name="DemoDesc_Sum" localSheetId="12">#REF!</definedName>
    <definedName name="DemoDesc_Sum" localSheetId="10">#REF!</definedName>
    <definedName name="DemoDesc_Sum" localSheetId="11">#REF!</definedName>
    <definedName name="DemoDesc_Sum">#REF!</definedName>
    <definedName name="demolition_due" localSheetId="7">#REF!</definedName>
    <definedName name="demolition_due" localSheetId="9">#REF!</definedName>
    <definedName name="demolition_due" localSheetId="8">#REF!</definedName>
    <definedName name="demolition_due" localSheetId="6">#REF!</definedName>
    <definedName name="demolition_due" localSheetId="12">#REF!</definedName>
    <definedName name="demolition_due" localSheetId="10">#REF!</definedName>
    <definedName name="demolition_due" localSheetId="11">#REF!</definedName>
    <definedName name="demolition_due">#REF!</definedName>
    <definedName name="DEPOSITS_RECEIVED" localSheetId="7">#REF!</definedName>
    <definedName name="DEPOSITS_RECEIVED" localSheetId="9">#REF!</definedName>
    <definedName name="DEPOSITS_RECEIVED" localSheetId="8">#REF!</definedName>
    <definedName name="DEPOSITS_RECEIVED" localSheetId="6">#REF!</definedName>
    <definedName name="DEPOSITS_RECEIVED" localSheetId="12">#REF!</definedName>
    <definedName name="DEPOSITS_RECEIVED" localSheetId="10">#REF!</definedName>
    <definedName name="DEPOSITS_RECEIVED" localSheetId="11">#REF!</definedName>
    <definedName name="DEPOSITS_RECEIVED">#REF!</definedName>
    <definedName name="Desired_Land_Value" localSheetId="7">#REF!</definedName>
    <definedName name="Desired_Land_Value" localSheetId="9">#REF!</definedName>
    <definedName name="Desired_Land_Value" localSheetId="8">#REF!</definedName>
    <definedName name="Desired_Land_Value" localSheetId="6">#REF!</definedName>
    <definedName name="Desired_Land_Value" localSheetId="12">#REF!</definedName>
    <definedName name="Desired_Land_Value" localSheetId="10">#REF!</definedName>
    <definedName name="Desired_Land_Value" localSheetId="11">#REF!</definedName>
    <definedName name="Desired_Land_Value">#REF!</definedName>
    <definedName name="DET" localSheetId="7">#REF!</definedName>
    <definedName name="DET" localSheetId="9">#REF!</definedName>
    <definedName name="DET" localSheetId="8">#REF!</definedName>
    <definedName name="DET" localSheetId="6">#REF!</definedName>
    <definedName name="DET" localSheetId="12">#REF!</definedName>
    <definedName name="DET" localSheetId="10">#REF!</definedName>
    <definedName name="DET" localSheetId="11">#REF!</definedName>
    <definedName name="DET">#REF!</definedName>
    <definedName name="det_land_cost" localSheetId="7">#REF!</definedName>
    <definedName name="det_land_cost" localSheetId="9">#REF!</definedName>
    <definedName name="det_land_cost" localSheetId="8">#REF!</definedName>
    <definedName name="det_land_cost" localSheetId="6">#REF!</definedName>
    <definedName name="det_land_cost" localSheetId="12">#REF!</definedName>
    <definedName name="det_land_cost" localSheetId="10">#REF!</definedName>
    <definedName name="det_land_cost" localSheetId="11">#REF!</definedName>
    <definedName name="det_land_cost">#REF!</definedName>
    <definedName name="detail" localSheetId="7">#REF!</definedName>
    <definedName name="detail" localSheetId="8">#REF!</definedName>
    <definedName name="detail" localSheetId="6">#REF!</definedName>
    <definedName name="detail">#REF!</definedName>
    <definedName name="detailed_fees" localSheetId="7">#REF!</definedName>
    <definedName name="detailed_fees" localSheetId="9">#REF!</definedName>
    <definedName name="detailed_fees" localSheetId="8">#REF!</definedName>
    <definedName name="detailed_fees" localSheetId="6">#REF!</definedName>
    <definedName name="detailed_fees" localSheetId="12">#REF!</definedName>
    <definedName name="detailed_fees" localSheetId="10">#REF!</definedName>
    <definedName name="detailed_fees" localSheetId="11">#REF!</definedName>
    <definedName name="detailed_fees">#REF!</definedName>
    <definedName name="detentA">'[69]Type Costs'!$BS$300:$BS$314</definedName>
    <definedName name="detentCst">'[69]Type Costs'!$BV$300:$BV$314</definedName>
    <definedName name="detention_alloc" localSheetId="7">'[18]PF Cost Alloc'!#REF!</definedName>
    <definedName name="detention_alloc" localSheetId="9">'[18]PF Cost Alloc'!#REF!</definedName>
    <definedName name="detention_alloc" localSheetId="8">'[18]PF Cost Alloc'!#REF!</definedName>
    <definedName name="detention_alloc" localSheetId="6">'[18]PF Cost Alloc'!#REF!</definedName>
    <definedName name="detention_alloc" localSheetId="12">'[18]PF Cost Alloc'!#REF!</definedName>
    <definedName name="detention_alloc" localSheetId="10">'[18]PF Cost Alloc'!#REF!</definedName>
    <definedName name="detention_alloc" localSheetId="11">'[18]PF Cost Alloc'!#REF!</definedName>
    <definedName name="detention_alloc">'[18]PF Cost Alloc'!#REF!</definedName>
    <definedName name="dev_costs_total" localSheetId="7">#REF!</definedName>
    <definedName name="dev_costs_total" localSheetId="9">#REF!</definedName>
    <definedName name="dev_costs_total" localSheetId="8">#REF!</definedName>
    <definedName name="dev_costs_total" localSheetId="6">#REF!</definedName>
    <definedName name="dev_costs_total" localSheetId="12">#REF!</definedName>
    <definedName name="dev_costs_total" localSheetId="10">#REF!</definedName>
    <definedName name="dev_costs_total" localSheetId="11">#REF!</definedName>
    <definedName name="dev_costs_total">#REF!</definedName>
    <definedName name="dev_fee_cf" localSheetId="7">'[17]SF and MF Fees'!#REF!</definedName>
    <definedName name="dev_fee_cf" localSheetId="9">'[17]SF and MF Fees'!#REF!</definedName>
    <definedName name="dev_fee_cf" localSheetId="8">'[17]SF and MF Fees'!#REF!</definedName>
    <definedName name="dev_fee_cf" localSheetId="6">'[17]SF and MF Fees'!#REF!</definedName>
    <definedName name="dev_fee_cf" localSheetId="12">'[17]SF and MF Fees'!#REF!</definedName>
    <definedName name="dev_fee_cf" localSheetId="10">'[17]SF and MF Fees'!#REF!</definedName>
    <definedName name="dev_fee_cf" localSheetId="11">'[17]SF and MF Fees'!#REF!</definedName>
    <definedName name="dev_fee_cf">'[17]SF and MF Fees'!#REF!</definedName>
    <definedName name="dev_fee_cf_sc1" localSheetId="7">#REF!</definedName>
    <definedName name="dev_fee_cf_sc1" localSheetId="9">#REF!</definedName>
    <definedName name="dev_fee_cf_sc1" localSheetId="8">#REF!</definedName>
    <definedName name="dev_fee_cf_sc1" localSheetId="6">#REF!</definedName>
    <definedName name="dev_fee_cf_sc1" localSheetId="12">#REF!</definedName>
    <definedName name="dev_fee_cf_sc1" localSheetId="10">#REF!</definedName>
    <definedName name="dev_fee_cf_sc1" localSheetId="11">#REF!</definedName>
    <definedName name="dev_fee_cf_sc1">#REF!</definedName>
    <definedName name="dev_funded_costs" localSheetId="7">#REF!</definedName>
    <definedName name="dev_funded_costs" localSheetId="9">#REF!</definedName>
    <definedName name="dev_funded_costs" localSheetId="8">#REF!</definedName>
    <definedName name="dev_funded_costs" localSheetId="6">#REF!</definedName>
    <definedName name="dev_funded_costs" localSheetId="12">#REF!</definedName>
    <definedName name="dev_funded_costs" localSheetId="10">#REF!</definedName>
    <definedName name="dev_funded_costs" localSheetId="11">#REF!</definedName>
    <definedName name="dev_funded_costs">#REF!</definedName>
    <definedName name="dev_scenarios" localSheetId="4">#REF!</definedName>
    <definedName name="dev_scenarios" localSheetId="7">#REF!</definedName>
    <definedName name="dev_scenarios" localSheetId="3">#REF!</definedName>
    <definedName name="dev_scenarios" localSheetId="9">#REF!</definedName>
    <definedName name="dev_scenarios" localSheetId="2">#REF!</definedName>
    <definedName name="dev_scenarios" localSheetId="8">#REF!</definedName>
    <definedName name="dev_scenarios" localSheetId="6">#REF!</definedName>
    <definedName name="dev_scenarios" localSheetId="12">#REF!</definedName>
    <definedName name="dev_scenarios" localSheetId="5">#REF!</definedName>
    <definedName name="dev_scenarios" localSheetId="10">#REF!</definedName>
    <definedName name="dev_scenarios" localSheetId="11">#REF!</definedName>
    <definedName name="dev_scenarios" localSheetId="13">#REF!</definedName>
    <definedName name="dev_scenarios">#REF!</definedName>
    <definedName name="dev_schedule" localSheetId="7">[21]D!#REF!</definedName>
    <definedName name="dev_schedule" localSheetId="9">[21]D!#REF!</definedName>
    <definedName name="dev_schedule" localSheetId="8">[21]D!#REF!</definedName>
    <definedName name="dev_schedule" localSheetId="6">[21]D!#REF!</definedName>
    <definedName name="dev_schedule" localSheetId="12">[21]D!#REF!</definedName>
    <definedName name="dev_schedule" localSheetId="10">[21]D!#REF!</definedName>
    <definedName name="dev_schedule" localSheetId="11">[21]D!#REF!</definedName>
    <definedName name="dev_schedule">[21]D!#REF!</definedName>
    <definedName name="dev_schedule_title" localSheetId="7">[21]D!#REF!</definedName>
    <definedName name="dev_schedule_title" localSheetId="9">[21]D!#REF!</definedName>
    <definedName name="dev_schedule_title" localSheetId="8">[21]D!#REF!</definedName>
    <definedName name="dev_schedule_title" localSheetId="6">[21]D!#REF!</definedName>
    <definedName name="dev_schedule_title" localSheetId="12">[21]D!#REF!</definedName>
    <definedName name="dev_schedule_title" localSheetId="10">[21]D!#REF!</definedName>
    <definedName name="dev_schedule_title" localSheetId="11">[21]D!#REF!</definedName>
    <definedName name="dev_schedule_title">[21]D!#REF!</definedName>
    <definedName name="Development_Fee" localSheetId="7">#REF!</definedName>
    <definedName name="Development_Fee" localSheetId="9">#REF!</definedName>
    <definedName name="Development_Fee" localSheetId="8">#REF!</definedName>
    <definedName name="Development_Fee" localSheetId="6">#REF!</definedName>
    <definedName name="Development_Fee" localSheetId="12">#REF!</definedName>
    <definedName name="Development_Fee" localSheetId="10">#REF!</definedName>
    <definedName name="Development_Fee" localSheetId="11">#REF!</definedName>
    <definedName name="Development_Fee">#REF!</definedName>
    <definedName name="development_schedule" localSheetId="7">#REF!</definedName>
    <definedName name="development_schedule" localSheetId="9">#REF!</definedName>
    <definedName name="development_schedule" localSheetId="8">#REF!</definedName>
    <definedName name="development_schedule" localSheetId="6">#REF!</definedName>
    <definedName name="development_schedule" localSheetId="12">#REF!</definedName>
    <definedName name="development_schedule" localSheetId="10">#REF!</definedName>
    <definedName name="development_schedule" localSheetId="11">#REF!</definedName>
    <definedName name="development_schedule">#REF!</definedName>
    <definedName name="DevPage" localSheetId="7">[29]DevData!#REF!</definedName>
    <definedName name="DevPage" localSheetId="9">[29]DevData!#REF!</definedName>
    <definedName name="DevPage" localSheetId="8">[29]DevData!#REF!</definedName>
    <definedName name="DevPage" localSheetId="6">[29]DevData!#REF!</definedName>
    <definedName name="DevPage" localSheetId="12">[29]DevData!#REF!</definedName>
    <definedName name="DevPage" localSheetId="10">[29]DevData!#REF!</definedName>
    <definedName name="DevPage" localSheetId="11">[29]DevData!#REF!</definedName>
    <definedName name="DevPage">[29]DevData!#REF!</definedName>
    <definedName name="DevSched">[70]Summary!$C$8:$S$76</definedName>
    <definedName name="df">PV(mezz_ytm,mezz_term-1,mezz_amt*mezz_io,0,0)+mezz_amt</definedName>
    <definedName name="dir_amenities" localSheetId="7">#REF!</definedName>
    <definedName name="dir_amenities" localSheetId="9">#REF!</definedName>
    <definedName name="dir_amenities" localSheetId="8">#REF!</definedName>
    <definedName name="dir_amenities" localSheetId="6">#REF!</definedName>
    <definedName name="dir_amenities" localSheetId="12">#REF!</definedName>
    <definedName name="dir_amenities" localSheetId="10">#REF!</definedName>
    <definedName name="dir_amenities" localSheetId="11">#REF!</definedName>
    <definedName name="dir_amenities">#REF!</definedName>
    <definedName name="dir_comm" localSheetId="7">#REF!</definedName>
    <definedName name="dir_comm" localSheetId="9">#REF!</definedName>
    <definedName name="dir_comm" localSheetId="8">#REF!</definedName>
    <definedName name="dir_comm" localSheetId="6">#REF!</definedName>
    <definedName name="dir_comm" localSheetId="12">#REF!</definedName>
    <definedName name="dir_comm" localSheetId="10">#REF!</definedName>
    <definedName name="dir_comm" localSheetId="11">#REF!</definedName>
    <definedName name="dir_comm">#REF!</definedName>
    <definedName name="dir_consult_eng" localSheetId="7">#REF!</definedName>
    <definedName name="dir_consult_eng" localSheetId="9">#REF!</definedName>
    <definedName name="dir_consult_eng" localSheetId="8">#REF!</definedName>
    <definedName name="dir_consult_eng" localSheetId="6">#REF!</definedName>
    <definedName name="dir_consult_eng" localSheetId="12">#REF!</definedName>
    <definedName name="dir_consult_eng" localSheetId="10">#REF!</definedName>
    <definedName name="dir_consult_eng" localSheetId="11">#REF!</definedName>
    <definedName name="dir_consult_eng">#REF!</definedName>
    <definedName name="dir_contingency" localSheetId="7">#REF!</definedName>
    <definedName name="dir_contingency" localSheetId="9">#REF!</definedName>
    <definedName name="dir_contingency" localSheetId="8">#REF!</definedName>
    <definedName name="dir_contingency" localSheetId="6">#REF!</definedName>
    <definedName name="dir_contingency" localSheetId="12">#REF!</definedName>
    <definedName name="dir_contingency" localSheetId="10">#REF!</definedName>
    <definedName name="dir_contingency" localSheetId="11">#REF!</definedName>
    <definedName name="dir_contingency">#REF!</definedName>
    <definedName name="dir_fees_map" localSheetId="7">#REF!</definedName>
    <definedName name="dir_fees_map" localSheetId="9">#REF!</definedName>
    <definedName name="dir_fees_map" localSheetId="8">#REF!</definedName>
    <definedName name="dir_fees_map" localSheetId="6">#REF!</definedName>
    <definedName name="dir_fees_map" localSheetId="12">#REF!</definedName>
    <definedName name="dir_fees_map" localSheetId="10">#REF!</definedName>
    <definedName name="dir_fees_map" localSheetId="11">#REF!</definedName>
    <definedName name="dir_fees_map">#REF!</definedName>
    <definedName name="dir_fees_other" localSheetId="7">#REF!</definedName>
    <definedName name="dir_fees_other" localSheetId="9">#REF!</definedName>
    <definedName name="dir_fees_other" localSheetId="8">#REF!</definedName>
    <definedName name="dir_fees_other" localSheetId="6">#REF!</definedName>
    <definedName name="dir_fees_other" localSheetId="12">#REF!</definedName>
    <definedName name="dir_fees_other" localSheetId="10">#REF!</definedName>
    <definedName name="dir_fees_other" localSheetId="11">#REF!</definedName>
    <definedName name="dir_fees_other">#REF!</definedName>
    <definedName name="dir_grading" localSheetId="7">#REF!</definedName>
    <definedName name="dir_grading" localSheetId="9">#REF!</definedName>
    <definedName name="dir_grading" localSheetId="8">#REF!</definedName>
    <definedName name="dir_grading" localSheetId="6">#REF!</definedName>
    <definedName name="dir_grading" localSheetId="12">#REF!</definedName>
    <definedName name="dir_grading" localSheetId="10">#REF!</definedName>
    <definedName name="dir_grading" localSheetId="11">#REF!</definedName>
    <definedName name="dir_grading">#REF!</definedName>
    <definedName name="dir_land" localSheetId="7">#REF!</definedName>
    <definedName name="dir_land" localSheetId="9">#REF!</definedName>
    <definedName name="dir_land" localSheetId="8">#REF!</definedName>
    <definedName name="dir_land" localSheetId="6">#REF!</definedName>
    <definedName name="dir_land" localSheetId="12">#REF!</definedName>
    <definedName name="dir_land" localSheetId="10">#REF!</definedName>
    <definedName name="dir_land" localSheetId="11">#REF!</definedName>
    <definedName name="dir_land">#REF!</definedName>
    <definedName name="dir_sewer" localSheetId="7">#REF!</definedName>
    <definedName name="dir_sewer" localSheetId="9">#REF!</definedName>
    <definedName name="dir_sewer" localSheetId="8">#REF!</definedName>
    <definedName name="dir_sewer" localSheetId="6">#REF!</definedName>
    <definedName name="dir_sewer" localSheetId="12">#REF!</definedName>
    <definedName name="dir_sewer" localSheetId="10">#REF!</definedName>
    <definedName name="dir_sewer" localSheetId="11">#REF!</definedName>
    <definedName name="dir_sewer">#REF!</definedName>
    <definedName name="dir_storm" localSheetId="7">#REF!</definedName>
    <definedName name="dir_storm" localSheetId="9">#REF!</definedName>
    <definedName name="dir_storm" localSheetId="8">#REF!</definedName>
    <definedName name="dir_storm" localSheetId="6">#REF!</definedName>
    <definedName name="dir_storm" localSheetId="12">#REF!</definedName>
    <definedName name="dir_storm" localSheetId="10">#REF!</definedName>
    <definedName name="dir_storm" localSheetId="11">#REF!</definedName>
    <definedName name="dir_storm">#REF!</definedName>
    <definedName name="dir_street" localSheetId="7">#REF!</definedName>
    <definedName name="dir_street" localSheetId="9">#REF!</definedName>
    <definedName name="dir_street" localSheetId="8">#REF!</definedName>
    <definedName name="dir_street" localSheetId="6">#REF!</definedName>
    <definedName name="dir_street" localSheetId="12">#REF!</definedName>
    <definedName name="dir_street" localSheetId="10">#REF!</definedName>
    <definedName name="dir_street" localSheetId="11">#REF!</definedName>
    <definedName name="dir_street">#REF!</definedName>
    <definedName name="dir_utilities" localSheetId="7">#REF!</definedName>
    <definedName name="dir_utilities" localSheetId="9">#REF!</definedName>
    <definedName name="dir_utilities" localSheetId="8">#REF!</definedName>
    <definedName name="dir_utilities" localSheetId="6">#REF!</definedName>
    <definedName name="dir_utilities" localSheetId="12">#REF!</definedName>
    <definedName name="dir_utilities" localSheetId="10">#REF!</definedName>
    <definedName name="dir_utilities" localSheetId="11">#REF!</definedName>
    <definedName name="dir_utilities">#REF!</definedName>
    <definedName name="dir_water" localSheetId="7">#REF!</definedName>
    <definedName name="dir_water" localSheetId="9">#REF!</definedName>
    <definedName name="dir_water" localSheetId="8">#REF!</definedName>
    <definedName name="dir_water" localSheetId="6">#REF!</definedName>
    <definedName name="dir_water" localSheetId="12">#REF!</definedName>
    <definedName name="dir_water" localSheetId="10">#REF!</definedName>
    <definedName name="dir_water" localSheetId="11">#REF!</definedName>
    <definedName name="dir_water">#REF!</definedName>
    <definedName name="direct_amenties" localSheetId="7">#REF!</definedName>
    <definedName name="direct_amenties" localSheetId="9">#REF!</definedName>
    <definedName name="direct_amenties" localSheetId="8">#REF!</definedName>
    <definedName name="direct_amenties" localSheetId="6">#REF!</definedName>
    <definedName name="direct_amenties" localSheetId="12">#REF!</definedName>
    <definedName name="direct_amenties" localSheetId="10">#REF!</definedName>
    <definedName name="direct_amenties" localSheetId="11">#REF!</definedName>
    <definedName name="direct_amenties">#REF!</definedName>
    <definedName name="direct_consulting" localSheetId="7">#REF!</definedName>
    <definedName name="direct_consulting" localSheetId="9">#REF!</definedName>
    <definedName name="direct_consulting" localSheetId="8">#REF!</definedName>
    <definedName name="direct_consulting" localSheetId="6">#REF!</definedName>
    <definedName name="direct_consulting" localSheetId="12">#REF!</definedName>
    <definedName name="direct_consulting" localSheetId="10">#REF!</definedName>
    <definedName name="direct_consulting" localSheetId="11">#REF!</definedName>
    <definedName name="direct_consulting">#REF!</definedName>
    <definedName name="direct_contingency" localSheetId="7">#REF!</definedName>
    <definedName name="direct_contingency" localSheetId="9">#REF!</definedName>
    <definedName name="direct_contingency" localSheetId="8">#REF!</definedName>
    <definedName name="direct_contingency" localSheetId="6">#REF!</definedName>
    <definedName name="direct_contingency" localSheetId="12">#REF!</definedName>
    <definedName name="direct_contingency" localSheetId="10">#REF!</definedName>
    <definedName name="direct_contingency" localSheetId="11">#REF!</definedName>
    <definedName name="direct_contingency">#REF!</definedName>
    <definedName name="direct_fees_assess_map" localSheetId="7">#REF!</definedName>
    <definedName name="direct_fees_assess_map" localSheetId="9">#REF!</definedName>
    <definedName name="direct_fees_assess_map" localSheetId="8">#REF!</definedName>
    <definedName name="direct_fees_assess_map" localSheetId="6">#REF!</definedName>
    <definedName name="direct_fees_assess_map" localSheetId="12">#REF!</definedName>
    <definedName name="direct_fees_assess_map" localSheetId="10">#REF!</definedName>
    <definedName name="direct_fees_assess_map" localSheetId="11">#REF!</definedName>
    <definedName name="direct_fees_assess_map">#REF!</definedName>
    <definedName name="direct_fees_assess_other" localSheetId="7">#REF!</definedName>
    <definedName name="direct_fees_assess_other" localSheetId="9">#REF!</definedName>
    <definedName name="direct_fees_assess_other" localSheetId="8">#REF!</definedName>
    <definedName name="direct_fees_assess_other" localSheetId="6">#REF!</definedName>
    <definedName name="direct_fees_assess_other" localSheetId="12">#REF!</definedName>
    <definedName name="direct_fees_assess_other" localSheetId="10">#REF!</definedName>
    <definedName name="direct_fees_assess_other" localSheetId="11">#REF!</definedName>
    <definedName name="direct_fees_assess_other">#REF!</definedName>
    <definedName name="direct_grading" localSheetId="7">#REF!</definedName>
    <definedName name="direct_grading" localSheetId="9">#REF!</definedName>
    <definedName name="direct_grading" localSheetId="8">#REF!</definedName>
    <definedName name="direct_grading" localSheetId="6">#REF!</definedName>
    <definedName name="direct_grading" localSheetId="12">#REF!</definedName>
    <definedName name="direct_grading" localSheetId="10">#REF!</definedName>
    <definedName name="direct_grading" localSheetId="11">#REF!</definedName>
    <definedName name="direct_grading">#REF!</definedName>
    <definedName name="direct_land" localSheetId="7">#REF!</definedName>
    <definedName name="direct_land" localSheetId="9">#REF!</definedName>
    <definedName name="direct_land" localSheetId="8">#REF!</definedName>
    <definedName name="direct_land" localSheetId="6">#REF!</definedName>
    <definedName name="direct_land" localSheetId="12">#REF!</definedName>
    <definedName name="direct_land" localSheetId="10">#REF!</definedName>
    <definedName name="direct_land" localSheetId="11">#REF!</definedName>
    <definedName name="direct_land">#REF!</definedName>
    <definedName name="direct_land_comm" localSheetId="7">#REF!</definedName>
    <definedName name="direct_land_comm" localSheetId="9">#REF!</definedName>
    <definedName name="direct_land_comm" localSheetId="8">#REF!</definedName>
    <definedName name="direct_land_comm" localSheetId="6">#REF!</definedName>
    <definedName name="direct_land_comm" localSheetId="12">#REF!</definedName>
    <definedName name="direct_land_comm" localSheetId="10">#REF!</definedName>
    <definedName name="direct_land_comm" localSheetId="11">#REF!</definedName>
    <definedName name="direct_land_comm">#REF!</definedName>
    <definedName name="direct_sewer" localSheetId="7">#REF!</definedName>
    <definedName name="direct_sewer" localSheetId="9">#REF!</definedName>
    <definedName name="direct_sewer" localSheetId="8">#REF!</definedName>
    <definedName name="direct_sewer" localSheetId="6">#REF!</definedName>
    <definedName name="direct_sewer" localSheetId="12">#REF!</definedName>
    <definedName name="direct_sewer" localSheetId="10">#REF!</definedName>
    <definedName name="direct_sewer" localSheetId="11">#REF!</definedName>
    <definedName name="direct_sewer">#REF!</definedName>
    <definedName name="direct_storm" localSheetId="7">#REF!</definedName>
    <definedName name="direct_storm" localSheetId="9">#REF!</definedName>
    <definedName name="direct_storm" localSheetId="8">#REF!</definedName>
    <definedName name="direct_storm" localSheetId="6">#REF!</definedName>
    <definedName name="direct_storm" localSheetId="12">#REF!</definedName>
    <definedName name="direct_storm" localSheetId="10">#REF!</definedName>
    <definedName name="direct_storm" localSheetId="11">#REF!</definedName>
    <definedName name="direct_storm">#REF!</definedName>
    <definedName name="direct_street" localSheetId="7">#REF!</definedName>
    <definedName name="direct_street" localSheetId="9">#REF!</definedName>
    <definedName name="direct_street" localSheetId="8">#REF!</definedName>
    <definedName name="direct_street" localSheetId="6">#REF!</definedName>
    <definedName name="direct_street" localSheetId="12">#REF!</definedName>
    <definedName name="direct_street" localSheetId="10">#REF!</definedName>
    <definedName name="direct_street" localSheetId="11">#REF!</definedName>
    <definedName name="direct_street">#REF!</definedName>
    <definedName name="direct_utilities" localSheetId="7">#REF!</definedName>
    <definedName name="direct_utilities" localSheetId="9">#REF!</definedName>
    <definedName name="direct_utilities" localSheetId="8">#REF!</definedName>
    <definedName name="direct_utilities" localSheetId="6">#REF!</definedName>
    <definedName name="direct_utilities" localSheetId="12">#REF!</definedName>
    <definedName name="direct_utilities" localSheetId="10">#REF!</definedName>
    <definedName name="direct_utilities" localSheetId="11">#REF!</definedName>
    <definedName name="direct_utilities">#REF!</definedName>
    <definedName name="direct_water" localSheetId="7">#REF!</definedName>
    <definedName name="direct_water" localSheetId="9">#REF!</definedName>
    <definedName name="direct_water" localSheetId="8">#REF!</definedName>
    <definedName name="direct_water" localSheetId="6">#REF!</definedName>
    <definedName name="direct_water" localSheetId="12">#REF!</definedName>
    <definedName name="direct_water" localSheetId="10">#REF!</definedName>
    <definedName name="direct_water" localSheetId="11">#REF!</definedName>
    <definedName name="direct_water">#REF!</definedName>
    <definedName name="directory1" localSheetId="7">#REF!</definedName>
    <definedName name="directory1" localSheetId="9">#REF!</definedName>
    <definedName name="directory1" localSheetId="8">#REF!</definedName>
    <definedName name="directory1" localSheetId="6">#REF!</definedName>
    <definedName name="directory1" localSheetId="12">#REF!</definedName>
    <definedName name="directory1" localSheetId="10">#REF!</definedName>
    <definedName name="directory1" localSheetId="11">#REF!</definedName>
    <definedName name="directory1">#REF!</definedName>
    <definedName name="DISCOUNT_RATE" localSheetId="7">'[71]Template '!#REF!</definedName>
    <definedName name="DISCOUNT_RATE" localSheetId="9">'[71]Template '!#REF!</definedName>
    <definedName name="DISCOUNT_RATE" localSheetId="8">'[71]Template '!#REF!</definedName>
    <definedName name="DISCOUNT_RATE" localSheetId="6">'[71]Template '!#REF!</definedName>
    <definedName name="DISCOUNT_RATE" localSheetId="12">'[71]Template '!#REF!</definedName>
    <definedName name="DISCOUNT_RATE" localSheetId="10">'[71]Template '!#REF!</definedName>
    <definedName name="DISCOUNT_RATE" localSheetId="11">'[71]Template '!#REF!</definedName>
    <definedName name="DISCOUNT_RATE">'[71]Template '!#REF!</definedName>
    <definedName name="dist_prim_inv" localSheetId="7">#REF!</definedName>
    <definedName name="dist_prim_inv" localSheetId="9">#REF!</definedName>
    <definedName name="dist_prim_inv" localSheetId="8">#REF!</definedName>
    <definedName name="dist_prim_inv" localSheetId="6">#REF!</definedName>
    <definedName name="dist_prim_inv" localSheetId="12">#REF!</definedName>
    <definedName name="dist_prim_inv" localSheetId="10">#REF!</definedName>
    <definedName name="dist_prim_inv" localSheetId="11">#REF!</definedName>
    <definedName name="dist_prim_inv">#REF!</definedName>
    <definedName name="dist_primary" localSheetId="7">#REF!</definedName>
    <definedName name="dist_primary" localSheetId="9">#REF!</definedName>
    <definedName name="dist_primary" localSheetId="8">#REF!</definedName>
    <definedName name="dist_primary" localSheetId="6">#REF!</definedName>
    <definedName name="dist_primary" localSheetId="12">#REF!</definedName>
    <definedName name="dist_primary" localSheetId="10">#REF!</definedName>
    <definedName name="dist_primary" localSheetId="11">#REF!</definedName>
    <definedName name="dist_primary">#REF!</definedName>
    <definedName name="dist_suncal" localSheetId="7">#REF!</definedName>
    <definedName name="dist_suncal" localSheetId="9">#REF!</definedName>
    <definedName name="dist_suncal" localSheetId="8">#REF!</definedName>
    <definedName name="dist_suncal" localSheetId="6">#REF!</definedName>
    <definedName name="dist_suncal" localSheetId="12">#REF!</definedName>
    <definedName name="dist_suncal" localSheetId="10">#REF!</definedName>
    <definedName name="dist_suncal" localSheetId="11">#REF!</definedName>
    <definedName name="dist_suncal">#REF!</definedName>
    <definedName name="dist_total" localSheetId="7">#REF!</definedName>
    <definedName name="dist_total" localSheetId="9">#REF!</definedName>
    <definedName name="dist_total" localSheetId="8">#REF!</definedName>
    <definedName name="dist_total" localSheetId="6">#REF!</definedName>
    <definedName name="dist_total" localSheetId="12">#REF!</definedName>
    <definedName name="dist_total" localSheetId="10">#REF!</definedName>
    <definedName name="dist_total" localSheetId="11">#REF!</definedName>
    <definedName name="dist_total">#REF!</definedName>
    <definedName name="DISTRIBUTEMONTH" localSheetId="7">#REF!</definedName>
    <definedName name="DISTRIBUTEMONTH" localSheetId="9">#REF!</definedName>
    <definedName name="DISTRIBUTEMONTH" localSheetId="8">#REF!</definedName>
    <definedName name="DISTRIBUTEMONTH" localSheetId="6">#REF!</definedName>
    <definedName name="DISTRIBUTEMONTH" localSheetId="12">#REF!</definedName>
    <definedName name="DISTRIBUTEMONTH" localSheetId="10">#REF!</definedName>
    <definedName name="DISTRIBUTEMONTH" localSheetId="11">#REF!</definedName>
    <definedName name="DISTRIBUTEMONTH">#REF!</definedName>
    <definedName name="DISTRIBUTEQTR" localSheetId="7">#REF!</definedName>
    <definedName name="DISTRIBUTEQTR" localSheetId="9">#REF!</definedName>
    <definedName name="DISTRIBUTEQTR" localSheetId="8">#REF!</definedName>
    <definedName name="DISTRIBUTEQTR" localSheetId="6">#REF!</definedName>
    <definedName name="DISTRIBUTEQTR" localSheetId="12">#REF!</definedName>
    <definedName name="DISTRIBUTEQTR" localSheetId="10">#REF!</definedName>
    <definedName name="DISTRIBUTEQTR" localSheetId="11">#REF!</definedName>
    <definedName name="DISTRIBUTEQTR">#REF!</definedName>
    <definedName name="DISTRIBUTEYEAR" localSheetId="7">#REF!</definedName>
    <definedName name="DISTRIBUTEYEAR" localSheetId="9">#REF!</definedName>
    <definedName name="DISTRIBUTEYEAR" localSheetId="8">#REF!</definedName>
    <definedName name="DISTRIBUTEYEAR" localSheetId="6">#REF!</definedName>
    <definedName name="DISTRIBUTEYEAR" localSheetId="12">#REF!</definedName>
    <definedName name="DISTRIBUTEYEAR" localSheetId="10">#REF!</definedName>
    <definedName name="DISTRIBUTEYEAR" localSheetId="11">#REF!</definedName>
    <definedName name="DISTRIBUTEYEAR">#REF!</definedName>
    <definedName name="DIVSUMS" localSheetId="7">#REF!</definedName>
    <definedName name="DIVSUMS" localSheetId="8">#REF!</definedName>
    <definedName name="DIVSUMS" localSheetId="6">#REF!</definedName>
    <definedName name="DIVSUMS">#REF!</definedName>
    <definedName name="DIVTBL" localSheetId="7">#REF!</definedName>
    <definedName name="DIVTBL" localSheetId="8">#REF!</definedName>
    <definedName name="DIVTBL" localSheetId="6">#REF!</definedName>
    <definedName name="DIVTBL">#REF!</definedName>
    <definedName name="DOE" localSheetId="7">#REF!</definedName>
    <definedName name="DOE" localSheetId="9">#REF!</definedName>
    <definedName name="DOE" localSheetId="8">#REF!</definedName>
    <definedName name="DOE" localSheetId="6">#REF!</definedName>
    <definedName name="DOE" localSheetId="12">#REF!</definedName>
    <definedName name="DOE" localSheetId="10">#REF!</definedName>
    <definedName name="DOE" localSheetId="11">#REF!</definedName>
    <definedName name="DOE">#REF!</definedName>
    <definedName name="dof">[72]historical_capture!$B$3:$O$25</definedName>
    <definedName name="dog" hidden="1">{"1a",#N/A,FALSE,"Index";"1b",#N/A,FALSE,"Index";"1c",#N/A,FALSE,"Index";"1d",#N/A,FALSE,"Index";"1e",#N/A,FALSE,"Index";"1f",#N/A,FALSE,"Index";"1g",#N/A,FALSE,"Index";"1h",#N/A,FALSE,"Index"}</definedName>
    <definedName name="Dogs" localSheetId="7">'[2]Revenue Input'!#REF!</definedName>
    <definedName name="Dogs" localSheetId="9">'[2]Revenue Input'!#REF!</definedName>
    <definedName name="Dogs" localSheetId="8">'[2]Revenue Input'!#REF!</definedName>
    <definedName name="Dogs" localSheetId="6">'[2]Revenue Input'!#REF!</definedName>
    <definedName name="Dogs" localSheetId="12">'[2]Revenue Input'!#REF!</definedName>
    <definedName name="Dogs" localSheetId="10">'[2]Revenue Input'!#REF!</definedName>
    <definedName name="Dogs" localSheetId="11">'[2]Revenue Input'!#REF!</definedName>
    <definedName name="Dogs">'[2]Revenue Input'!#REF!</definedName>
    <definedName name="drain" localSheetId="7">#REF!</definedName>
    <definedName name="drain" localSheetId="9">#REF!</definedName>
    <definedName name="drain" localSheetId="8">#REF!</definedName>
    <definedName name="drain" localSheetId="6">#REF!</definedName>
    <definedName name="drain" localSheetId="12">#REF!</definedName>
    <definedName name="drain" localSheetId="10">#REF!</definedName>
    <definedName name="drain" localSheetId="11">#REF!</definedName>
    <definedName name="drain">#REF!</definedName>
    <definedName name="drain_acq_cost" localSheetId="7">#REF!</definedName>
    <definedName name="drain_acq_cost" localSheetId="9">#REF!</definedName>
    <definedName name="drain_acq_cost" localSheetId="8">#REF!</definedName>
    <definedName name="drain_acq_cost" localSheetId="6">#REF!</definedName>
    <definedName name="drain_acq_cost" localSheetId="12">#REF!</definedName>
    <definedName name="drain_acq_cost" localSheetId="10">#REF!</definedName>
    <definedName name="drain_acq_cost" localSheetId="11">#REF!</definedName>
    <definedName name="drain_acq_cost">#REF!</definedName>
    <definedName name="drain_alloc" localSheetId="7">#REF!</definedName>
    <definedName name="drain_alloc" localSheetId="9">#REF!</definedName>
    <definedName name="drain_alloc" localSheetId="8">#REF!</definedName>
    <definedName name="drain_alloc" localSheetId="6">#REF!</definedName>
    <definedName name="drain_alloc" localSheetId="12">#REF!</definedName>
    <definedName name="drain_alloc" localSheetId="10">#REF!</definedName>
    <definedName name="drain_alloc" localSheetId="11">#REF!</definedName>
    <definedName name="drain_alloc">#REF!</definedName>
    <definedName name="drain_costs" localSheetId="7">#REF!</definedName>
    <definedName name="drain_costs" localSheetId="9">#REF!</definedName>
    <definedName name="drain_costs" localSheetId="8">#REF!</definedName>
    <definedName name="drain_costs" localSheetId="6">#REF!</definedName>
    <definedName name="drain_costs" localSheetId="12">#REF!</definedName>
    <definedName name="drain_costs" localSheetId="10">#REF!</definedName>
    <definedName name="drain_costs" localSheetId="11">#REF!</definedName>
    <definedName name="drain_costs">#REF!</definedName>
    <definedName name="drain_credit" localSheetId="7">#REF!</definedName>
    <definedName name="drain_credit" localSheetId="9">#REF!</definedName>
    <definedName name="drain_credit" localSheetId="8">#REF!</definedName>
    <definedName name="drain_credit" localSheetId="6">#REF!</definedName>
    <definedName name="drain_credit" localSheetId="12">#REF!</definedName>
    <definedName name="drain_credit" localSheetId="10">#REF!</definedName>
    <definedName name="drain_credit" localSheetId="11">#REF!</definedName>
    <definedName name="drain_credit">#REF!</definedName>
    <definedName name="drain_due" localSheetId="7">#REF!</definedName>
    <definedName name="drain_due" localSheetId="9">#REF!</definedName>
    <definedName name="drain_due" localSheetId="8">#REF!</definedName>
    <definedName name="drain_due" localSheetId="6">#REF!</definedName>
    <definedName name="drain_due" localSheetId="12">#REF!</definedName>
    <definedName name="drain_due" localSheetId="10">#REF!</definedName>
    <definedName name="drain_due" localSheetId="11">#REF!</definedName>
    <definedName name="drain_due">#REF!</definedName>
    <definedName name="drain_funding" localSheetId="7">#REF!</definedName>
    <definedName name="drain_funding" localSheetId="9">#REF!</definedName>
    <definedName name="drain_funding" localSheetId="8">#REF!</definedName>
    <definedName name="drain_funding" localSheetId="6">#REF!</definedName>
    <definedName name="drain_funding" localSheetId="12">#REF!</definedName>
    <definedName name="drain_funding" localSheetId="10">#REF!</definedName>
    <definedName name="drain_funding" localSheetId="11">#REF!</definedName>
    <definedName name="drain_funding">#REF!</definedName>
    <definedName name="drain_land_alloc" localSheetId="7">#REF!</definedName>
    <definedName name="drain_land_alloc" localSheetId="9">#REF!</definedName>
    <definedName name="drain_land_alloc" localSheetId="8">#REF!</definedName>
    <definedName name="drain_land_alloc" localSheetId="6">#REF!</definedName>
    <definedName name="drain_land_alloc" localSheetId="12">#REF!</definedName>
    <definedName name="drain_land_alloc" localSheetId="10">#REF!</definedName>
    <definedName name="drain_land_alloc" localSheetId="11">#REF!</definedName>
    <definedName name="drain_land_alloc">#REF!</definedName>
    <definedName name="drain_maint" localSheetId="7">[53]Drain!#REF!</definedName>
    <definedName name="drain_maint" localSheetId="9">[53]Drain!#REF!</definedName>
    <definedName name="drain_maint" localSheetId="8">[53]Drain!#REF!</definedName>
    <definedName name="drain_maint" localSheetId="6">[53]Drain!#REF!</definedName>
    <definedName name="drain_maint" localSheetId="12">[53]Drain!#REF!</definedName>
    <definedName name="drain_maint" localSheetId="10">[53]Drain!#REF!</definedName>
    <definedName name="drain_maint" localSheetId="11">[53]Drain!#REF!</definedName>
    <definedName name="drain_maint">[53]Drain!#REF!</definedName>
    <definedName name="drain_maint_alloc" localSheetId="7">[53]Drain!#REF!</definedName>
    <definedName name="drain_maint_alloc" localSheetId="9">[53]Drain!#REF!</definedName>
    <definedName name="drain_maint_alloc" localSheetId="8">[53]Drain!#REF!</definedName>
    <definedName name="drain_maint_alloc" localSheetId="6">[53]Drain!#REF!</definedName>
    <definedName name="drain_maint_alloc" localSheetId="12">[53]Drain!#REF!</definedName>
    <definedName name="drain_maint_alloc" localSheetId="10">[53]Drain!#REF!</definedName>
    <definedName name="drain_maint_alloc" localSheetId="11">[53]Drain!#REF!</definedName>
    <definedName name="drain_maint_alloc">[53]Drain!#REF!</definedName>
    <definedName name="drain_rev" localSheetId="7">[53]Drain!#REF!</definedName>
    <definedName name="drain_rev" localSheetId="9">[53]Drain!#REF!</definedName>
    <definedName name="drain_rev" localSheetId="8">[53]Drain!#REF!</definedName>
    <definedName name="drain_rev" localSheetId="6">[53]Drain!#REF!</definedName>
    <definedName name="drain_rev" localSheetId="12">[53]Drain!#REF!</definedName>
    <definedName name="drain_rev" localSheetId="10">[53]Drain!#REF!</definedName>
    <definedName name="drain_rev" localSheetId="11">[53]Drain!#REF!</definedName>
    <definedName name="drain_rev">[53]Drain!#REF!</definedName>
    <definedName name="drain_sum" localSheetId="7">#REF!</definedName>
    <definedName name="drain_sum" localSheetId="9">#REF!</definedName>
    <definedName name="drain_sum" localSheetId="8">#REF!</definedName>
    <definedName name="drain_sum" localSheetId="6">#REF!</definedName>
    <definedName name="drain_sum" localSheetId="12">#REF!</definedName>
    <definedName name="drain_sum" localSheetId="10">#REF!</definedName>
    <definedName name="drain_sum" localSheetId="11">#REF!</definedName>
    <definedName name="drain_sum">#REF!</definedName>
    <definedName name="drain_sum1" localSheetId="7">#REF!</definedName>
    <definedName name="drain_sum1" localSheetId="9">#REF!</definedName>
    <definedName name="drain_sum1" localSheetId="8">#REF!</definedName>
    <definedName name="drain_sum1" localSheetId="6">#REF!</definedName>
    <definedName name="drain_sum1" localSheetId="12">#REF!</definedName>
    <definedName name="drain_sum1" localSheetId="10">#REF!</definedName>
    <definedName name="drain_sum1" localSheetId="11">#REF!</definedName>
    <definedName name="drain_sum1">#REF!</definedName>
    <definedName name="drainage" localSheetId="7">#REF!</definedName>
    <definedName name="drainage" localSheetId="9">#REF!</definedName>
    <definedName name="drainage" localSheetId="8">#REF!</definedName>
    <definedName name="drainage" localSheetId="6">#REF!</definedName>
    <definedName name="drainage" localSheetId="12">#REF!</definedName>
    <definedName name="drainage" localSheetId="10">#REF!</definedName>
    <definedName name="drainage" localSheetId="11">#REF!</definedName>
    <definedName name="drainage">#REF!</definedName>
    <definedName name="drainage_alloc" localSheetId="7">'[18]PF Cost Alloc'!#REF!</definedName>
    <definedName name="drainage_alloc" localSheetId="9">'[18]PF Cost Alloc'!#REF!</definedName>
    <definedName name="drainage_alloc" localSheetId="8">'[18]PF Cost Alloc'!#REF!</definedName>
    <definedName name="drainage_alloc" localSheetId="6">'[18]PF Cost Alloc'!#REF!</definedName>
    <definedName name="drainage_alloc" localSheetId="12">'[18]PF Cost Alloc'!#REF!</definedName>
    <definedName name="drainage_alloc" localSheetId="10">'[18]PF Cost Alloc'!#REF!</definedName>
    <definedName name="drainage_alloc" localSheetId="11">'[18]PF Cost Alloc'!#REF!</definedName>
    <definedName name="drainage_alloc">'[18]PF Cost Alloc'!#REF!</definedName>
    <definedName name="drainage_cf" localSheetId="7">#REF!</definedName>
    <definedName name="drainage_cf" localSheetId="9">#REF!</definedName>
    <definedName name="drainage_cf" localSheetId="8">#REF!</definedName>
    <definedName name="drainage_cf" localSheetId="6">#REF!</definedName>
    <definedName name="drainage_cf" localSheetId="12">#REF!</definedName>
    <definedName name="drainage_cf" localSheetId="10">#REF!</definedName>
    <definedName name="drainage_cf" localSheetId="11">#REF!</definedName>
    <definedName name="drainage_cf">#REF!</definedName>
    <definedName name="drainage_compare" localSheetId="7">#REF!</definedName>
    <definedName name="drainage_compare" localSheetId="9">#REF!</definedName>
    <definedName name="drainage_compare" localSheetId="8">#REF!</definedName>
    <definedName name="drainage_compare" localSheetId="6">#REF!</definedName>
    <definedName name="drainage_compare" localSheetId="12">#REF!</definedName>
    <definedName name="drainage_compare" localSheetId="10">#REF!</definedName>
    <definedName name="drainage_compare" localSheetId="11">#REF!</definedName>
    <definedName name="drainage_compare">#REF!</definedName>
    <definedName name="drainage_cost" localSheetId="7">#REF!</definedName>
    <definedName name="drainage_cost" localSheetId="9">#REF!</definedName>
    <definedName name="drainage_cost" localSheetId="8">#REF!</definedName>
    <definedName name="drainage_cost" localSheetId="6">#REF!</definedName>
    <definedName name="drainage_cost" localSheetId="12">#REF!</definedName>
    <definedName name="drainage_cost" localSheetId="10">#REF!</definedName>
    <definedName name="drainage_cost" localSheetId="11">#REF!</definedName>
    <definedName name="drainage_cost">#REF!</definedName>
    <definedName name="Drainage_credits" localSheetId="7">#REF!</definedName>
    <definedName name="Drainage_credits" localSheetId="9">#REF!</definedName>
    <definedName name="Drainage_credits" localSheetId="8">#REF!</definedName>
    <definedName name="Drainage_credits" localSheetId="6">#REF!</definedName>
    <definedName name="Drainage_credits" localSheetId="12">#REF!</definedName>
    <definedName name="Drainage_credits" localSheetId="10">#REF!</definedName>
    <definedName name="Drainage_credits" localSheetId="11">#REF!</definedName>
    <definedName name="Drainage_credits">#REF!</definedName>
    <definedName name="drainage_fee_rev" localSheetId="7">#REF!</definedName>
    <definedName name="drainage_fee_rev" localSheetId="9">#REF!</definedName>
    <definedName name="drainage_fee_rev" localSheetId="8">#REF!</definedName>
    <definedName name="drainage_fee_rev" localSheetId="6">#REF!</definedName>
    <definedName name="drainage_fee_rev" localSheetId="12">#REF!</definedName>
    <definedName name="drainage_fee_rev" localSheetId="10">#REF!</definedName>
    <definedName name="drainage_fee_rev" localSheetId="11">#REF!</definedName>
    <definedName name="drainage_fee_rev">#REF!</definedName>
    <definedName name="drainage2_alloc" localSheetId="7">#REF!</definedName>
    <definedName name="drainage2_alloc" localSheetId="9">#REF!</definedName>
    <definedName name="drainage2_alloc" localSheetId="8">#REF!</definedName>
    <definedName name="drainage2_alloc" localSheetId="6">#REF!</definedName>
    <definedName name="drainage2_alloc" localSheetId="12">#REF!</definedName>
    <definedName name="drainage2_alloc" localSheetId="10">#REF!</definedName>
    <definedName name="drainage2_alloc" localSheetId="11">#REF!</definedName>
    <definedName name="drainage2_alloc">#REF!</definedName>
    <definedName name="drainageA">'[69]Type Costs'!$AQ$196:$AQ$238</definedName>
    <definedName name="drainageCst">'[69]Type Costs'!$AT$196:$AT$238</definedName>
    <definedName name="Draws" localSheetId="7">#REF!</definedName>
    <definedName name="Draws" localSheetId="9">#REF!</definedName>
    <definedName name="Draws" localSheetId="8">#REF!</definedName>
    <definedName name="Draws" localSheetId="6">#REF!</definedName>
    <definedName name="Draws" localSheetId="12">#REF!</definedName>
    <definedName name="Draws" localSheetId="10">#REF!</definedName>
    <definedName name="Draws" localSheetId="11">#REF!</definedName>
    <definedName name="Draws">#REF!</definedName>
    <definedName name="dry_alloc" localSheetId="7">#REF!</definedName>
    <definedName name="dry_alloc" localSheetId="9">#REF!</definedName>
    <definedName name="dry_alloc" localSheetId="8">#REF!</definedName>
    <definedName name="dry_alloc" localSheetId="6">#REF!</definedName>
    <definedName name="dry_alloc" localSheetId="12">#REF!</definedName>
    <definedName name="dry_alloc" localSheetId="10">#REF!</definedName>
    <definedName name="dry_alloc" localSheetId="11">#REF!</definedName>
    <definedName name="dry_alloc">#REF!</definedName>
    <definedName name="DRYBULK" localSheetId="7">#REF!</definedName>
    <definedName name="DRYBULK" localSheetId="9">#REF!</definedName>
    <definedName name="DRYBULK" localSheetId="8">#REF!</definedName>
    <definedName name="DRYBULK" localSheetId="6">#REF!</definedName>
    <definedName name="DRYBULK" localSheetId="12">#REF!</definedName>
    <definedName name="DRYBULK" localSheetId="10">#REF!</definedName>
    <definedName name="DRYBULK" localSheetId="11">#REF!</definedName>
    <definedName name="DRYBULK">#REF!</definedName>
    <definedName name="dryutils_alloc" localSheetId="7">#REF!</definedName>
    <definedName name="dryutils_alloc" localSheetId="9">#REF!</definedName>
    <definedName name="dryutils_alloc" localSheetId="8">#REF!</definedName>
    <definedName name="dryutils_alloc" localSheetId="6">#REF!</definedName>
    <definedName name="dryutils_alloc" localSheetId="12">#REF!</definedName>
    <definedName name="dryutils_alloc" localSheetId="10">#REF!</definedName>
    <definedName name="dryutils_alloc" localSheetId="11">#REF!</definedName>
    <definedName name="dryutils_alloc">#REF!</definedName>
    <definedName name="DSUMERR" localSheetId="7">#REF!</definedName>
    <definedName name="DSUMERR" localSheetId="8">#REF!</definedName>
    <definedName name="DSUMERR" localSheetId="6">#REF!</definedName>
    <definedName name="DSUMERR">#REF!</definedName>
    <definedName name="DT" hidden="1">{#N/A,#N/A,FALSE,"TOC-App";#N/A,#N/A,FALSE,"Fisc Sum (A-1)";#N/A,#N/A,FALSE,"Land Use Sum (A-2)";#N/A,#N/A,FALSE,"Budget (A-3)";#N/A,#N/A,FALSE,"Buildout (A-4)";#N/A,#N/A,FALSE,"MultiFam (A-5)";#N/A,#N/A,FALSE,"Inc.Exp. (A-6)";#N/A,#N/A,FALSE,"Office (A-7)";#N/A,#N/A,FALSE,"Retail (A-8)";#N/A,#N/A,FALSE,"Pop.Emp (A-9)";#N/A,#N/A,FALSE,"Assumps (A-10)";#N/A,#N/A,FALSE,"Police (A-11)";#N/A,#N/A,FALSE,"Fire (A-12)";#N/A,#N/A,FALSE,"Parks (A-13)";#N/A,#N/A,FALSE,"Streets (A-14)";#N/A,#N/A,FALSE,"Prop.Tax (A-15)";#N/A,#N/A,FALSE,"Sales Tax (A-16)";#N/A,#N/A,FALSE,"Tax Expd (A-17)";#N/A,#N/A,FALSE,"Other Fees (A-18)";#N/A,#N/A,FALSE,"ImpFees (A-19)"}</definedName>
    <definedName name="DTS" localSheetId="7">#REF!</definedName>
    <definedName name="DTS" localSheetId="9">#REF!</definedName>
    <definedName name="DTS" localSheetId="8">#REF!</definedName>
    <definedName name="DTS" localSheetId="6">#REF!</definedName>
    <definedName name="DTS" localSheetId="12">#REF!</definedName>
    <definedName name="DTS" localSheetId="10">#REF!</definedName>
    <definedName name="DTS" localSheetId="11">#REF!</definedName>
    <definedName name="DTS">#REF!</definedName>
    <definedName name="due" localSheetId="7">#REF!</definedName>
    <definedName name="due" localSheetId="9">#REF!</definedName>
    <definedName name="due" localSheetId="8">#REF!</definedName>
    <definedName name="due" localSheetId="6">#REF!</definedName>
    <definedName name="due" localSheetId="12">#REF!</definedName>
    <definedName name="due" localSheetId="10">#REF!</definedName>
    <definedName name="due" localSheetId="11">#REF!</definedName>
    <definedName name="due">#REF!</definedName>
    <definedName name="DUE_assum" localSheetId="7">#REF!</definedName>
    <definedName name="DUE_assum" localSheetId="9">#REF!</definedName>
    <definedName name="DUE_assum" localSheetId="8">#REF!</definedName>
    <definedName name="DUE_assum" localSheetId="6">#REF!</definedName>
    <definedName name="DUE_assum" localSheetId="12">#REF!</definedName>
    <definedName name="DUE_assum" localSheetId="10">#REF!</definedName>
    <definedName name="DUE_assum" localSheetId="11">#REF!</definedName>
    <definedName name="DUE_assum">#REF!</definedName>
    <definedName name="DUE_by_stage" localSheetId="7">#REF!</definedName>
    <definedName name="DUE_by_stage" localSheetId="9">#REF!</definedName>
    <definedName name="DUE_by_stage" localSheetId="8">#REF!</definedName>
    <definedName name="DUE_by_stage" localSheetId="6">#REF!</definedName>
    <definedName name="DUE_by_stage" localSheetId="12">#REF!</definedName>
    <definedName name="DUE_by_stage" localSheetId="10">#REF!</definedName>
    <definedName name="DUE_by_stage" localSheetId="11">#REF!</definedName>
    <definedName name="DUE_by_stage">#REF!</definedName>
    <definedName name="due_calc" localSheetId="7">[21]D!#REF!</definedName>
    <definedName name="due_calc" localSheetId="9">[21]D!#REF!</definedName>
    <definedName name="due_calc" localSheetId="8">[21]D!#REF!</definedName>
    <definedName name="due_calc" localSheetId="6">[21]D!#REF!</definedName>
    <definedName name="due_calc" localSheetId="12">[21]D!#REF!</definedName>
    <definedName name="due_calc" localSheetId="10">[21]D!#REF!</definedName>
    <definedName name="due_calc" localSheetId="11">[21]D!#REF!</definedName>
    <definedName name="due_calc">[21]D!#REF!</definedName>
    <definedName name="due_fees" localSheetId="7">#REF!</definedName>
    <definedName name="due_fees" localSheetId="9">#REF!</definedName>
    <definedName name="due_fees" localSheetId="8">#REF!</definedName>
    <definedName name="due_fees" localSheetId="6">#REF!</definedName>
    <definedName name="due_fees" localSheetId="12">#REF!</definedName>
    <definedName name="due_fees" localSheetId="10">#REF!</definedName>
    <definedName name="due_fees" localSheetId="11">#REF!</definedName>
    <definedName name="due_fees">#REF!</definedName>
    <definedName name="due_fees_onsite" localSheetId="7">#REF!</definedName>
    <definedName name="due_fees_onsite" localSheetId="9">#REF!</definedName>
    <definedName name="due_fees_onsite" localSheetId="8">#REF!</definedName>
    <definedName name="due_fees_onsite" localSheetId="6">#REF!</definedName>
    <definedName name="due_fees_onsite" localSheetId="12">#REF!</definedName>
    <definedName name="due_fees_onsite" localSheetId="10">#REF!</definedName>
    <definedName name="due_fees_onsite" localSheetId="11">#REF!</definedName>
    <definedName name="due_fees_onsite">#REF!</definedName>
    <definedName name="DUE_schedule" localSheetId="7">[21]D!#REF!</definedName>
    <definedName name="DUE_schedule" localSheetId="9">[21]D!#REF!</definedName>
    <definedName name="DUE_schedule" localSheetId="8">[21]D!#REF!</definedName>
    <definedName name="DUE_schedule" localSheetId="6">[21]D!#REF!</definedName>
    <definedName name="DUE_schedule" localSheetId="12">[21]D!#REF!</definedName>
    <definedName name="DUE_schedule" localSheetId="10">[21]D!#REF!</definedName>
    <definedName name="DUE_schedule" localSheetId="11">[21]D!#REF!</definedName>
    <definedName name="DUE_schedule">[21]D!#REF!</definedName>
    <definedName name="dues" localSheetId="7">[21]D!#REF!</definedName>
    <definedName name="dues" localSheetId="9">[21]D!#REF!</definedName>
    <definedName name="dues" localSheetId="8">[21]D!#REF!</definedName>
    <definedName name="dues" localSheetId="6">[21]D!#REF!</definedName>
    <definedName name="dues" localSheetId="12">[21]D!#REF!</definedName>
    <definedName name="dues" localSheetId="10">[21]D!#REF!</definedName>
    <definedName name="dues" localSheetId="11">[21]D!#REF!</definedName>
    <definedName name="dues">[21]D!#REF!</definedName>
    <definedName name="dues_p1" localSheetId="7">#REF!</definedName>
    <definedName name="dues_p1" localSheetId="9">#REF!</definedName>
    <definedName name="dues_p1" localSheetId="8">#REF!</definedName>
    <definedName name="dues_p1" localSheetId="6">#REF!</definedName>
    <definedName name="dues_p1" localSheetId="12">#REF!</definedName>
    <definedName name="dues_p1" localSheetId="10">#REF!</definedName>
    <definedName name="dues_p1" localSheetId="11">#REF!</definedName>
    <definedName name="dues_p1">#REF!</definedName>
    <definedName name="DUEs1" localSheetId="7">[21]D!#REF!</definedName>
    <definedName name="DUEs1" localSheetId="9">[21]D!#REF!</definedName>
    <definedName name="DUEs1" localSheetId="8">[21]D!#REF!</definedName>
    <definedName name="DUEs1" localSheetId="6">[21]D!#REF!</definedName>
    <definedName name="DUEs1" localSheetId="12">[21]D!#REF!</definedName>
    <definedName name="DUEs1" localSheetId="10">[21]D!#REF!</definedName>
    <definedName name="DUEs1" localSheetId="11">[21]D!#REF!</definedName>
    <definedName name="DUEs1">[21]D!#REF!</definedName>
    <definedName name="dxcasdfsdcf" localSheetId="7">[73]D!#REF!</definedName>
    <definedName name="dxcasdfsdcf" localSheetId="8">[73]D!#REF!</definedName>
    <definedName name="dxcasdfsdcf" localSheetId="6">[73]D!#REF!</definedName>
    <definedName name="dxcasdfsdcf" localSheetId="12">[73]D!#REF!</definedName>
    <definedName name="dxcasdfsdcf">[73]D!#REF!</definedName>
    <definedName name="e" hidden="1">{#N/A,#N/A,FALSE,"II-2 POP.HH";#N/A,#N/A,FALSE,"II-3 AGE.DIST";#N/A,#N/A,FALSE,"II-4 HH.DIST";#N/A,#N/A,FALSE,"II-5 EMP.INDUS"}</definedName>
    <definedName name="E02_VACANCY" localSheetId="7">'[7]Revenue Detail Sheets'!#REF!</definedName>
    <definedName name="E02_VACANCY" localSheetId="9">'[7]Revenue Detail Sheets'!#REF!</definedName>
    <definedName name="E02_VACANCY" localSheetId="8">'[7]Revenue Detail Sheets'!#REF!</definedName>
    <definedName name="E02_VACANCY" localSheetId="6">'[7]Revenue Detail Sheets'!#REF!</definedName>
    <definedName name="E02_VACANCY" localSheetId="12">'[7]Revenue Detail Sheets'!#REF!</definedName>
    <definedName name="E02_VACANCY" localSheetId="10">'[7]Revenue Detail Sheets'!#REF!</definedName>
    <definedName name="E02_VACANCY" localSheetId="11">'[7]Revenue Detail Sheets'!#REF!</definedName>
    <definedName name="E02_VACANCY">'[7]Revenue Detail Sheets'!#REF!</definedName>
    <definedName name="E04_VACANCY" localSheetId="7">'[7]Revenue Detail Sheets'!#REF!</definedName>
    <definedName name="E04_VACANCY" localSheetId="9">'[7]Revenue Detail Sheets'!#REF!</definedName>
    <definedName name="E04_VACANCY" localSheetId="8">'[7]Revenue Detail Sheets'!#REF!</definedName>
    <definedName name="E04_VACANCY" localSheetId="6">'[7]Revenue Detail Sheets'!#REF!</definedName>
    <definedName name="E04_VACANCY" localSheetId="12">'[7]Revenue Detail Sheets'!#REF!</definedName>
    <definedName name="E04_VACANCY" localSheetId="10">'[7]Revenue Detail Sheets'!#REF!</definedName>
    <definedName name="E04_VACANCY" localSheetId="11">'[7]Revenue Detail Sheets'!#REF!</definedName>
    <definedName name="E04_VACANCY">'[7]Revenue Detail Sheets'!#REF!</definedName>
    <definedName name="EARTHWORK" localSheetId="7">#REF!</definedName>
    <definedName name="EARTHWORK" localSheetId="9">#REF!</definedName>
    <definedName name="EARTHWORK" localSheetId="8">#REF!</definedName>
    <definedName name="EARTHWORK" localSheetId="6">#REF!</definedName>
    <definedName name="EARTHWORK" localSheetId="12">#REF!</definedName>
    <definedName name="EARTHWORK" localSheetId="10">#REF!</definedName>
    <definedName name="EARTHWORK" localSheetId="11">#REF!</definedName>
    <definedName name="EARTHWORK">#REF!</definedName>
    <definedName name="easton_pop" localSheetId="7">#REF!</definedName>
    <definedName name="easton_pop" localSheetId="9">#REF!</definedName>
    <definedName name="easton_pop" localSheetId="8">#REF!</definedName>
    <definedName name="easton_pop" localSheetId="6">#REF!</definedName>
    <definedName name="easton_pop" localSheetId="12">#REF!</definedName>
    <definedName name="easton_pop" localSheetId="10">#REF!</definedName>
    <definedName name="easton_pop" localSheetId="11">#REF!</definedName>
    <definedName name="easton_pop">#REF!</definedName>
    <definedName name="EDDIVERR" localSheetId="7">#REF!</definedName>
    <definedName name="EDDIVERR" localSheetId="8">#REF!</definedName>
    <definedName name="EDDIVERR" localSheetId="6">#REF!</definedName>
    <definedName name="EDDIVERR">#REF!</definedName>
    <definedName name="Eden" hidden="1">{"AnnualRentRoll",#N/A,FALSE,"RentRoll"}</definedName>
    <definedName name="EDIT1" localSheetId="7">#REF!</definedName>
    <definedName name="EDIT1" localSheetId="9">#REF!</definedName>
    <definedName name="EDIT1" localSheetId="8">#REF!</definedName>
    <definedName name="EDIT1" localSheetId="6">#REF!</definedName>
    <definedName name="EDIT1" localSheetId="12">#REF!</definedName>
    <definedName name="EDIT1" localSheetId="10">#REF!</definedName>
    <definedName name="EDIT1" localSheetId="11">#REF!</definedName>
    <definedName name="EDIT1">#REF!</definedName>
    <definedName name="edu" localSheetId="7">[74]EDUs!#REF!</definedName>
    <definedName name="edu" localSheetId="9">[74]EDUs!#REF!</definedName>
    <definedName name="edu" localSheetId="8">[74]EDUs!#REF!</definedName>
    <definedName name="edu" localSheetId="6">[74]EDUs!#REF!</definedName>
    <definedName name="edu" localSheetId="12">[74]EDUs!#REF!</definedName>
    <definedName name="edu" localSheetId="10">[74]EDUs!#REF!</definedName>
    <definedName name="edu" localSheetId="11">[74]EDUs!#REF!</definedName>
    <definedName name="edu">[74]EDUs!#REF!</definedName>
    <definedName name="EDU_calc" localSheetId="7">'[63]Fee Revenue'!#REF!</definedName>
    <definedName name="EDU_calc" localSheetId="9">'[63]Fee Revenue'!#REF!</definedName>
    <definedName name="EDU_calc" localSheetId="8">'[63]Fee Revenue'!#REF!</definedName>
    <definedName name="EDU_calc" localSheetId="6">'[63]Fee Revenue'!#REF!</definedName>
    <definedName name="EDU_calc" localSheetId="12">'[63]Fee Revenue'!#REF!</definedName>
    <definedName name="EDU_calc" localSheetId="10">'[63]Fee Revenue'!#REF!</definedName>
    <definedName name="EDU_calc" localSheetId="11">'[63]Fee Revenue'!#REF!</definedName>
    <definedName name="EDU_calc">'[63]Fee Revenue'!#REF!</definedName>
    <definedName name="edu_factors" localSheetId="7">#REF!</definedName>
    <definedName name="edu_factors" localSheetId="9">#REF!</definedName>
    <definedName name="edu_factors" localSheetId="8">#REF!</definedName>
    <definedName name="edu_factors" localSheetId="6">#REF!</definedName>
    <definedName name="edu_factors" localSheetId="12">#REF!</definedName>
    <definedName name="edu_factors" localSheetId="10">#REF!</definedName>
    <definedName name="edu_factors" localSheetId="11">#REF!</definedName>
    <definedName name="edu_factors">#REF!</definedName>
    <definedName name="edus" localSheetId="7">#REF!</definedName>
    <definedName name="edus" localSheetId="9">#REF!</definedName>
    <definedName name="edus" localSheetId="8">#REF!</definedName>
    <definedName name="edus" localSheetId="6">#REF!</definedName>
    <definedName name="edus" localSheetId="12">#REF!</definedName>
    <definedName name="edus" localSheetId="10">#REF!</definedName>
    <definedName name="edus" localSheetId="11">#REF!</definedName>
    <definedName name="edus">#REF!</definedName>
    <definedName name="EF" localSheetId="7">[29]DevData!#REF!</definedName>
    <definedName name="EF" localSheetId="9">[29]DevData!#REF!</definedName>
    <definedName name="EF" localSheetId="8">[29]DevData!#REF!</definedName>
    <definedName name="EF" localSheetId="6">[29]DevData!#REF!</definedName>
    <definedName name="EF" localSheetId="12">[29]DevData!#REF!</definedName>
    <definedName name="EF" localSheetId="10">[29]DevData!#REF!</definedName>
    <definedName name="EF" localSheetId="11">[29]DevData!#REF!</definedName>
    <definedName name="EF">[29]DevData!#REF!</definedName>
    <definedName name="EF_CAP" localSheetId="7">#REF!</definedName>
    <definedName name="EF_CAP" localSheetId="9">#REF!</definedName>
    <definedName name="EF_CAP" localSheetId="8">#REF!</definedName>
    <definedName name="EF_CAP" localSheetId="6">#REF!</definedName>
    <definedName name="EF_CAP" localSheetId="12">#REF!</definedName>
    <definedName name="EF_CAP" localSheetId="10">#REF!</definedName>
    <definedName name="EF_CAP" localSheetId="11">#REF!</definedName>
    <definedName name="EF_CAP">#REF!</definedName>
    <definedName name="EF_Comm_Park_Est" localSheetId="7">'[75]park cost'!#REF!</definedName>
    <definedName name="EF_Comm_Park_Est" localSheetId="9">'[75]park cost'!#REF!</definedName>
    <definedName name="EF_Comm_Park_Est" localSheetId="8">'[75]park cost'!#REF!</definedName>
    <definedName name="EF_Comm_Park_Est" localSheetId="6">'[75]park cost'!#REF!</definedName>
    <definedName name="EF_Comm_Park_Est" localSheetId="12">'[75]park cost'!#REF!</definedName>
    <definedName name="EF_Comm_Park_Est" localSheetId="10">'[75]park cost'!#REF!</definedName>
    <definedName name="EF_Comm_Park_Est" localSheetId="11">'[75]park cost'!#REF!</definedName>
    <definedName name="EF_Comm_Park_Est">'[75]park cost'!#REF!</definedName>
    <definedName name="EF_landcor_cost" localSheetId="7">#REF!</definedName>
    <definedName name="EF_landcor_cost" localSheetId="9">#REF!</definedName>
    <definedName name="EF_landcor_cost" localSheetId="8">#REF!</definedName>
    <definedName name="EF_landcor_cost" localSheetId="6">#REF!</definedName>
    <definedName name="EF_landcor_cost" localSheetId="12">#REF!</definedName>
    <definedName name="EF_landcor_cost" localSheetId="10">#REF!</definedName>
    <definedName name="EF_landcor_cost" localSheetId="11">#REF!</definedName>
    <definedName name="EF_landcor_cost">#REF!</definedName>
    <definedName name="EF_LC_major" localSheetId="7">#REF!</definedName>
    <definedName name="EF_LC_major" localSheetId="9">#REF!</definedName>
    <definedName name="EF_LC_major" localSheetId="8">#REF!</definedName>
    <definedName name="EF_LC_major" localSheetId="6">#REF!</definedName>
    <definedName name="EF_LC_major" localSheetId="12">#REF!</definedName>
    <definedName name="EF_LC_major" localSheetId="10">#REF!</definedName>
    <definedName name="EF_LC_major" localSheetId="11">#REF!</definedName>
    <definedName name="EF_LC_major">#REF!</definedName>
    <definedName name="EF_LC_other" localSheetId="7">#REF!</definedName>
    <definedName name="EF_LC_other" localSheetId="9">#REF!</definedName>
    <definedName name="EF_LC_other" localSheetId="8">#REF!</definedName>
    <definedName name="EF_LC_other" localSheetId="6">#REF!</definedName>
    <definedName name="EF_LC_other" localSheetId="12">#REF!</definedName>
    <definedName name="EF_LC_other" localSheetId="10">#REF!</definedName>
    <definedName name="EF_LC_other" localSheetId="11">#REF!</definedName>
    <definedName name="EF_LC_other">#REF!</definedName>
    <definedName name="EF_LEASE" localSheetId="7">#REF!</definedName>
    <definedName name="EF_LEASE" localSheetId="9">#REF!</definedName>
    <definedName name="EF_LEASE" localSheetId="8">#REF!</definedName>
    <definedName name="EF_LEASE" localSheetId="6">#REF!</definedName>
    <definedName name="EF_LEASE" localSheetId="12">#REF!</definedName>
    <definedName name="EF_LEASE" localSheetId="10">#REF!</definedName>
    <definedName name="EF_LEASE" localSheetId="11">#REF!</definedName>
    <definedName name="EF_LEASE">#REF!</definedName>
    <definedName name="EF_park_costs" localSheetId="7">'[14]park cost'!#REF!</definedName>
    <definedName name="EF_park_costs" localSheetId="9">'[14]park cost'!#REF!</definedName>
    <definedName name="EF_park_costs" localSheetId="8">'[14]park cost'!#REF!</definedName>
    <definedName name="EF_park_costs" localSheetId="6">'[14]park cost'!#REF!</definedName>
    <definedName name="EF_park_costs" localSheetId="12">'[14]park cost'!#REF!</definedName>
    <definedName name="EF_park_costs" localSheetId="10">'[14]park cost'!#REF!</definedName>
    <definedName name="EF_park_costs" localSheetId="11">'[14]park cost'!#REF!</definedName>
    <definedName name="EF_park_costs">'[14]park cost'!#REF!</definedName>
    <definedName name="EF_recwater_cost" localSheetId="7">#REF!</definedName>
    <definedName name="EF_recwater_cost" localSheetId="9">#REF!</definedName>
    <definedName name="EF_recwater_cost" localSheetId="8">#REF!</definedName>
    <definedName name="EF_recwater_cost" localSheetId="6">#REF!</definedName>
    <definedName name="EF_recwater_cost" localSheetId="12">#REF!</definedName>
    <definedName name="EF_recwater_cost" localSheetId="10">#REF!</definedName>
    <definedName name="EF_recwater_cost" localSheetId="11">#REF!</definedName>
    <definedName name="EF_recwater_cost">#REF!</definedName>
    <definedName name="EINFLATION" localSheetId="7">#REF!</definedName>
    <definedName name="EINFLATION" localSheetId="9">#REF!</definedName>
    <definedName name="EINFLATION" localSheetId="8">#REF!</definedName>
    <definedName name="EINFLATION" localSheetId="6">#REF!</definedName>
    <definedName name="EINFLATION" localSheetId="12">#REF!</definedName>
    <definedName name="EINFLATION" localSheetId="10">#REF!</definedName>
    <definedName name="EINFLATION" localSheetId="11">#REF!</definedName>
    <definedName name="EINFLATION">#REF!</definedName>
    <definedName name="Electricity_bill" localSheetId="7">[42]Projdesc!#REF!</definedName>
    <definedName name="Electricity_bill" localSheetId="9">[42]Projdesc!#REF!</definedName>
    <definedName name="Electricity_bill" localSheetId="8">[42]Projdesc!#REF!</definedName>
    <definedName name="Electricity_bill" localSheetId="6">[42]Projdesc!#REF!</definedName>
    <definedName name="Electricity_bill" localSheetId="12">[42]Projdesc!#REF!</definedName>
    <definedName name="Electricity_bill" localSheetId="10">[42]Projdesc!#REF!</definedName>
    <definedName name="Electricity_bill" localSheetId="11">[42]Projdesc!#REF!</definedName>
    <definedName name="Electricity_bill">[42]Projdesc!#REF!</definedName>
    <definedName name="Elverta_school_costs" localSheetId="7">#REF!</definedName>
    <definedName name="Elverta_school_costs" localSheetId="9">#REF!</definedName>
    <definedName name="Elverta_school_costs" localSheetId="8">#REF!</definedName>
    <definedName name="Elverta_school_costs" localSheetId="6">#REF!</definedName>
    <definedName name="Elverta_school_costs" localSheetId="12">#REF!</definedName>
    <definedName name="Elverta_school_costs" localSheetId="10">#REF!</definedName>
    <definedName name="Elverta_school_costs" localSheetId="11">#REF!</definedName>
    <definedName name="Elverta_school_costs">#REF!</definedName>
    <definedName name="Emp">'[67]Assump(S2)'!$C$10</definedName>
    <definedName name="emp_prj" localSheetId="7">#REF!</definedName>
    <definedName name="emp_prj" localSheetId="9">#REF!</definedName>
    <definedName name="emp_prj" localSheetId="8">#REF!</definedName>
    <definedName name="emp_prj" localSheetId="6">#REF!</definedName>
    <definedName name="emp_prj" localSheetId="12">#REF!</definedName>
    <definedName name="emp_prj" localSheetId="10">#REF!</definedName>
    <definedName name="emp_prj" localSheetId="11">#REF!</definedName>
    <definedName name="emp_prj">#REF!</definedName>
    <definedName name="employment" localSheetId="4">#REF!</definedName>
    <definedName name="employment" localSheetId="7">#REF!</definedName>
    <definedName name="employment" localSheetId="3">#REF!</definedName>
    <definedName name="employment" localSheetId="9">#REF!</definedName>
    <definedName name="employment" localSheetId="2">#REF!</definedName>
    <definedName name="employment" localSheetId="8">#REF!</definedName>
    <definedName name="employment" localSheetId="6">#REF!</definedName>
    <definedName name="employment" localSheetId="12">#REF!</definedName>
    <definedName name="employment" localSheetId="5">#REF!</definedName>
    <definedName name="employment" localSheetId="10">#REF!</definedName>
    <definedName name="employment" localSheetId="11">#REF!</definedName>
    <definedName name="employment" localSheetId="13">#REF!</definedName>
    <definedName name="employment">#REF!</definedName>
    <definedName name="End_Bal" localSheetId="7">#REF!</definedName>
    <definedName name="End_Bal" localSheetId="8">#REF!</definedName>
    <definedName name="End_Bal" localSheetId="6">#REF!</definedName>
    <definedName name="End_Bal">#REF!</definedName>
    <definedName name="ENDING_INVESTOR_BALANCE" localSheetId="7">#REF!</definedName>
    <definedName name="ENDING_INVESTOR_BALANCE" localSheetId="9">#REF!</definedName>
    <definedName name="ENDING_INVESTOR_BALANCE" localSheetId="8">#REF!</definedName>
    <definedName name="ENDING_INVESTOR_BALANCE" localSheetId="6">#REF!</definedName>
    <definedName name="ENDING_INVESTOR_BALANCE" localSheetId="12">#REF!</definedName>
    <definedName name="ENDING_INVESTOR_BALANCE" localSheetId="10">#REF!</definedName>
    <definedName name="ENDING_INVESTOR_BALANCE" localSheetId="11">#REF!</definedName>
    <definedName name="ENDING_INVESTOR_BALANCE">#REF!</definedName>
    <definedName name="Ending_Loan_Balance" localSheetId="7">#REF!</definedName>
    <definedName name="Ending_Loan_Balance" localSheetId="9">#REF!</definedName>
    <definedName name="Ending_Loan_Balance" localSheetId="8">#REF!</definedName>
    <definedName name="Ending_Loan_Balance" localSheetId="6">#REF!</definedName>
    <definedName name="Ending_Loan_Balance" localSheetId="12">#REF!</definedName>
    <definedName name="Ending_Loan_Balance" localSheetId="10">#REF!</definedName>
    <definedName name="Ending_Loan_Balance" localSheetId="11">#REF!</definedName>
    <definedName name="Ending_Loan_Balance">#REF!</definedName>
    <definedName name="ENDING_LOTS_STATUS" localSheetId="7">#REF!</definedName>
    <definedName name="ENDING_LOTS_STATUS" localSheetId="9">#REF!</definedName>
    <definedName name="ENDING_LOTS_STATUS" localSheetId="8">#REF!</definedName>
    <definedName name="ENDING_LOTS_STATUS" localSheetId="6">#REF!</definedName>
    <definedName name="ENDING_LOTS_STATUS" localSheetId="12">#REF!</definedName>
    <definedName name="ENDING_LOTS_STATUS" localSheetId="10">#REF!</definedName>
    <definedName name="ENDING_LOTS_STATUS" localSheetId="11">#REF!</definedName>
    <definedName name="ENDING_LOTS_STATUS">#REF!</definedName>
    <definedName name="ENDING_TOTAL_UNDELIVERED_UNITS" localSheetId="7">#REF!</definedName>
    <definedName name="ENDING_TOTAL_UNDELIVERED_UNITS" localSheetId="9">#REF!</definedName>
    <definedName name="ENDING_TOTAL_UNDELIVERED_UNITS" localSheetId="8">#REF!</definedName>
    <definedName name="ENDING_TOTAL_UNDELIVERED_UNITS" localSheetId="6">#REF!</definedName>
    <definedName name="ENDING_TOTAL_UNDELIVERED_UNITS" localSheetId="12">#REF!</definedName>
    <definedName name="ENDING_TOTAL_UNDELIVERED_UNITS" localSheetId="10">#REF!</definedName>
    <definedName name="ENDING_TOTAL_UNDELIVERED_UNITS" localSheetId="11">#REF!</definedName>
    <definedName name="ENDING_TOTAL_UNDELIVERED_UNITS">#REF!</definedName>
    <definedName name="ENDING_UNITS_UNDER_CONTRACT" localSheetId="7">#REF!</definedName>
    <definedName name="ENDING_UNITS_UNDER_CONTRACT" localSheetId="9">#REF!</definedName>
    <definedName name="ENDING_UNITS_UNDER_CONTRACT" localSheetId="8">#REF!</definedName>
    <definedName name="ENDING_UNITS_UNDER_CONTRACT" localSheetId="6">#REF!</definedName>
    <definedName name="ENDING_UNITS_UNDER_CONTRACT" localSheetId="12">#REF!</definedName>
    <definedName name="ENDING_UNITS_UNDER_CONTRACT" localSheetId="10">#REF!</definedName>
    <definedName name="ENDING_UNITS_UNDER_CONTRACT" localSheetId="11">#REF!</definedName>
    <definedName name="ENDING_UNITS_UNDER_CONTRACT">#REF!</definedName>
    <definedName name="ENGINEERING" localSheetId="7">[25]MASTER!#REF!</definedName>
    <definedName name="ENGINEERING" localSheetId="9">[25]MASTER!#REF!</definedName>
    <definedName name="ENGINEERING" localSheetId="8">[25]MASTER!#REF!</definedName>
    <definedName name="ENGINEERING" localSheetId="6">[25]MASTER!#REF!</definedName>
    <definedName name="ENGINEERING" localSheetId="12">[25]MASTER!#REF!</definedName>
    <definedName name="ENGINEERING" localSheetId="10">[25]MASTER!#REF!</definedName>
    <definedName name="ENGINEERING" localSheetId="11">[25]MASTER!#REF!</definedName>
    <definedName name="ENGINEERING">[25]MASTER!#REF!</definedName>
    <definedName name="ENTCFA1">#N/A</definedName>
    <definedName name="ENTCFA2">#N/A</definedName>
    <definedName name="ENTCFCC1">#N/A</definedName>
    <definedName name="ENTCFCC2">#N/A</definedName>
    <definedName name="ENTCFCS1">#N/A</definedName>
    <definedName name="ENTCFCS2">#N/A</definedName>
    <definedName name="ENTCFDS1">#N/A</definedName>
    <definedName name="ENTCFDS2">#N/A</definedName>
    <definedName name="ENTCFP1">#N/A</definedName>
    <definedName name="ENTCFP2">#N/A</definedName>
    <definedName name="ENTCFSS1">#N/A</definedName>
    <definedName name="ENTCFSS2">#N/A</definedName>
    <definedName name="ENTCFSW1">#N/A</definedName>
    <definedName name="ENTCFSW2">#N/A</definedName>
    <definedName name="ENTCFT1">#N/A</definedName>
    <definedName name="ENTCFT2">#N/A</definedName>
    <definedName name="ENTCFTOT1">#N/A</definedName>
    <definedName name="ENTCFTOT2">#N/A</definedName>
    <definedName name="ENTCFWS1">#N/A</definedName>
    <definedName name="ENTCFWS2">#N/A</definedName>
    <definedName name="entity1" localSheetId="7">#REF!</definedName>
    <definedName name="entity1" localSheetId="9">#REF!</definedName>
    <definedName name="entity1" localSheetId="8">#REF!</definedName>
    <definedName name="entity1" localSheetId="6">#REF!</definedName>
    <definedName name="entity1" localSheetId="12">#REF!</definedName>
    <definedName name="entity1" localSheetId="10">#REF!</definedName>
    <definedName name="entity1" localSheetId="11">#REF!</definedName>
    <definedName name="entity1">#REF!</definedName>
    <definedName name="Entry_Pool_Spa" localSheetId="7">#REF!</definedName>
    <definedName name="Entry_Pool_Spa" localSheetId="9">#REF!</definedName>
    <definedName name="Entry_Pool_Spa" localSheetId="8">#REF!</definedName>
    <definedName name="Entry_Pool_Spa" localSheetId="6">#REF!</definedName>
    <definedName name="Entry_Pool_Spa" localSheetId="12">#REF!</definedName>
    <definedName name="Entry_Pool_Spa" localSheetId="10">#REF!</definedName>
    <definedName name="Entry_Pool_Spa" localSheetId="11">#REF!</definedName>
    <definedName name="Entry_Pool_Spa">#REF!</definedName>
    <definedName name="ep_absorb" localSheetId="7">#REF!</definedName>
    <definedName name="ep_absorb" localSheetId="9">#REF!</definedName>
    <definedName name="ep_absorb" localSheetId="8">#REF!</definedName>
    <definedName name="ep_absorb" localSheetId="6">#REF!</definedName>
    <definedName name="ep_absorb" localSheetId="12">#REF!</definedName>
    <definedName name="ep_absorb" localSheetId="10">#REF!</definedName>
    <definedName name="ep_absorb" localSheetId="11">#REF!</definedName>
    <definedName name="ep_absorb">#REF!</definedName>
    <definedName name="ep_av" localSheetId="7">#REF!</definedName>
    <definedName name="ep_av" localSheetId="9">#REF!</definedName>
    <definedName name="ep_av" localSheetId="8">#REF!</definedName>
    <definedName name="ep_av" localSheetId="6">#REF!</definedName>
    <definedName name="ep_av" localSheetId="12">#REF!</definedName>
    <definedName name="ep_av" localSheetId="10">#REF!</definedName>
    <definedName name="ep_av" localSheetId="11">#REF!</definedName>
    <definedName name="ep_av">#REF!</definedName>
    <definedName name="ep_cum_absorb" localSheetId="7">#REF!</definedName>
    <definedName name="ep_cum_absorb" localSheetId="9">#REF!</definedName>
    <definedName name="ep_cum_absorb" localSheetId="8">#REF!</definedName>
    <definedName name="ep_cum_absorb" localSheetId="6">#REF!</definedName>
    <definedName name="ep_cum_absorb" localSheetId="12">#REF!</definedName>
    <definedName name="ep_cum_absorb" localSheetId="10">#REF!</definedName>
    <definedName name="ep_cum_absorb" localSheetId="11">#REF!</definedName>
    <definedName name="ep_cum_absorb">#REF!</definedName>
    <definedName name="ep_prop_tax" localSheetId="7">#REF!</definedName>
    <definedName name="ep_prop_tax" localSheetId="9">#REF!</definedName>
    <definedName name="ep_prop_tax" localSheetId="8">#REF!</definedName>
    <definedName name="ep_prop_tax" localSheetId="6">#REF!</definedName>
    <definedName name="ep_prop_tax" localSheetId="12">#REF!</definedName>
    <definedName name="ep_prop_tax" localSheetId="10">#REF!</definedName>
    <definedName name="ep_prop_tax" localSheetId="11">#REF!</definedName>
    <definedName name="ep_prop_tax">#REF!</definedName>
    <definedName name="ep_prop_trans" localSheetId="7">#REF!</definedName>
    <definedName name="ep_prop_trans" localSheetId="9">#REF!</definedName>
    <definedName name="ep_prop_trans" localSheetId="8">#REF!</definedName>
    <definedName name="ep_prop_trans" localSheetId="6">#REF!</definedName>
    <definedName name="ep_prop_trans" localSheetId="12">#REF!</definedName>
    <definedName name="ep_prop_trans" localSheetId="10">#REF!</definedName>
    <definedName name="ep_prop_trans" localSheetId="11">#REF!</definedName>
    <definedName name="ep_prop_trans">#REF!</definedName>
    <definedName name="ep_sales_tax" localSheetId="7">#REF!</definedName>
    <definedName name="ep_sales_tax" localSheetId="9">#REF!</definedName>
    <definedName name="ep_sales_tax" localSheetId="8">#REF!</definedName>
    <definedName name="ep_sales_tax" localSheetId="6">#REF!</definedName>
    <definedName name="ep_sales_tax" localSheetId="12">#REF!</definedName>
    <definedName name="ep_sales_tax" localSheetId="10">#REF!</definedName>
    <definedName name="ep_sales_tax" localSheetId="11">#REF!</definedName>
    <definedName name="ep_sales_tax">#REF!</definedName>
    <definedName name="ep_summary" localSheetId="7">#REF!</definedName>
    <definedName name="ep_summary" localSheetId="9">#REF!</definedName>
    <definedName name="ep_summary" localSheetId="8">#REF!</definedName>
    <definedName name="ep_summary" localSheetId="6">#REF!</definedName>
    <definedName name="ep_summary" localSheetId="12">#REF!</definedName>
    <definedName name="ep_summary" localSheetId="10">#REF!</definedName>
    <definedName name="ep_summary" localSheetId="11">#REF!</definedName>
    <definedName name="ep_summary">#REF!</definedName>
    <definedName name="ep_tot" localSheetId="7">#REF!</definedName>
    <definedName name="ep_tot" localSheetId="9">#REF!</definedName>
    <definedName name="ep_tot" localSheetId="8">#REF!</definedName>
    <definedName name="ep_tot" localSheetId="6">#REF!</definedName>
    <definedName name="ep_tot" localSheetId="12">#REF!</definedName>
    <definedName name="ep_tot" localSheetId="10">#REF!</definedName>
    <definedName name="ep_tot" localSheetId="11">#REF!</definedName>
    <definedName name="ep_tot">#REF!</definedName>
    <definedName name="Equity" localSheetId="7">#REF!</definedName>
    <definedName name="Equity" localSheetId="9">#REF!</definedName>
    <definedName name="Equity" localSheetId="8">#REF!</definedName>
    <definedName name="Equity" localSheetId="6">#REF!</definedName>
    <definedName name="Equity" localSheetId="12">#REF!</definedName>
    <definedName name="Equity" localSheetId="10">#REF!</definedName>
    <definedName name="Equity" localSheetId="11">#REF!</definedName>
    <definedName name="Equity">#REF!</definedName>
    <definedName name="Equity_IRR" localSheetId="7">[27]Assumptions!#REF!</definedName>
    <definedName name="Equity_IRR" localSheetId="9">[27]Assumptions!#REF!</definedName>
    <definedName name="Equity_IRR" localSheetId="8">[27]Assumptions!#REF!</definedName>
    <definedName name="Equity_IRR" localSheetId="6">[27]Assumptions!#REF!</definedName>
    <definedName name="Equity_IRR" localSheetId="12">[27]Assumptions!#REF!</definedName>
    <definedName name="Equity_IRR" localSheetId="10">[27]Assumptions!#REF!</definedName>
    <definedName name="Equity_IRR" localSheetId="11">[27]Assumptions!#REF!</definedName>
    <definedName name="Equity_IRR">[27]Assumptions!#REF!</definedName>
    <definedName name="ERRORACT" localSheetId="7">#REF!</definedName>
    <definedName name="ERRORACT" localSheetId="8">#REF!</definedName>
    <definedName name="ERRORACT" localSheetId="6">#REF!</definedName>
    <definedName name="ERRORACT">#REF!</definedName>
    <definedName name="ERRORADO" localSheetId="7">#REF!</definedName>
    <definedName name="ERRORADO" localSheetId="8">#REF!</definedName>
    <definedName name="ERRORADO" localSheetId="6">#REF!</definedName>
    <definedName name="ERRORADO">#REF!</definedName>
    <definedName name="ERRORAMD" localSheetId="7">#REF!</definedName>
    <definedName name="ERRORAMD" localSheetId="8">#REF!</definedName>
    <definedName name="ERRORAMD" localSheetId="6">#REF!</definedName>
    <definedName name="ERRORAMD">#REF!</definedName>
    <definedName name="ERRORDIF" localSheetId="7">#REF!</definedName>
    <definedName name="ERRORDIF" localSheetId="8">#REF!</definedName>
    <definedName name="ERRORDIF" localSheetId="6">#REF!</definedName>
    <definedName name="ERRORDIF">#REF!</definedName>
    <definedName name="ERRORPRO" localSheetId="7">#REF!</definedName>
    <definedName name="ERRORPRO" localSheetId="8">#REF!</definedName>
    <definedName name="ERRORPRO" localSheetId="6">#REF!</definedName>
    <definedName name="ERRORPRO">#REF!</definedName>
    <definedName name="est_bond" localSheetId="7">#REF!</definedName>
    <definedName name="est_bond" localSheetId="9">#REF!</definedName>
    <definedName name="est_bond" localSheetId="8">#REF!</definedName>
    <definedName name="est_bond" localSheetId="6">#REF!</definedName>
    <definedName name="est_bond" localSheetId="12">#REF!</definedName>
    <definedName name="est_bond" localSheetId="10">#REF!</definedName>
    <definedName name="est_bond" localSheetId="11">#REF!</definedName>
    <definedName name="est_bond">#REF!</definedName>
    <definedName name="est_bond_phase1" localSheetId="7">[35]Bonds!#REF!</definedName>
    <definedName name="est_bond_phase1" localSheetId="9">[35]Bonds!#REF!</definedName>
    <definedName name="est_bond_phase1" localSheetId="8">[35]Bonds!#REF!</definedName>
    <definedName name="est_bond_phase1" localSheetId="6">[35]Bonds!#REF!</definedName>
    <definedName name="est_bond_phase1" localSheetId="12">[35]Bonds!#REF!</definedName>
    <definedName name="est_bond_phase1" localSheetId="10">[35]Bonds!#REF!</definedName>
    <definedName name="est_bond_phase1" localSheetId="11">[35]Bonds!#REF!</definedName>
    <definedName name="est_bond_phase1">[35]Bonds!#REF!</definedName>
    <definedName name="est_bonds" localSheetId="7">#REF!</definedName>
    <definedName name="est_bonds" localSheetId="9">#REF!</definedName>
    <definedName name="est_bonds" localSheetId="8">#REF!</definedName>
    <definedName name="est_bonds" localSheetId="6">#REF!</definedName>
    <definedName name="est_bonds" localSheetId="12">#REF!</definedName>
    <definedName name="est_bonds" localSheetId="10">#REF!</definedName>
    <definedName name="est_bonds" localSheetId="11">#REF!</definedName>
    <definedName name="est_bonds">#REF!</definedName>
    <definedName name="est_lib" localSheetId="7">#REF!</definedName>
    <definedName name="est_lib" localSheetId="9">#REF!</definedName>
    <definedName name="est_lib" localSheetId="8">#REF!</definedName>
    <definedName name="est_lib" localSheetId="6">#REF!</definedName>
    <definedName name="est_lib" localSheetId="12">#REF!</definedName>
    <definedName name="est_lib" localSheetId="10">#REF!</definedName>
    <definedName name="est_lib" localSheetId="11">#REF!</definedName>
    <definedName name="est_lib">#REF!</definedName>
    <definedName name="est_pop_sb" localSheetId="7">'[76]Land Use'!#REF!</definedName>
    <definedName name="est_pop_sb" localSheetId="9">'[76]Land Use'!#REF!</definedName>
    <definedName name="est_pop_sb" localSheetId="8">'[76]Land Use'!#REF!</definedName>
    <definedName name="est_pop_sb" localSheetId="6">'[76]Land Use'!#REF!</definedName>
    <definedName name="est_pop_sb" localSheetId="12">'[76]Land Use'!#REF!</definedName>
    <definedName name="est_pop_sb" localSheetId="10">'[76]Land Use'!#REF!</definedName>
    <definedName name="est_pop_sb" localSheetId="11">'[76]Land Use'!#REF!</definedName>
    <definedName name="est_pop_sb">'[76]Land Use'!#REF!</definedName>
    <definedName name="est_rev" localSheetId="7">#REF!</definedName>
    <definedName name="est_rev" localSheetId="9">#REF!</definedName>
    <definedName name="est_rev" localSheetId="8">#REF!</definedName>
    <definedName name="est_rev" localSheetId="6">#REF!</definedName>
    <definedName name="est_rev" localSheetId="12">#REF!</definedName>
    <definedName name="est_rev" localSheetId="10">#REF!</definedName>
    <definedName name="est_rev" localSheetId="11">#REF!</definedName>
    <definedName name="est_rev">#REF!</definedName>
    <definedName name="est_rev_2" localSheetId="7">#REF!</definedName>
    <definedName name="est_rev_2" localSheetId="9">#REF!</definedName>
    <definedName name="est_rev_2" localSheetId="8">#REF!</definedName>
    <definedName name="est_rev_2" localSheetId="6">#REF!</definedName>
    <definedName name="est_rev_2" localSheetId="12">#REF!</definedName>
    <definedName name="est_rev_2" localSheetId="10">#REF!</definedName>
    <definedName name="est_rev_2" localSheetId="11">#REF!</definedName>
    <definedName name="est_rev_2">#REF!</definedName>
    <definedName name="est_sum" localSheetId="7">[49]Summary!#REF!</definedName>
    <definedName name="est_sum" localSheetId="9">[49]Summary!#REF!</definedName>
    <definedName name="est_sum" localSheetId="8">[49]Summary!#REF!</definedName>
    <definedName name="est_sum" localSheetId="6">[49]Summary!#REF!</definedName>
    <definedName name="est_sum" localSheetId="12">[49]Summary!#REF!</definedName>
    <definedName name="est_sum" localSheetId="10">[49]Summary!#REF!</definedName>
    <definedName name="est_sum" localSheetId="11">[49]Summary!#REF!</definedName>
    <definedName name="est_sum">[49]Summary!#REF!</definedName>
    <definedName name="est_taxes" localSheetId="7">#REF!</definedName>
    <definedName name="est_taxes" localSheetId="9">#REF!</definedName>
    <definedName name="est_taxes" localSheetId="8">#REF!</definedName>
    <definedName name="est_taxes" localSheetId="6">#REF!</definedName>
    <definedName name="est_taxes" localSheetId="12">#REF!</definedName>
    <definedName name="est_taxes" localSheetId="10">#REF!</definedName>
    <definedName name="est_taxes" localSheetId="11">#REF!</definedName>
    <definedName name="est_taxes">#REF!</definedName>
    <definedName name="estimate2" localSheetId="7">[33]Bonds!#REF!</definedName>
    <definedName name="estimate2" localSheetId="9">[33]Bonds!#REF!</definedName>
    <definedName name="estimate2" localSheetId="8">[33]Bonds!#REF!</definedName>
    <definedName name="estimate2" localSheetId="6">[33]Bonds!#REF!</definedName>
    <definedName name="estimate2" localSheetId="12">[33]Bonds!#REF!</definedName>
    <definedName name="estimate2" localSheetId="10">[33]Bonds!#REF!</definedName>
    <definedName name="estimate2" localSheetId="11">[33]Bonds!#REF!</definedName>
    <definedName name="estimate2">[33]Bonds!#REF!</definedName>
    <definedName name="EVENTS" localSheetId="7">#REF!</definedName>
    <definedName name="EVENTS" localSheetId="9">#REF!</definedName>
    <definedName name="EVENTS" localSheetId="8">#REF!</definedName>
    <definedName name="EVENTS" localSheetId="6">#REF!</definedName>
    <definedName name="EVENTS" localSheetId="12">#REF!</definedName>
    <definedName name="EVENTS" localSheetId="10">#REF!</definedName>
    <definedName name="EVENTS" localSheetId="11">#REF!</definedName>
    <definedName name="EVENTS">#REF!</definedName>
    <definedName name="EVENTS_TITLE" localSheetId="7">#REF!</definedName>
    <definedName name="EVENTS_TITLE" localSheetId="9">#REF!</definedName>
    <definedName name="EVENTS_TITLE" localSheetId="8">#REF!</definedName>
    <definedName name="EVENTS_TITLE" localSheetId="6">#REF!</definedName>
    <definedName name="EVENTS_TITLE" localSheetId="12">#REF!</definedName>
    <definedName name="EVENTS_TITLE" localSheetId="10">#REF!</definedName>
    <definedName name="EVENTS_TITLE" localSheetId="11">#REF!</definedName>
    <definedName name="EVENTS_TITLE">#REF!</definedName>
    <definedName name="EXC_CAP" localSheetId="7">#REF!</definedName>
    <definedName name="EXC_CAP" localSheetId="9">#REF!</definedName>
    <definedName name="EXC_CAP" localSheetId="8">#REF!</definedName>
    <definedName name="EXC_CAP" localSheetId="6">#REF!</definedName>
    <definedName name="EXC_CAP" localSheetId="12">#REF!</definedName>
    <definedName name="EXC_CAP" localSheetId="10">#REF!</definedName>
    <definedName name="EXC_CAP" localSheetId="11">#REF!</definedName>
    <definedName name="EXC_CAP">#REF!</definedName>
    <definedName name="EXC_NOI" localSheetId="7">#REF!</definedName>
    <definedName name="EXC_NOI" localSheetId="9">#REF!</definedName>
    <definedName name="EXC_NOI" localSheetId="8">#REF!</definedName>
    <definedName name="EXC_NOI" localSheetId="6">#REF!</definedName>
    <definedName name="EXC_NOI" localSheetId="12">#REF!</definedName>
    <definedName name="EXC_NOI" localSheetId="10">#REF!</definedName>
    <definedName name="EXC_NOI" localSheetId="11">#REF!</definedName>
    <definedName name="EXC_NOI">#REF!</definedName>
    <definedName name="excavation_alloc" localSheetId="7">'[64]Backbone Costs Alloc'!#REF!</definedName>
    <definedName name="excavation_alloc" localSheetId="9">'[64]Backbone Costs Alloc'!#REF!</definedName>
    <definedName name="excavation_alloc" localSheetId="8">'[64]Backbone Costs Alloc'!#REF!</definedName>
    <definedName name="excavation_alloc" localSheetId="6">'[64]Backbone Costs Alloc'!#REF!</definedName>
    <definedName name="excavation_alloc" localSheetId="12">'[64]Backbone Costs Alloc'!#REF!</definedName>
    <definedName name="excavation_alloc" localSheetId="10">'[64]Backbone Costs Alloc'!#REF!</definedName>
    <definedName name="excavation_alloc" localSheetId="11">'[64]Backbone Costs Alloc'!#REF!</definedName>
    <definedName name="excavation_alloc">'[64]Backbone Costs Alloc'!#REF!</definedName>
    <definedName name="EXCURS" localSheetId="7">#REF!</definedName>
    <definedName name="EXCURS" localSheetId="9">#REF!</definedName>
    <definedName name="EXCURS" localSheetId="8">#REF!</definedName>
    <definedName name="EXCURS" localSheetId="6">#REF!</definedName>
    <definedName name="EXCURS" localSheetId="12">#REF!</definedName>
    <definedName name="EXCURS" localSheetId="10">#REF!</definedName>
    <definedName name="EXCURS" localSheetId="11">#REF!</definedName>
    <definedName name="EXCURS">#REF!</definedName>
    <definedName name="EXCURS_TITLE" localSheetId="7">#REF!</definedName>
    <definedName name="EXCURS_TITLE" localSheetId="9">#REF!</definedName>
    <definedName name="EXCURS_TITLE" localSheetId="8">#REF!</definedName>
    <definedName name="EXCURS_TITLE" localSheetId="6">#REF!</definedName>
    <definedName name="EXCURS_TITLE" localSheetId="12">#REF!</definedName>
    <definedName name="EXCURS_TITLE" localSheetId="10">#REF!</definedName>
    <definedName name="EXCURS_TITLE" localSheetId="11">#REF!</definedName>
    <definedName name="EXCURS_TITLE">#REF!</definedName>
    <definedName name="exec">'[77]Exec. Sum.'!$B$5:$P$44</definedName>
    <definedName name="exec2" localSheetId="7">#REF!</definedName>
    <definedName name="exec2" localSheetId="9">#REF!</definedName>
    <definedName name="exec2" localSheetId="8">#REF!</definedName>
    <definedName name="exec2" localSheetId="6">#REF!</definedName>
    <definedName name="exec2" localSheetId="12">#REF!</definedName>
    <definedName name="exec2" localSheetId="10">#REF!</definedName>
    <definedName name="exec2" localSheetId="11">#REF!</definedName>
    <definedName name="exec2">#REF!</definedName>
    <definedName name="EXHIBIT10" hidden="1">{#N/A,#N/A,FALSE,"II-2 POP.HH";#N/A,#N/A,FALSE,"II-3 AGE.DIST";#N/A,#N/A,FALSE,"II-4 HH.DIST";#N/A,#N/A,FALSE,"II-5 EMP.INDUS"}</definedName>
    <definedName name="exhibit13" hidden="1">{#N/A,#N/A,FALSE,"el.det";#N/A,#N/A,FALSE,"mu.det";#N/A,#N/A,FALSE,"ug.det";#N/A,#N/A,FALSE,"ex.det";#N/A,#N/A,FALSE,"lux.det";#N/A,#N/A,FALSE,"custom.lot";#N/A,#N/A,FALSE,"condo.att";#N/A,#N/A,FALSE,"el.att";#N/A,#N/A,FALSE,"mu.att";#N/A,#N/A,FALSE,"ex.att";#N/A,#N/A,FALSE,"lux.att";#N/A,#N/A,FALSE,"all.by.village"}</definedName>
    <definedName name="EXHIBIT3" hidden="1">{#N/A,#N/A,FALSE,"el.det";#N/A,#N/A,FALSE,"mu.det";#N/A,#N/A,FALSE,"ug.det";#N/A,#N/A,FALSE,"ex.det";#N/A,#N/A,FALSE,"lux.det";#N/A,#N/A,FALSE,"custom.lot";#N/A,#N/A,FALSE,"condo.att";#N/A,#N/A,FALSE,"el.att";#N/A,#N/A,FALSE,"mu.att";#N/A,#N/A,FALSE,"ex.att";#N/A,#N/A,FALSE,"lux.att";#N/A,#N/A,FALSE,"all.by.village"}</definedName>
    <definedName name="EXHIBIT6" hidden="1">{#N/A,#N/A,FALSE,"el.det";#N/A,#N/A,FALSE,"mu.det";#N/A,#N/A,FALSE,"ug.det";#N/A,#N/A,FALSE,"ex.det";#N/A,#N/A,FALSE,"lux.det";#N/A,#N/A,FALSE,"custom.lot";#N/A,#N/A,FALSE,"condo.att";#N/A,#N/A,FALSE,"el.att";#N/A,#N/A,FALSE,"mu.att";#N/A,#N/A,FALSE,"ex.att";#N/A,#N/A,FALSE,"lux.att";#N/A,#N/A,FALSE,"all.by.village"}</definedName>
    <definedName name="EXHIBIT7" hidden="1">{#N/A,#N/A,FALSE,"II-2 POP.HH";#N/A,#N/A,FALSE,"II-3 AGE.DIST";#N/A,#N/A,FALSE,"II-4 HH.DIST";#N/A,#N/A,FALSE,"II-5 EMP.INDUS"}</definedName>
    <definedName name="EXHIBIT8" hidden="1">{#N/A,#N/A,FALSE,"el.det";#N/A,#N/A,FALSE,"mu.det";#N/A,#N/A,FALSE,"ug.det";#N/A,#N/A,FALSE,"ex.det";#N/A,#N/A,FALSE,"lux.det";#N/A,#N/A,FALSE,"custom.lot";#N/A,#N/A,FALSE,"condo.att";#N/A,#N/A,FALSE,"el.att";#N/A,#N/A,FALSE,"mu.att";#N/A,#N/A,FALSE,"ex.att";#N/A,#N/A,FALSE,"lux.att";#N/A,#N/A,FALSE,"all.by.village"}</definedName>
    <definedName name="EXHIBIT9" hidden="1">{#N/A,#N/A,FALSE,"III-1 Sum.Dem";#N/A,#N/A,FALSE,"III-2 RER.Dem.Pop";#N/A,#N/A,FALSE,"III-3 RER.Cap.Pop";#N/A,#N/A,FALSE,"III-4 RER.Dem.TCSS";#N/A,#N/A,FALSE,"III-5 RER.Cap.TCSS";#N/A,#N/A,FALSE,"III-6 Pow.Center.Dem";#N/A,#N/A,FALSE,"III-7 Off.Demand";#N/A,#N/A,FALSE,"III-8 Htl.Dem"}</definedName>
    <definedName name="Exhibits" hidden="1">{#N/A,#N/A,FALSE,"el.det";#N/A,#N/A,FALSE,"mu.det";#N/A,#N/A,FALSE,"ug.det";#N/A,#N/A,FALSE,"ex.det";#N/A,#N/A,FALSE,"lux.det";#N/A,#N/A,FALSE,"custom.lot";#N/A,#N/A,FALSE,"condo.att";#N/A,#N/A,FALSE,"el.att";#N/A,#N/A,FALSE,"mu.att";#N/A,#N/A,FALSE,"ex.att";#N/A,#N/A,FALSE,"lux.att";#N/A,#N/A,FALSE,"all.by.village"}</definedName>
    <definedName name="existing" localSheetId="7">#REF!</definedName>
    <definedName name="existing" localSheetId="9">#REF!</definedName>
    <definedName name="existing" localSheetId="8">#REF!</definedName>
    <definedName name="existing" localSheetId="6">#REF!</definedName>
    <definedName name="existing" localSheetId="12">#REF!</definedName>
    <definedName name="existing" localSheetId="10">#REF!</definedName>
    <definedName name="existing" localSheetId="11">#REF!</definedName>
    <definedName name="existing">#REF!</definedName>
    <definedName name="existing_fees" localSheetId="7">#REF!</definedName>
    <definedName name="existing_fees" localSheetId="9">#REF!</definedName>
    <definedName name="existing_fees" localSheetId="8">#REF!</definedName>
    <definedName name="existing_fees" localSheetId="6">#REF!</definedName>
    <definedName name="existing_fees" localSheetId="12">#REF!</definedName>
    <definedName name="existing_fees" localSheetId="10">#REF!</definedName>
    <definedName name="existing_fees" localSheetId="11">#REF!</definedName>
    <definedName name="existing_fees">#REF!</definedName>
    <definedName name="existing_sales_tax_comm" localSheetId="7">#REF!</definedName>
    <definedName name="existing_sales_tax_comm" localSheetId="9">#REF!</definedName>
    <definedName name="existing_sales_tax_comm" localSheetId="8">#REF!</definedName>
    <definedName name="existing_sales_tax_comm" localSheetId="6">#REF!</definedName>
    <definedName name="existing_sales_tax_comm" localSheetId="12">#REF!</definedName>
    <definedName name="existing_sales_tax_comm" localSheetId="10">#REF!</definedName>
    <definedName name="existing_sales_tax_comm" localSheetId="11">#REF!</definedName>
    <definedName name="existing_sales_tax_comm">#REF!</definedName>
    <definedName name="existing_spending_patterns" localSheetId="7">#REF!</definedName>
    <definedName name="existing_spending_patterns" localSheetId="9">#REF!</definedName>
    <definedName name="existing_spending_patterns" localSheetId="8">#REF!</definedName>
    <definedName name="existing_spending_patterns" localSheetId="6">#REF!</definedName>
    <definedName name="existing_spending_patterns" localSheetId="12">#REF!</definedName>
    <definedName name="existing_spending_patterns" localSheetId="10">#REF!</definedName>
    <definedName name="existing_spending_patterns" localSheetId="11">#REF!</definedName>
    <definedName name="existing_spending_patterns">#REF!</definedName>
    <definedName name="EXIT_CAPRATE" localSheetId="7">'[71]Template '!#REF!</definedName>
    <definedName name="EXIT_CAPRATE" localSheetId="9">'[71]Template '!#REF!</definedName>
    <definedName name="EXIT_CAPRATE" localSheetId="8">'[71]Template '!#REF!</definedName>
    <definedName name="EXIT_CAPRATE" localSheetId="6">'[71]Template '!#REF!</definedName>
    <definedName name="EXIT_CAPRATE" localSheetId="12">'[71]Template '!#REF!</definedName>
    <definedName name="EXIT_CAPRATE" localSheetId="10">'[71]Template '!#REF!</definedName>
    <definedName name="EXIT_CAPRATE" localSheetId="11">'[71]Template '!#REF!</definedName>
    <definedName name="EXIT_CAPRATE">'[71]Template '!#REF!</definedName>
    <definedName name="EXITFEE" localSheetId="7">#REF!</definedName>
    <definedName name="EXITFEE" localSheetId="9">#REF!</definedName>
    <definedName name="EXITFEE" localSheetId="8">#REF!</definedName>
    <definedName name="EXITFEE" localSheetId="6">#REF!</definedName>
    <definedName name="EXITFEE" localSheetId="12">#REF!</definedName>
    <definedName name="EXITFEE" localSheetId="10">#REF!</definedName>
    <definedName name="EXITFEE" localSheetId="11">#REF!</definedName>
    <definedName name="EXITFEE">#REF!</definedName>
    <definedName name="exp_AD_loan1_points" localSheetId="7">#REF!</definedName>
    <definedName name="exp_AD_loan1_points" localSheetId="9">#REF!</definedName>
    <definedName name="exp_AD_loan1_points" localSheetId="8">#REF!</definedName>
    <definedName name="exp_AD_loan1_points" localSheetId="6">#REF!</definedName>
    <definedName name="exp_AD_loan1_points" localSheetId="12">#REF!</definedName>
    <definedName name="exp_AD_loan1_points" localSheetId="10">#REF!</definedName>
    <definedName name="exp_AD_loan1_points" localSheetId="11">#REF!</definedName>
    <definedName name="exp_AD_loan1_points">#REF!</definedName>
    <definedName name="exp_AD_loan1_res" localSheetId="7">#REF!</definedName>
    <definedName name="exp_AD_loan1_res" localSheetId="9">#REF!</definedName>
    <definedName name="exp_AD_loan1_res" localSheetId="8">#REF!</definedName>
    <definedName name="exp_AD_loan1_res" localSheetId="6">#REF!</definedName>
    <definedName name="exp_AD_loan1_res" localSheetId="12">#REF!</definedName>
    <definedName name="exp_AD_loan1_res" localSheetId="10">#REF!</definedName>
    <definedName name="exp_AD_loan1_res" localSheetId="11">#REF!</definedName>
    <definedName name="exp_AD_loan1_res">#REF!</definedName>
    <definedName name="exp_AD_loan2_points" localSheetId="7">#REF!</definedName>
    <definedName name="exp_AD_loan2_points" localSheetId="9">#REF!</definedName>
    <definedName name="exp_AD_loan2_points" localSheetId="8">#REF!</definedName>
    <definedName name="exp_AD_loan2_points" localSheetId="6">#REF!</definedName>
    <definedName name="exp_AD_loan2_points" localSheetId="12">#REF!</definedName>
    <definedName name="exp_AD_loan2_points" localSheetId="10">#REF!</definedName>
    <definedName name="exp_AD_loan2_points" localSheetId="11">#REF!</definedName>
    <definedName name="exp_AD_loan2_points">#REF!</definedName>
    <definedName name="exp_AD_loan2_res" localSheetId="7">#REF!</definedName>
    <definedName name="exp_AD_loan2_res" localSheetId="9">#REF!</definedName>
    <definedName name="exp_AD_loan2_res" localSheetId="8">#REF!</definedName>
    <definedName name="exp_AD_loan2_res" localSheetId="6">#REF!</definedName>
    <definedName name="exp_AD_loan2_res" localSheetId="12">#REF!</definedName>
    <definedName name="exp_AD_loan2_res" localSheetId="10">#REF!</definedName>
    <definedName name="exp_AD_loan2_res" localSheetId="11">#REF!</definedName>
    <definedName name="exp_AD_loan2_res">#REF!</definedName>
    <definedName name="exp_AD_loan3_points" localSheetId="7">#REF!</definedName>
    <definedName name="exp_AD_loan3_points" localSheetId="9">#REF!</definedName>
    <definedName name="exp_AD_loan3_points" localSheetId="8">#REF!</definedName>
    <definedName name="exp_AD_loan3_points" localSheetId="6">#REF!</definedName>
    <definedName name="exp_AD_loan3_points" localSheetId="12">#REF!</definedName>
    <definedName name="exp_AD_loan3_points" localSheetId="10">#REF!</definedName>
    <definedName name="exp_AD_loan3_points" localSheetId="11">#REF!</definedName>
    <definedName name="exp_AD_loan3_points">#REF!</definedName>
    <definedName name="exp_AD_loan3_res" localSheetId="7">#REF!</definedName>
    <definedName name="exp_AD_loan3_res" localSheetId="9">#REF!</definedName>
    <definedName name="exp_AD_loan3_res" localSheetId="8">#REF!</definedName>
    <definedName name="exp_AD_loan3_res" localSheetId="6">#REF!</definedName>
    <definedName name="exp_AD_loan3_res" localSheetId="12">#REF!</definedName>
    <definedName name="exp_AD_loan3_res" localSheetId="10">#REF!</definedName>
    <definedName name="exp_AD_loan3_res" localSheetId="11">#REF!</definedName>
    <definedName name="exp_AD_loan3_res">#REF!</definedName>
    <definedName name="exp_alloc2" localSheetId="7">[21]D!#REF!</definedName>
    <definedName name="exp_alloc2" localSheetId="9">[21]D!#REF!</definedName>
    <definedName name="exp_alloc2" localSheetId="8">[21]D!#REF!</definedName>
    <definedName name="exp_alloc2" localSheetId="6">[21]D!#REF!</definedName>
    <definedName name="exp_alloc2" localSheetId="12">[21]D!#REF!</definedName>
    <definedName name="exp_alloc2" localSheetId="10">[21]D!#REF!</definedName>
    <definedName name="exp_alloc2" localSheetId="11">[21]D!#REF!</definedName>
    <definedName name="exp_alloc2">[21]D!#REF!</definedName>
    <definedName name="exp_bridge_loan1_points" localSheetId="7">#REF!</definedName>
    <definedName name="exp_bridge_loan1_points" localSheetId="9">#REF!</definedName>
    <definedName name="exp_bridge_loan1_points" localSheetId="8">#REF!</definedName>
    <definedName name="exp_bridge_loan1_points" localSheetId="6">#REF!</definedName>
    <definedName name="exp_bridge_loan1_points" localSheetId="12">#REF!</definedName>
    <definedName name="exp_bridge_loan1_points" localSheetId="10">#REF!</definedName>
    <definedName name="exp_bridge_loan1_points" localSheetId="11">#REF!</definedName>
    <definedName name="exp_bridge_loan1_points">#REF!</definedName>
    <definedName name="exp_bridge_loan1_res" localSheetId="7">#REF!</definedName>
    <definedName name="exp_bridge_loan1_res" localSheetId="9">#REF!</definedName>
    <definedName name="exp_bridge_loan1_res" localSheetId="8">#REF!</definedName>
    <definedName name="exp_bridge_loan1_res" localSheetId="6">#REF!</definedName>
    <definedName name="exp_bridge_loan1_res" localSheetId="12">#REF!</definedName>
    <definedName name="exp_bridge_loan1_res" localSheetId="10">#REF!</definedName>
    <definedName name="exp_bridge_loan1_res" localSheetId="11">#REF!</definedName>
    <definedName name="exp_bridge_loan1_res">#REF!</definedName>
    <definedName name="exp_bridge_loan2_points" localSheetId="7">#REF!</definedName>
    <definedName name="exp_bridge_loan2_points" localSheetId="9">#REF!</definedName>
    <definedName name="exp_bridge_loan2_points" localSheetId="8">#REF!</definedName>
    <definedName name="exp_bridge_loan2_points" localSheetId="6">#REF!</definedName>
    <definedName name="exp_bridge_loan2_points" localSheetId="12">#REF!</definedName>
    <definedName name="exp_bridge_loan2_points" localSheetId="10">#REF!</definedName>
    <definedName name="exp_bridge_loan2_points" localSheetId="11">#REF!</definedName>
    <definedName name="exp_bridge_loan2_points">#REF!</definedName>
    <definedName name="exp_bridge_loan2_res" localSheetId="7">#REF!</definedName>
    <definedName name="exp_bridge_loan2_res" localSheetId="9">#REF!</definedName>
    <definedName name="exp_bridge_loan2_res" localSheetId="8">#REF!</definedName>
    <definedName name="exp_bridge_loan2_res" localSheetId="6">#REF!</definedName>
    <definedName name="exp_bridge_loan2_res" localSheetId="12">#REF!</definedName>
    <definedName name="exp_bridge_loan2_res" localSheetId="10">#REF!</definedName>
    <definedName name="exp_bridge_loan2_res" localSheetId="11">#REF!</definedName>
    <definedName name="exp_bridge_loan2_res">#REF!</definedName>
    <definedName name="exp_land_loan1_points" localSheetId="7">#REF!</definedName>
    <definedName name="exp_land_loan1_points" localSheetId="9">#REF!</definedName>
    <definedName name="exp_land_loan1_points" localSheetId="8">#REF!</definedName>
    <definedName name="exp_land_loan1_points" localSheetId="6">#REF!</definedName>
    <definedName name="exp_land_loan1_points" localSheetId="12">#REF!</definedName>
    <definedName name="exp_land_loan1_points" localSheetId="10">#REF!</definedName>
    <definedName name="exp_land_loan1_points" localSheetId="11">#REF!</definedName>
    <definedName name="exp_land_loan1_points">#REF!</definedName>
    <definedName name="exp_land_loan1_res" localSheetId="7">#REF!</definedName>
    <definedName name="exp_land_loan1_res" localSheetId="9">#REF!</definedName>
    <definedName name="exp_land_loan1_res" localSheetId="8">#REF!</definedName>
    <definedName name="exp_land_loan1_res" localSheetId="6">#REF!</definedName>
    <definedName name="exp_land_loan1_res" localSheetId="12">#REF!</definedName>
    <definedName name="exp_land_loan1_res" localSheetId="10">#REF!</definedName>
    <definedName name="exp_land_loan1_res" localSheetId="11">#REF!</definedName>
    <definedName name="exp_land_loan1_res">#REF!</definedName>
    <definedName name="exp_land_loan2_points" localSheetId="7">#REF!</definedName>
    <definedName name="exp_land_loan2_points" localSheetId="9">#REF!</definedName>
    <definedName name="exp_land_loan2_points" localSheetId="8">#REF!</definedName>
    <definedName name="exp_land_loan2_points" localSheetId="6">#REF!</definedName>
    <definedName name="exp_land_loan2_points" localSheetId="12">#REF!</definedName>
    <definedName name="exp_land_loan2_points" localSheetId="10">#REF!</definedName>
    <definedName name="exp_land_loan2_points" localSheetId="11">#REF!</definedName>
    <definedName name="exp_land_loan2_points">#REF!</definedName>
    <definedName name="exp_land_loan2_res" localSheetId="7">#REF!</definedName>
    <definedName name="exp_land_loan2_res" localSheetId="9">#REF!</definedName>
    <definedName name="exp_land_loan2_res" localSheetId="8">#REF!</definedName>
    <definedName name="exp_land_loan2_res" localSheetId="6">#REF!</definedName>
    <definedName name="exp_land_loan2_res" localSheetId="12">#REF!</definedName>
    <definedName name="exp_land_loan2_res" localSheetId="10">#REF!</definedName>
    <definedName name="exp_land_loan2_res" localSheetId="11">#REF!</definedName>
    <definedName name="exp_land_loan2_res">#REF!</definedName>
    <definedName name="exp_land_loan3_points" localSheetId="7">#REF!</definedName>
    <definedName name="exp_land_loan3_points" localSheetId="9">#REF!</definedName>
    <definedName name="exp_land_loan3_points" localSheetId="8">#REF!</definedName>
    <definedName name="exp_land_loan3_points" localSheetId="6">#REF!</definedName>
    <definedName name="exp_land_loan3_points" localSheetId="12">#REF!</definedName>
    <definedName name="exp_land_loan3_points" localSheetId="10">#REF!</definedName>
    <definedName name="exp_land_loan3_points" localSheetId="11">#REF!</definedName>
    <definedName name="exp_land_loan3_points">#REF!</definedName>
    <definedName name="exp_land_loan3_res" localSheetId="7">#REF!</definedName>
    <definedName name="exp_land_loan3_res" localSheetId="9">#REF!</definedName>
    <definedName name="exp_land_loan3_res" localSheetId="8">#REF!</definedName>
    <definedName name="exp_land_loan3_res" localSheetId="6">#REF!</definedName>
    <definedName name="exp_land_loan3_res" localSheetId="12">#REF!</definedName>
    <definedName name="exp_land_loan3_res" localSheetId="10">#REF!</definedName>
    <definedName name="exp_land_loan3_res" localSheetId="11">#REF!</definedName>
    <definedName name="exp_land_loan3_res">#REF!</definedName>
    <definedName name="exp_land_loan4_points" localSheetId="7">#REF!</definedName>
    <definedName name="exp_land_loan4_points" localSheetId="9">#REF!</definedName>
    <definedName name="exp_land_loan4_points" localSheetId="8">#REF!</definedName>
    <definedName name="exp_land_loan4_points" localSheetId="6">#REF!</definedName>
    <definedName name="exp_land_loan4_points" localSheetId="12">#REF!</definedName>
    <definedName name="exp_land_loan4_points" localSheetId="10">#REF!</definedName>
    <definedName name="exp_land_loan4_points" localSheetId="11">#REF!</definedName>
    <definedName name="exp_land_loan4_points">#REF!</definedName>
    <definedName name="exp_land_loan4_res" localSheetId="7">#REF!</definedName>
    <definedName name="exp_land_loan4_res" localSheetId="9">#REF!</definedName>
    <definedName name="exp_land_loan4_res" localSheetId="8">#REF!</definedName>
    <definedName name="exp_land_loan4_res" localSheetId="6">#REF!</definedName>
    <definedName name="exp_land_loan4_res" localSheetId="12">#REF!</definedName>
    <definedName name="exp_land_loan4_res" localSheetId="10">#REF!</definedName>
    <definedName name="exp_land_loan4_res" localSheetId="11">#REF!</definedName>
    <definedName name="exp_land_loan4_res">#REF!</definedName>
    <definedName name="exp_mezz_loan1_points" localSheetId="7">#REF!</definedName>
    <definedName name="exp_mezz_loan1_points" localSheetId="9">#REF!</definedName>
    <definedName name="exp_mezz_loan1_points" localSheetId="8">#REF!</definedName>
    <definedName name="exp_mezz_loan1_points" localSheetId="6">#REF!</definedName>
    <definedName name="exp_mezz_loan1_points" localSheetId="12">#REF!</definedName>
    <definedName name="exp_mezz_loan1_points" localSheetId="10">#REF!</definedName>
    <definedName name="exp_mezz_loan1_points" localSheetId="11">#REF!</definedName>
    <definedName name="exp_mezz_loan1_points">#REF!</definedName>
    <definedName name="exp_mezz_loan1_res" localSheetId="7">#REF!</definedName>
    <definedName name="exp_mezz_loan1_res" localSheetId="9">#REF!</definedName>
    <definedName name="exp_mezz_loan1_res" localSheetId="8">#REF!</definedName>
    <definedName name="exp_mezz_loan1_res" localSheetId="6">#REF!</definedName>
    <definedName name="exp_mezz_loan1_res" localSheetId="12">#REF!</definedName>
    <definedName name="exp_mezz_loan1_res" localSheetId="10">#REF!</definedName>
    <definedName name="exp_mezz_loan1_res" localSheetId="11">#REF!</definedName>
    <definedName name="exp_mezz_loan1_res">#REF!</definedName>
    <definedName name="exp_mezz_loan2_points" localSheetId="7">#REF!</definedName>
    <definedName name="exp_mezz_loan2_points" localSheetId="9">#REF!</definedName>
    <definedName name="exp_mezz_loan2_points" localSheetId="8">#REF!</definedName>
    <definedName name="exp_mezz_loan2_points" localSheetId="6">#REF!</definedName>
    <definedName name="exp_mezz_loan2_points" localSheetId="12">#REF!</definedName>
    <definedName name="exp_mezz_loan2_points" localSheetId="10">#REF!</definedName>
    <definedName name="exp_mezz_loan2_points" localSheetId="11">#REF!</definedName>
    <definedName name="exp_mezz_loan2_points">#REF!</definedName>
    <definedName name="exp_mezz_loan2_res" localSheetId="7">#REF!</definedName>
    <definedName name="exp_mezz_loan2_res" localSheetId="9">#REF!</definedName>
    <definedName name="exp_mezz_loan2_res" localSheetId="8">#REF!</definedName>
    <definedName name="exp_mezz_loan2_res" localSheetId="6">#REF!</definedName>
    <definedName name="exp_mezz_loan2_res" localSheetId="12">#REF!</definedName>
    <definedName name="exp_mezz_loan2_res" localSheetId="10">#REF!</definedName>
    <definedName name="exp_mezz_loan2_res" localSheetId="11">#REF!</definedName>
    <definedName name="exp_mezz_loan2_res">#REF!</definedName>
    <definedName name="exp_pro" localSheetId="4">#REF!</definedName>
    <definedName name="exp_pro" localSheetId="7">#REF!</definedName>
    <definedName name="exp_pro" localSheetId="3">#REF!</definedName>
    <definedName name="exp_pro" localSheetId="9">#REF!</definedName>
    <definedName name="exp_pro" localSheetId="2">#REF!</definedName>
    <definedName name="exp_pro" localSheetId="8">#REF!</definedName>
    <definedName name="exp_pro" localSheetId="6">#REF!</definedName>
    <definedName name="exp_pro" localSheetId="12">#REF!</definedName>
    <definedName name="exp_pro" localSheetId="5">#REF!</definedName>
    <definedName name="exp_pro" localSheetId="10">#REF!</definedName>
    <definedName name="exp_pro" localSheetId="11">#REF!</definedName>
    <definedName name="exp_pro" localSheetId="13">#REF!</definedName>
    <definedName name="exp_pro">#REF!</definedName>
    <definedName name="exp_seller_loan1_points" localSheetId="7">#REF!</definedName>
    <definedName name="exp_seller_loan1_points" localSheetId="9">#REF!</definedName>
    <definedName name="exp_seller_loan1_points" localSheetId="8">#REF!</definedName>
    <definedName name="exp_seller_loan1_points" localSheetId="6">#REF!</definedName>
    <definedName name="exp_seller_loan1_points" localSheetId="12">#REF!</definedName>
    <definedName name="exp_seller_loan1_points" localSheetId="10">#REF!</definedName>
    <definedName name="exp_seller_loan1_points" localSheetId="11">#REF!</definedName>
    <definedName name="exp_seller_loan1_points">#REF!</definedName>
    <definedName name="exp_seller_loan1_res" localSheetId="7">#REF!</definedName>
    <definedName name="exp_seller_loan1_res" localSheetId="9">#REF!</definedName>
    <definedName name="exp_seller_loan1_res" localSheetId="8">#REF!</definedName>
    <definedName name="exp_seller_loan1_res" localSheetId="6">#REF!</definedName>
    <definedName name="exp_seller_loan1_res" localSheetId="12">#REF!</definedName>
    <definedName name="exp_seller_loan1_res" localSheetId="10">#REF!</definedName>
    <definedName name="exp_seller_loan1_res" localSheetId="11">#REF!</definedName>
    <definedName name="exp_seller_loan1_res">#REF!</definedName>
    <definedName name="exp_seller_loan2_points" localSheetId="7">#REF!</definedName>
    <definedName name="exp_seller_loan2_points" localSheetId="9">#REF!</definedName>
    <definedName name="exp_seller_loan2_points" localSheetId="8">#REF!</definedName>
    <definedName name="exp_seller_loan2_points" localSheetId="6">#REF!</definedName>
    <definedName name="exp_seller_loan2_points" localSheetId="12">#REF!</definedName>
    <definedName name="exp_seller_loan2_points" localSheetId="10">#REF!</definedName>
    <definedName name="exp_seller_loan2_points" localSheetId="11">#REF!</definedName>
    <definedName name="exp_seller_loan2_points">#REF!</definedName>
    <definedName name="exp_seller_loan2_res" localSheetId="7">#REF!</definedName>
    <definedName name="exp_seller_loan2_res" localSheetId="9">#REF!</definedName>
    <definedName name="exp_seller_loan2_res" localSheetId="8">#REF!</definedName>
    <definedName name="exp_seller_loan2_res" localSheetId="6">#REF!</definedName>
    <definedName name="exp_seller_loan2_res" localSheetId="12">#REF!</definedName>
    <definedName name="exp_seller_loan2_res" localSheetId="10">#REF!</definedName>
    <definedName name="exp_seller_loan2_res" localSheetId="11">#REF!</definedName>
    <definedName name="exp_seller_loan2_res">#REF!</definedName>
    <definedName name="exp_seller_loan3_points" localSheetId="7">#REF!</definedName>
    <definedName name="exp_seller_loan3_points" localSheetId="9">#REF!</definedName>
    <definedName name="exp_seller_loan3_points" localSheetId="8">#REF!</definedName>
    <definedName name="exp_seller_loan3_points" localSheetId="6">#REF!</definedName>
    <definedName name="exp_seller_loan3_points" localSheetId="12">#REF!</definedName>
    <definedName name="exp_seller_loan3_points" localSheetId="10">#REF!</definedName>
    <definedName name="exp_seller_loan3_points" localSheetId="11">#REF!</definedName>
    <definedName name="exp_seller_loan3_points">#REF!</definedName>
    <definedName name="exp_seller_loan3_res" localSheetId="7">#REF!</definedName>
    <definedName name="exp_seller_loan3_res" localSheetId="9">#REF!</definedName>
    <definedName name="exp_seller_loan3_res" localSheetId="8">#REF!</definedName>
    <definedName name="exp_seller_loan3_res" localSheetId="6">#REF!</definedName>
    <definedName name="exp_seller_loan3_res" localSheetId="12">#REF!</definedName>
    <definedName name="exp_seller_loan3_res" localSheetId="10">#REF!</definedName>
    <definedName name="exp_seller_loan3_res" localSheetId="11">#REF!</definedName>
    <definedName name="exp_seller_loan3_res">#REF!</definedName>
    <definedName name="exp_sum" localSheetId="7">#REF!</definedName>
    <definedName name="exp_sum" localSheetId="9">#REF!</definedName>
    <definedName name="exp_sum" localSheetId="8">#REF!</definedName>
    <definedName name="exp_sum" localSheetId="6">#REF!</definedName>
    <definedName name="exp_sum" localSheetId="12">#REF!</definedName>
    <definedName name="exp_sum" localSheetId="10">#REF!</definedName>
    <definedName name="exp_sum" localSheetId="11">#REF!</definedName>
    <definedName name="exp_sum">#REF!</definedName>
    <definedName name="expenditures" localSheetId="4">#REF!</definedName>
    <definedName name="expenditures" localSheetId="7">#REF!</definedName>
    <definedName name="expenditures" localSheetId="3">#REF!</definedName>
    <definedName name="expenditures" localSheetId="9">#REF!</definedName>
    <definedName name="expenditures" localSheetId="2">#REF!</definedName>
    <definedName name="expenditures" localSheetId="8">#REF!</definedName>
    <definedName name="expenditures" localSheetId="6">#REF!</definedName>
    <definedName name="expenditures" localSheetId="12">#REF!</definedName>
    <definedName name="expenditures" localSheetId="5">#REF!</definedName>
    <definedName name="expenditures" localSheetId="10">#REF!</definedName>
    <definedName name="expenditures" localSheetId="11">#REF!</definedName>
    <definedName name="expenditures" localSheetId="13">#REF!</definedName>
    <definedName name="expenditures">#REF!</definedName>
    <definedName name="expenditures_title" localSheetId="7">[21]D!#REF!</definedName>
    <definedName name="expenditures_title" localSheetId="9">[21]D!#REF!</definedName>
    <definedName name="expenditures_title" localSheetId="8">[21]D!#REF!</definedName>
    <definedName name="expenditures_title" localSheetId="6">[21]D!#REF!</definedName>
    <definedName name="expenditures_title" localSheetId="12">[21]D!#REF!</definedName>
    <definedName name="expenditures_title" localSheetId="10">[21]D!#REF!</definedName>
    <definedName name="expenditures_title" localSheetId="11">[21]D!#REF!</definedName>
    <definedName name="expenditures_title">[21]D!#REF!</definedName>
    <definedName name="expense" localSheetId="7">#REF!</definedName>
    <definedName name="expense" localSheetId="9">#REF!</definedName>
    <definedName name="expense" localSheetId="8">#REF!</definedName>
    <definedName name="expense" localSheetId="6">#REF!</definedName>
    <definedName name="expense" localSheetId="12">#REF!</definedName>
    <definedName name="expense" localSheetId="10">#REF!</definedName>
    <definedName name="expense" localSheetId="11">#REF!</definedName>
    <definedName name="expense">#REF!</definedName>
    <definedName name="expense_alloc" localSheetId="7">[21]D!#REF!</definedName>
    <definedName name="expense_alloc" localSheetId="9">[21]D!#REF!</definedName>
    <definedName name="expense_alloc" localSheetId="8">[21]D!#REF!</definedName>
    <definedName name="expense_alloc" localSheetId="6">[21]D!#REF!</definedName>
    <definedName name="expense_alloc" localSheetId="12">[21]D!#REF!</definedName>
    <definedName name="expense_alloc" localSheetId="10">[21]D!#REF!</definedName>
    <definedName name="expense_alloc" localSheetId="11">[21]D!#REF!</definedName>
    <definedName name="expense_alloc">[21]D!#REF!</definedName>
    <definedName name="expense_mult" localSheetId="7">#REF!</definedName>
    <definedName name="expense_mult" localSheetId="9">#REF!</definedName>
    <definedName name="expense_mult" localSheetId="8">#REF!</definedName>
    <definedName name="expense_mult" localSheetId="6">#REF!</definedName>
    <definedName name="expense_mult" localSheetId="12">#REF!</definedName>
    <definedName name="expense_mult" localSheetId="10">#REF!</definedName>
    <definedName name="expense_mult" localSheetId="11">#REF!</definedName>
    <definedName name="expense_mult">#REF!</definedName>
    <definedName name="expense_multiplier" localSheetId="7">[21]D!#REF!</definedName>
    <definedName name="expense_multiplier" localSheetId="9">[21]D!#REF!</definedName>
    <definedName name="expense_multiplier" localSheetId="8">[21]D!#REF!</definedName>
    <definedName name="expense_multiplier" localSheetId="6">[21]D!#REF!</definedName>
    <definedName name="expense_multiplier" localSheetId="12">[21]D!#REF!</definedName>
    <definedName name="expense_multiplier" localSheetId="10">[21]D!#REF!</definedName>
    <definedName name="expense_multiplier" localSheetId="11">[21]D!#REF!</definedName>
    <definedName name="expense_multiplier">[21]D!#REF!</definedName>
    <definedName name="EXPH" localSheetId="7">#REF!</definedName>
    <definedName name="EXPH" localSheetId="9">#REF!</definedName>
    <definedName name="EXPH" localSheetId="8">#REF!</definedName>
    <definedName name="EXPH" localSheetId="6">#REF!</definedName>
    <definedName name="EXPH" localSheetId="12">#REF!</definedName>
    <definedName name="EXPH" localSheetId="10">#REF!</definedName>
    <definedName name="EXPH" localSheetId="11">#REF!</definedName>
    <definedName name="EXPH">#REF!</definedName>
    <definedName name="EXT" localSheetId="7">#REF!</definedName>
    <definedName name="EXT" localSheetId="9">#REF!</definedName>
    <definedName name="EXT" localSheetId="8">#REF!</definedName>
    <definedName name="EXT" localSheetId="6">#REF!</definedName>
    <definedName name="EXT" localSheetId="12">#REF!</definedName>
    <definedName name="EXT" localSheetId="10">#REF!</definedName>
    <definedName name="EXT" localSheetId="11">#REF!</definedName>
    <definedName name="EXT">#REF!</definedName>
    <definedName name="Extra_Pay" localSheetId="7">#REF!</definedName>
    <definedName name="Extra_Pay" localSheetId="8">#REF!</definedName>
    <definedName name="Extra_Pay" localSheetId="6">#REF!</definedName>
    <definedName name="Extra_Pay">#REF!</definedName>
    <definedName name="f">PV(mezz_ytm,mezz_term-1,mezz_amt*mezz_io,0,0)+mezz_amt</definedName>
    <definedName name="fa" localSheetId="7">#REF!</definedName>
    <definedName name="fa" localSheetId="8">#REF!</definedName>
    <definedName name="fa" localSheetId="6">#REF!</definedName>
    <definedName name="fa">#REF!</definedName>
    <definedName name="fac_triggers" localSheetId="7">[78]Triggers!#REF!</definedName>
    <definedName name="fac_triggers" localSheetId="9">[78]Triggers!#REF!</definedName>
    <definedName name="fac_triggers" localSheetId="8">[78]Triggers!#REF!</definedName>
    <definedName name="fac_triggers" localSheetId="6">[78]Triggers!#REF!</definedName>
    <definedName name="fac_triggers" localSheetId="12">[78]Triggers!#REF!</definedName>
    <definedName name="fac_triggers" localSheetId="10">[78]Triggers!#REF!</definedName>
    <definedName name="fac_triggers" localSheetId="11">[78]Triggers!#REF!</definedName>
    <definedName name="fac_triggers">[78]Triggers!#REF!</definedName>
    <definedName name="facilities" localSheetId="7">#REF!</definedName>
    <definedName name="facilities" localSheetId="9">#REF!</definedName>
    <definedName name="facilities" localSheetId="8">#REF!</definedName>
    <definedName name="facilities" localSheetId="6">#REF!</definedName>
    <definedName name="facilities" localSheetId="12">#REF!</definedName>
    <definedName name="facilities" localSheetId="10">#REF!</definedName>
    <definedName name="facilities" localSheetId="11">#REF!</definedName>
    <definedName name="facilities">#REF!</definedName>
    <definedName name="facilities_admin" localSheetId="7">#REF!</definedName>
    <definedName name="facilities_admin" localSheetId="9">#REF!</definedName>
    <definedName name="facilities_admin" localSheetId="8">#REF!</definedName>
    <definedName name="facilities_admin" localSheetId="6">#REF!</definedName>
    <definedName name="facilities_admin" localSheetId="12">#REF!</definedName>
    <definedName name="facilities_admin" localSheetId="10">#REF!</definedName>
    <definedName name="facilities_admin" localSheetId="11">#REF!</definedName>
    <definedName name="facilities_admin">#REF!</definedName>
    <definedName name="facilities_corpyard" localSheetId="7">#REF!</definedName>
    <definedName name="facilities_corpyard" localSheetId="9">#REF!</definedName>
    <definedName name="facilities_corpyard" localSheetId="8">#REF!</definedName>
    <definedName name="facilities_corpyard" localSheetId="6">#REF!</definedName>
    <definedName name="facilities_corpyard" localSheetId="12">#REF!</definedName>
    <definedName name="facilities_corpyard" localSheetId="10">#REF!</definedName>
    <definedName name="facilities_corpyard" localSheetId="11">#REF!</definedName>
    <definedName name="facilities_corpyard">#REF!</definedName>
    <definedName name="facilities_cultural" localSheetId="7">#REF!</definedName>
    <definedName name="facilities_cultural" localSheetId="9">#REF!</definedName>
    <definedName name="facilities_cultural" localSheetId="8">#REF!</definedName>
    <definedName name="facilities_cultural" localSheetId="6">#REF!</definedName>
    <definedName name="facilities_cultural" localSheetId="12">#REF!</definedName>
    <definedName name="facilities_cultural" localSheetId="10">#REF!</definedName>
    <definedName name="facilities_cultural" localSheetId="11">#REF!</definedName>
    <definedName name="facilities_cultural">#REF!</definedName>
    <definedName name="facilities_fire" localSheetId="7">#REF!</definedName>
    <definedName name="facilities_fire" localSheetId="9">#REF!</definedName>
    <definedName name="facilities_fire" localSheetId="8">#REF!</definedName>
    <definedName name="facilities_fire" localSheetId="6">#REF!</definedName>
    <definedName name="facilities_fire" localSheetId="12">#REF!</definedName>
    <definedName name="facilities_fire" localSheetId="10">#REF!</definedName>
    <definedName name="facilities_fire" localSheetId="11">#REF!</definedName>
    <definedName name="facilities_fire">#REF!</definedName>
    <definedName name="facilities_police" localSheetId="7">#REF!</definedName>
    <definedName name="facilities_police" localSheetId="9">#REF!</definedName>
    <definedName name="facilities_police" localSheetId="8">#REF!</definedName>
    <definedName name="facilities_police" localSheetId="6">#REF!</definedName>
    <definedName name="facilities_police" localSheetId="12">#REF!</definedName>
    <definedName name="facilities_police" localSheetId="10">#REF!</definedName>
    <definedName name="facilities_police" localSheetId="11">#REF!</definedName>
    <definedName name="facilities_police">#REF!</definedName>
    <definedName name="facilities_waste" localSheetId="7">#REF!</definedName>
    <definedName name="facilities_waste" localSheetId="9">#REF!</definedName>
    <definedName name="facilities_waste" localSheetId="8">#REF!</definedName>
    <definedName name="facilities_waste" localSheetId="6">#REF!</definedName>
    <definedName name="facilities_waste" localSheetId="12">#REF!</definedName>
    <definedName name="facilities_waste" localSheetId="10">#REF!</definedName>
    <definedName name="facilities_waste" localSheetId="11">#REF!</definedName>
    <definedName name="facilities_waste">#REF!</definedName>
    <definedName name="FacilitiesCalcsSht" localSheetId="7">#REF!</definedName>
    <definedName name="FacilitiesCalcsSht" localSheetId="9">#REF!</definedName>
    <definedName name="FacilitiesCalcsSht" localSheetId="8">#REF!</definedName>
    <definedName name="FacilitiesCalcsSht" localSheetId="6">#REF!</definedName>
    <definedName name="FacilitiesCalcsSht" localSheetId="12">#REF!</definedName>
    <definedName name="FacilitiesCalcsSht" localSheetId="10">#REF!</definedName>
    <definedName name="FacilitiesCalcsSht" localSheetId="11">#REF!</definedName>
    <definedName name="FacilitiesCalcsSht">#REF!</definedName>
    <definedName name="facility_desc" localSheetId="7">#REF!</definedName>
    <definedName name="facility_desc" localSheetId="9">#REF!</definedName>
    <definedName name="facility_desc" localSheetId="8">#REF!</definedName>
    <definedName name="facility_desc" localSheetId="6">#REF!</definedName>
    <definedName name="facility_desc" localSheetId="12">#REF!</definedName>
    <definedName name="facility_desc" localSheetId="10">#REF!</definedName>
    <definedName name="facility_desc" localSheetId="11">#REF!</definedName>
    <definedName name="facility_desc">#REF!</definedName>
    <definedName name="Fact" localSheetId="7">#REF!</definedName>
    <definedName name="Fact" localSheetId="9">#REF!</definedName>
    <definedName name="Fact" localSheetId="8">#REF!</definedName>
    <definedName name="Fact" localSheetId="6">#REF!</definedName>
    <definedName name="Fact" localSheetId="12">#REF!</definedName>
    <definedName name="Fact" localSheetId="10">#REF!</definedName>
    <definedName name="Fact" localSheetId="11">#REF!</definedName>
    <definedName name="Fact">#REF!</definedName>
    <definedName name="factors">'[48]Cost Sum&amp;Burden'!$X$128:$AE$172</definedName>
    <definedName name="fair_share" localSheetId="7">#REF!</definedName>
    <definedName name="fair_share" localSheetId="9">#REF!</definedName>
    <definedName name="fair_share" localSheetId="8">#REF!</definedName>
    <definedName name="fair_share" localSheetId="6">#REF!</definedName>
    <definedName name="fair_share" localSheetId="12">#REF!</definedName>
    <definedName name="fair_share" localSheetId="10">#REF!</definedName>
    <definedName name="fair_share" localSheetId="11">#REF!</definedName>
    <definedName name="fair_share">#REF!</definedName>
    <definedName name="FAR" localSheetId="7">#REF!</definedName>
    <definedName name="FAR" localSheetId="9">#REF!</definedName>
    <definedName name="FAR" localSheetId="8">#REF!</definedName>
    <definedName name="FAR" localSheetId="6">#REF!</definedName>
    <definedName name="FAR" localSheetId="12">#REF!</definedName>
    <definedName name="FAR" localSheetId="10">#REF!</definedName>
    <definedName name="FAR" localSheetId="11">#REF!</definedName>
    <definedName name="FAR">#REF!</definedName>
    <definedName name="FBLDG" localSheetId="7">#REF!</definedName>
    <definedName name="FBLDG" localSheetId="9">#REF!</definedName>
    <definedName name="FBLDG" localSheetId="8">#REF!</definedName>
    <definedName name="FBLDG" localSheetId="6">#REF!</definedName>
    <definedName name="FBLDG" localSheetId="12">#REF!</definedName>
    <definedName name="FBLDG" localSheetId="10">#REF!</definedName>
    <definedName name="FBLDG" localSheetId="11">#REF!</definedName>
    <definedName name="FBLDG">#REF!</definedName>
    <definedName name="FBLDG_CAP" localSheetId="7">#REF!</definedName>
    <definedName name="FBLDG_CAP" localSheetId="9">#REF!</definedName>
    <definedName name="FBLDG_CAP" localSheetId="8">#REF!</definedName>
    <definedName name="FBLDG_CAP" localSheetId="6">#REF!</definedName>
    <definedName name="FBLDG_CAP" localSheetId="12">#REF!</definedName>
    <definedName name="FBLDG_CAP" localSheetId="10">#REF!</definedName>
    <definedName name="FBLDG_CAP" localSheetId="11">#REF!</definedName>
    <definedName name="FBLDG_CAP">#REF!</definedName>
    <definedName name="FBLDG_COST" localSheetId="7">#REF!</definedName>
    <definedName name="FBLDG_COST" localSheetId="9">#REF!</definedName>
    <definedName name="FBLDG_COST" localSheetId="8">#REF!</definedName>
    <definedName name="FBLDG_COST" localSheetId="6">#REF!</definedName>
    <definedName name="FBLDG_COST" localSheetId="12">#REF!</definedName>
    <definedName name="FBLDG_COST" localSheetId="10">#REF!</definedName>
    <definedName name="FBLDG_COST" localSheetId="11">#REF!</definedName>
    <definedName name="FBLDG_COST">#REF!</definedName>
    <definedName name="FBLDG_LEASE" localSheetId="7">#REF!</definedName>
    <definedName name="FBLDG_LEASE" localSheetId="9">#REF!</definedName>
    <definedName name="FBLDG_LEASE" localSheetId="8">#REF!</definedName>
    <definedName name="FBLDG_LEASE" localSheetId="6">#REF!</definedName>
    <definedName name="FBLDG_LEASE" localSheetId="12">#REF!</definedName>
    <definedName name="FBLDG_LEASE" localSheetId="10">#REF!</definedName>
    <definedName name="FBLDG_LEASE" localSheetId="11">#REF!</definedName>
    <definedName name="FBLDG_LEASE">#REF!</definedName>
    <definedName name="FBLDG_TITLE" localSheetId="7">#REF!</definedName>
    <definedName name="FBLDG_TITLE" localSheetId="9">#REF!</definedName>
    <definedName name="FBLDG_TITLE" localSheetId="8">#REF!</definedName>
    <definedName name="FBLDG_TITLE" localSheetId="6">#REF!</definedName>
    <definedName name="FBLDG_TITLE" localSheetId="12">#REF!</definedName>
    <definedName name="FBLDG_TITLE" localSheetId="10">#REF!</definedName>
    <definedName name="FBLDG_TITLE" localSheetId="11">#REF!</definedName>
    <definedName name="FBLDG_TITLE">#REF!</definedName>
    <definedName name="feas" localSheetId="7">#REF!</definedName>
    <definedName name="feas" localSheetId="9">#REF!</definedName>
    <definedName name="feas" localSheetId="8">#REF!</definedName>
    <definedName name="feas" localSheetId="6">#REF!</definedName>
    <definedName name="feas" localSheetId="12">#REF!</definedName>
    <definedName name="feas" localSheetId="10">#REF!</definedName>
    <definedName name="feas" localSheetId="11">#REF!</definedName>
    <definedName name="feas">#REF!</definedName>
    <definedName name="feas_nonres" localSheetId="7">#REF!</definedName>
    <definedName name="feas_nonres" localSheetId="9">#REF!</definedName>
    <definedName name="feas_nonres" localSheetId="8">#REF!</definedName>
    <definedName name="feas_nonres" localSheetId="6">#REF!</definedName>
    <definedName name="feas_nonres" localSheetId="12">#REF!</definedName>
    <definedName name="feas_nonres" localSheetId="10">#REF!</definedName>
    <definedName name="feas_nonres" localSheetId="11">#REF!</definedName>
    <definedName name="feas_nonres">#REF!</definedName>
    <definedName name="feas_res" localSheetId="7">#REF!</definedName>
    <definedName name="feas_res" localSheetId="9">#REF!</definedName>
    <definedName name="feas_res" localSheetId="8">#REF!</definedName>
    <definedName name="feas_res" localSheetId="6">#REF!</definedName>
    <definedName name="feas_res" localSheetId="12">#REF!</definedName>
    <definedName name="feas_res" localSheetId="10">#REF!</definedName>
    <definedName name="feas_res" localSheetId="11">#REF!</definedName>
    <definedName name="feas_res">#REF!</definedName>
    <definedName name="feasibility_burden" localSheetId="7">#REF!</definedName>
    <definedName name="feasibility_burden" localSheetId="9">#REF!</definedName>
    <definedName name="feasibility_burden" localSheetId="8">#REF!</definedName>
    <definedName name="feasibility_burden" localSheetId="6">#REF!</definedName>
    <definedName name="feasibility_burden" localSheetId="12">#REF!</definedName>
    <definedName name="feasibility_burden" localSheetId="10">#REF!</definedName>
    <definedName name="feasibility_burden" localSheetId="11">#REF!</definedName>
    <definedName name="feasibility_burden">#REF!</definedName>
    <definedName name="fee_admin_dev1" localSheetId="7">#REF!</definedName>
    <definedName name="fee_admin_dev1" localSheetId="9">#REF!</definedName>
    <definedName name="fee_admin_dev1" localSheetId="8">#REF!</definedName>
    <definedName name="fee_admin_dev1" localSheetId="6">#REF!</definedName>
    <definedName name="fee_admin_dev1" localSheetId="12">#REF!</definedName>
    <definedName name="fee_admin_dev1" localSheetId="10">#REF!</definedName>
    <definedName name="fee_admin_dev1" localSheetId="11">#REF!</definedName>
    <definedName name="fee_admin_dev1">#REF!</definedName>
    <definedName name="fee_alloc" localSheetId="7">'[18]PF Cost Alloc'!#REF!</definedName>
    <definedName name="fee_alloc" localSheetId="9">'[18]PF Cost Alloc'!#REF!</definedName>
    <definedName name="fee_alloc" localSheetId="8">'[18]PF Cost Alloc'!#REF!</definedName>
    <definedName name="fee_alloc" localSheetId="6">'[18]PF Cost Alloc'!#REF!</definedName>
    <definedName name="fee_alloc" localSheetId="12">'[18]PF Cost Alloc'!#REF!</definedName>
    <definedName name="fee_alloc" localSheetId="10">'[18]PF Cost Alloc'!#REF!</definedName>
    <definedName name="fee_alloc" localSheetId="11">'[18]PF Cost Alloc'!#REF!</definedName>
    <definedName name="fee_alloc">'[18]PF Cost Alloc'!#REF!</definedName>
    <definedName name="fee_change" localSheetId="7">'[79]cost allocation detail'!#REF!</definedName>
    <definedName name="fee_change" localSheetId="8">'[79]cost allocation detail'!#REF!</definedName>
    <definedName name="fee_change" localSheetId="6">'[79]cost allocation detail'!#REF!</definedName>
    <definedName name="fee_change">'[79]cost allocation detail'!#REF!</definedName>
    <definedName name="fee_credits" localSheetId="7">#REF!</definedName>
    <definedName name="fee_credits" localSheetId="9">#REF!</definedName>
    <definedName name="fee_credits" localSheetId="8">#REF!</definedName>
    <definedName name="fee_credits" localSheetId="6">#REF!</definedName>
    <definedName name="fee_credits" localSheetId="12">#REF!</definedName>
    <definedName name="fee_credits" localSheetId="10">#REF!</definedName>
    <definedName name="fee_credits" localSheetId="11">#REF!</definedName>
    <definedName name="fee_credits">#REF!</definedName>
    <definedName name="fee_drainage_dev1" localSheetId="7">#REF!</definedName>
    <definedName name="fee_drainage_dev1" localSheetId="9">#REF!</definedName>
    <definedName name="fee_drainage_dev1" localSheetId="8">#REF!</definedName>
    <definedName name="fee_drainage_dev1" localSheetId="6">#REF!</definedName>
    <definedName name="fee_drainage_dev1" localSheetId="12">#REF!</definedName>
    <definedName name="fee_drainage_dev1" localSheetId="10">#REF!</definedName>
    <definedName name="fee_drainage_dev1" localSheetId="11">#REF!</definedName>
    <definedName name="fee_drainage_dev1">#REF!</definedName>
    <definedName name="fee_formation" localSheetId="7">#REF!</definedName>
    <definedName name="fee_formation" localSheetId="9">#REF!</definedName>
    <definedName name="fee_formation" localSheetId="8">#REF!</definedName>
    <definedName name="fee_formation" localSheetId="6">#REF!</definedName>
    <definedName name="fee_formation" localSheetId="12">#REF!</definedName>
    <definedName name="fee_formation" localSheetId="10">#REF!</definedName>
    <definedName name="fee_formation" localSheetId="11">#REF!</definedName>
    <definedName name="fee_formation">#REF!</definedName>
    <definedName name="fee_over_dev1" localSheetId="7">#REF!</definedName>
    <definedName name="fee_over_dev1" localSheetId="9">#REF!</definedName>
    <definedName name="fee_over_dev1" localSheetId="8">#REF!</definedName>
    <definedName name="fee_over_dev1" localSheetId="6">#REF!</definedName>
    <definedName name="fee_over_dev1" localSheetId="12">#REF!</definedName>
    <definedName name="fee_over_dev1" localSheetId="10">#REF!</definedName>
    <definedName name="fee_over_dev1" localSheetId="11">#REF!</definedName>
    <definedName name="fee_over_dev1">#REF!</definedName>
    <definedName name="fee_parks_dev1" localSheetId="7">#REF!</definedName>
    <definedName name="fee_parks_dev1" localSheetId="9">#REF!</definedName>
    <definedName name="fee_parks_dev1" localSheetId="8">#REF!</definedName>
    <definedName name="fee_parks_dev1" localSheetId="6">#REF!</definedName>
    <definedName name="fee_parks_dev1" localSheetId="12">#REF!</definedName>
    <definedName name="fee_parks_dev1" localSheetId="10">#REF!</definedName>
    <definedName name="fee_parks_dev1" localSheetId="11">#REF!</definedName>
    <definedName name="fee_parks_dev1">#REF!</definedName>
    <definedName name="fee_percent">'[62]Cost Burden'!$T$93:$AB$122</definedName>
    <definedName name="fee_police_dev1" localSheetId="7">#REF!</definedName>
    <definedName name="fee_police_dev1" localSheetId="9">#REF!</definedName>
    <definedName name="fee_police_dev1" localSheetId="8">#REF!</definedName>
    <definedName name="fee_police_dev1" localSheetId="6">#REF!</definedName>
    <definedName name="fee_police_dev1" localSheetId="12">#REF!</definedName>
    <definedName name="fee_police_dev1" localSheetId="10">#REF!</definedName>
    <definedName name="fee_police_dev1" localSheetId="11">#REF!</definedName>
    <definedName name="fee_police_dev1">#REF!</definedName>
    <definedName name="fee_program" localSheetId="7">[76]IntroSummary!#REF!</definedName>
    <definedName name="fee_program" localSheetId="9">[76]IntroSummary!#REF!</definedName>
    <definedName name="fee_program" localSheetId="8">[76]IntroSummary!#REF!</definedName>
    <definedName name="fee_program" localSheetId="6">[76]IntroSummary!#REF!</definedName>
    <definedName name="fee_program" localSheetId="12">[76]IntroSummary!#REF!</definedName>
    <definedName name="fee_program" localSheetId="10">[76]IntroSummary!#REF!</definedName>
    <definedName name="fee_program" localSheetId="11">[76]IntroSummary!#REF!</definedName>
    <definedName name="fee_program">[76]IntroSummary!#REF!</definedName>
    <definedName name="fee_pw_dev1" localSheetId="7">#REF!</definedName>
    <definedName name="fee_pw_dev1" localSheetId="9">#REF!</definedName>
    <definedName name="fee_pw_dev1" localSheetId="8">#REF!</definedName>
    <definedName name="fee_pw_dev1" localSheetId="6">#REF!</definedName>
    <definedName name="fee_pw_dev1" localSheetId="12">#REF!</definedName>
    <definedName name="fee_pw_dev1" localSheetId="10">#REF!</definedName>
    <definedName name="fee_pw_dev1" localSheetId="11">#REF!</definedName>
    <definedName name="fee_pw_dev1">#REF!</definedName>
    <definedName name="fee_rec" localSheetId="7">#REF!</definedName>
    <definedName name="fee_rec" localSheetId="9">#REF!</definedName>
    <definedName name="fee_rec" localSheetId="8">#REF!</definedName>
    <definedName name="fee_rec" localSheetId="6">#REF!</definedName>
    <definedName name="fee_rec" localSheetId="12">#REF!</definedName>
    <definedName name="fee_rec" localSheetId="10">#REF!</definedName>
    <definedName name="fee_rec" localSheetId="11">#REF!</definedName>
    <definedName name="fee_rec">#REF!</definedName>
    <definedName name="fee_rev" localSheetId="7">#REF!</definedName>
    <definedName name="fee_rev" localSheetId="9">#REF!</definedName>
    <definedName name="fee_rev" localSheetId="8">#REF!</definedName>
    <definedName name="fee_rev" localSheetId="6">#REF!</definedName>
    <definedName name="fee_rev" localSheetId="12">#REF!</definedName>
    <definedName name="fee_rev" localSheetId="10">#REF!</definedName>
    <definedName name="fee_rev" localSheetId="11">#REF!</definedName>
    <definedName name="fee_rev">#REF!</definedName>
    <definedName name="fee_rev_busprof" localSheetId="7">#REF!</definedName>
    <definedName name="fee_rev_busprof" localSheetId="9">#REF!</definedName>
    <definedName name="fee_rev_busprof" localSheetId="8">#REF!</definedName>
    <definedName name="fee_rev_busprof" localSheetId="6">#REF!</definedName>
    <definedName name="fee_rev_busprof" localSheetId="12">#REF!</definedName>
    <definedName name="fee_rev_busprof" localSheetId="10">#REF!</definedName>
    <definedName name="fee_rev_busprof" localSheetId="11">#REF!</definedName>
    <definedName name="fee_rev_busprof">#REF!</definedName>
    <definedName name="fee_rev_busprof1" localSheetId="7">#REF!</definedName>
    <definedName name="fee_rev_busprof1" localSheetId="9">#REF!</definedName>
    <definedName name="fee_rev_busprof1" localSheetId="8">#REF!</definedName>
    <definedName name="fee_rev_busprof1" localSheetId="6">#REF!</definedName>
    <definedName name="fee_rev_busprof1" localSheetId="12">#REF!</definedName>
    <definedName name="fee_rev_busprof1" localSheetId="10">#REF!</definedName>
    <definedName name="fee_rev_busprof1" localSheetId="11">#REF!</definedName>
    <definedName name="fee_rev_busprof1">#REF!</definedName>
    <definedName name="fee_rev_busprof2" localSheetId="7">#REF!</definedName>
    <definedName name="fee_rev_busprof2" localSheetId="9">#REF!</definedName>
    <definedName name="fee_rev_busprof2" localSheetId="8">#REF!</definedName>
    <definedName name="fee_rev_busprof2" localSheetId="6">#REF!</definedName>
    <definedName name="fee_rev_busprof2" localSheetId="12">#REF!</definedName>
    <definedName name="fee_rev_busprof2" localSheetId="10">#REF!</definedName>
    <definedName name="fee_rev_busprof2" localSheetId="11">#REF!</definedName>
    <definedName name="fee_rev_busprof2">#REF!</definedName>
    <definedName name="fee_rev_busprof3" localSheetId="7">#REF!</definedName>
    <definedName name="fee_rev_busprof3" localSheetId="9">#REF!</definedName>
    <definedName name="fee_rev_busprof3" localSheetId="8">#REF!</definedName>
    <definedName name="fee_rev_busprof3" localSheetId="6">#REF!</definedName>
    <definedName name="fee_rev_busprof3" localSheetId="12">#REF!</definedName>
    <definedName name="fee_rev_busprof3" localSheetId="10">#REF!</definedName>
    <definedName name="fee_rev_busprof3" localSheetId="11">#REF!</definedName>
    <definedName name="fee_rev_busprof3">#REF!</definedName>
    <definedName name="fee_rev_grupe" localSheetId="7">#REF!</definedName>
    <definedName name="fee_rev_grupe" localSheetId="9">#REF!</definedName>
    <definedName name="fee_rev_grupe" localSheetId="8">#REF!</definedName>
    <definedName name="fee_rev_grupe" localSheetId="6">#REF!</definedName>
    <definedName name="fee_rev_grupe" localSheetId="12">#REF!</definedName>
    <definedName name="fee_rev_grupe" localSheetId="10">#REF!</definedName>
    <definedName name="fee_rev_grupe" localSheetId="11">#REF!</definedName>
    <definedName name="fee_rev_grupe">#REF!</definedName>
    <definedName name="fee_rev_grupe1" localSheetId="7">#REF!</definedName>
    <definedName name="fee_rev_grupe1" localSheetId="9">#REF!</definedName>
    <definedName name="fee_rev_grupe1" localSheetId="8">#REF!</definedName>
    <definedName name="fee_rev_grupe1" localSheetId="6">#REF!</definedName>
    <definedName name="fee_rev_grupe1" localSheetId="12">#REF!</definedName>
    <definedName name="fee_rev_grupe1" localSheetId="10">#REF!</definedName>
    <definedName name="fee_rev_grupe1" localSheetId="11">#REF!</definedName>
    <definedName name="fee_rev_grupe1">#REF!</definedName>
    <definedName name="fee_rev_grupe2" localSheetId="7">#REF!</definedName>
    <definedName name="fee_rev_grupe2" localSheetId="9">#REF!</definedName>
    <definedName name="fee_rev_grupe2" localSheetId="8">#REF!</definedName>
    <definedName name="fee_rev_grupe2" localSheetId="6">#REF!</definedName>
    <definedName name="fee_rev_grupe2" localSheetId="12">#REF!</definedName>
    <definedName name="fee_rev_grupe2" localSheetId="10">#REF!</definedName>
    <definedName name="fee_rev_grupe2" localSheetId="11">#REF!</definedName>
    <definedName name="fee_rev_grupe2">#REF!</definedName>
    <definedName name="fee_rev_grupe3" localSheetId="7">#REF!</definedName>
    <definedName name="fee_rev_grupe3" localSheetId="9">#REF!</definedName>
    <definedName name="fee_rev_grupe3" localSheetId="8">#REF!</definedName>
    <definedName name="fee_rev_grupe3" localSheetId="6">#REF!</definedName>
    <definedName name="fee_rev_grupe3" localSheetId="12">#REF!</definedName>
    <definedName name="fee_rev_grupe3" localSheetId="10">#REF!</definedName>
    <definedName name="fee_rev_grupe3" localSheetId="11">#REF!</definedName>
    <definedName name="fee_rev_grupe3">#REF!</definedName>
    <definedName name="fee_revenue" localSheetId="7">[80]Fees!#REF!</definedName>
    <definedName name="fee_revenue" localSheetId="9">[80]Fees!#REF!</definedName>
    <definedName name="fee_revenue" localSheetId="8">[80]Fees!#REF!</definedName>
    <definedName name="fee_revenue" localSheetId="6">[80]Fees!#REF!</definedName>
    <definedName name="fee_revenue" localSheetId="12">[80]Fees!#REF!</definedName>
    <definedName name="fee_revenue" localSheetId="10">[80]Fees!#REF!</definedName>
    <definedName name="fee_revenue" localSheetId="11">[80]Fees!#REF!</definedName>
    <definedName name="fee_revenue">[80]Fees!#REF!</definedName>
    <definedName name="fee_sched" localSheetId="7">#REF!</definedName>
    <definedName name="fee_sched" localSheetId="9">#REF!</definedName>
    <definedName name="fee_sched" localSheetId="8">#REF!</definedName>
    <definedName name="fee_sched" localSheetId="6">#REF!</definedName>
    <definedName name="fee_sched" localSheetId="12">#REF!</definedName>
    <definedName name="fee_sched" localSheetId="10">#REF!</definedName>
    <definedName name="fee_sched" localSheetId="11">#REF!</definedName>
    <definedName name="fee_sched">#REF!</definedName>
    <definedName name="fee_summary" localSheetId="7">#REF!</definedName>
    <definedName name="fee_summary" localSheetId="9">#REF!</definedName>
    <definedName name="fee_summary" localSheetId="8">#REF!</definedName>
    <definedName name="fee_summary" localSheetId="6">#REF!</definedName>
    <definedName name="fee_summary" localSheetId="12">#REF!</definedName>
    <definedName name="fee_summary" localSheetId="10">#REF!</definedName>
    <definedName name="fee_summary" localSheetId="11">#REF!</definedName>
    <definedName name="fee_summary">#REF!</definedName>
    <definedName name="fee_swdif_dev1" localSheetId="7">#REF!</definedName>
    <definedName name="fee_swdif_dev1" localSheetId="9">#REF!</definedName>
    <definedName name="fee_swdif_dev1" localSheetId="8">#REF!</definedName>
    <definedName name="fee_swdif_dev1" localSheetId="6">#REF!</definedName>
    <definedName name="fee_swdif_dev1" localSheetId="12">#REF!</definedName>
    <definedName name="fee_swdif_dev1" localSheetId="10">#REF!</definedName>
    <definedName name="fee_swdif_dev1" localSheetId="11">#REF!</definedName>
    <definedName name="fee_swdif_dev1">#REF!</definedName>
    <definedName name="fee_tax_comp" localSheetId="7">#REF!</definedName>
    <definedName name="fee_tax_comp" localSheetId="9">#REF!</definedName>
    <definedName name="fee_tax_comp" localSheetId="8">#REF!</definedName>
    <definedName name="fee_tax_comp" localSheetId="6">#REF!</definedName>
    <definedName name="fee_tax_comp" localSheetId="12">#REF!</definedName>
    <definedName name="fee_tax_comp" localSheetId="10">#REF!</definedName>
    <definedName name="fee_tax_comp" localSheetId="11">#REF!</definedName>
    <definedName name="fee_tax_comp">#REF!</definedName>
    <definedName name="fee_trans_dev1" localSheetId="7">#REF!</definedName>
    <definedName name="fee_trans_dev1" localSheetId="9">#REF!</definedName>
    <definedName name="fee_trans_dev1" localSheetId="8">#REF!</definedName>
    <definedName name="fee_trans_dev1" localSheetId="6">#REF!</definedName>
    <definedName name="fee_trans_dev1" localSheetId="12">#REF!</definedName>
    <definedName name="fee_trans_dev1" localSheetId="10">#REF!</definedName>
    <definedName name="fee_trans_dev1" localSheetId="11">#REF!</definedName>
    <definedName name="fee_trans_dev1">#REF!</definedName>
    <definedName name="fee_ww_dev1" localSheetId="7">#REF!</definedName>
    <definedName name="fee_ww_dev1" localSheetId="9">#REF!</definedName>
    <definedName name="fee_ww_dev1" localSheetId="8">#REF!</definedName>
    <definedName name="fee_ww_dev1" localSheetId="6">#REF!</definedName>
    <definedName name="fee_ww_dev1" localSheetId="12">#REF!</definedName>
    <definedName name="fee_ww_dev1" localSheetId="10">#REF!</definedName>
    <definedName name="fee_ww_dev1" localSheetId="11">#REF!</definedName>
    <definedName name="fee_ww_dev1">#REF!</definedName>
    <definedName name="fees" localSheetId="7">#REF!</definedName>
    <definedName name="fees" localSheetId="9">#REF!</definedName>
    <definedName name="fees" localSheetId="8">#REF!</definedName>
    <definedName name="fees" localSheetId="6">#REF!</definedName>
    <definedName name="fees" localSheetId="12">#REF!</definedName>
    <definedName name="fees" localSheetId="10">#REF!</definedName>
    <definedName name="fees" localSheetId="11">#REF!</definedName>
    <definedName name="fees">#REF!</definedName>
    <definedName name="fees_buildout" localSheetId="7">[64]Schools!#REF!</definedName>
    <definedName name="fees_buildout" localSheetId="9">[64]Schools!#REF!</definedName>
    <definedName name="fees_buildout" localSheetId="8">[64]Schools!#REF!</definedName>
    <definedName name="fees_buildout" localSheetId="6">[64]Schools!#REF!</definedName>
    <definedName name="fees_buildout" localSheetId="12">[64]Schools!#REF!</definedName>
    <definedName name="fees_buildout" localSheetId="10">[64]Schools!#REF!</definedName>
    <definedName name="fees_buildout" localSheetId="11">[64]Schools!#REF!</definedName>
    <definedName name="fees_buildout">[64]Schools!#REF!</definedName>
    <definedName name="Fees_initial" localSheetId="7">'[52]Fee Revenue'!#REF!</definedName>
    <definedName name="Fees_initial" localSheetId="9">'[52]Fee Revenue'!#REF!</definedName>
    <definedName name="Fees_initial" localSheetId="8">'[52]Fee Revenue'!#REF!</definedName>
    <definedName name="Fees_initial" localSheetId="6">'[52]Fee Revenue'!#REF!</definedName>
    <definedName name="Fees_initial" localSheetId="12">'[52]Fee Revenue'!#REF!</definedName>
    <definedName name="Fees_initial" localSheetId="10">'[52]Fee Revenue'!#REF!</definedName>
    <definedName name="Fees_initial" localSheetId="11">'[52]Fee Revenue'!#REF!</definedName>
    <definedName name="Fees_initial">'[52]Fee Revenue'!#REF!</definedName>
    <definedName name="fees_maps" localSheetId="7">#REF!</definedName>
    <definedName name="fees_maps" localSheetId="9">#REF!</definedName>
    <definedName name="fees_maps" localSheetId="8">#REF!</definedName>
    <definedName name="fees_maps" localSheetId="6">#REF!</definedName>
    <definedName name="fees_maps" localSheetId="12">#REF!</definedName>
    <definedName name="fees_maps" localSheetId="10">#REF!</definedName>
    <definedName name="fees_maps" localSheetId="11">#REF!</definedName>
    <definedName name="fees_maps">#REF!</definedName>
    <definedName name="fees_other" localSheetId="7">#REF!</definedName>
    <definedName name="fees_other" localSheetId="9">#REF!</definedName>
    <definedName name="fees_other" localSheetId="8">#REF!</definedName>
    <definedName name="fees_other" localSheetId="6">#REF!</definedName>
    <definedName name="fees_other" localSheetId="12">#REF!</definedName>
    <definedName name="fees_other" localSheetId="10">#REF!</definedName>
    <definedName name="fees_other" localSheetId="11">#REF!</definedName>
    <definedName name="fees_other">#REF!</definedName>
    <definedName name="fees_P1" localSheetId="7">#REF!</definedName>
    <definedName name="fees_P1" localSheetId="9">#REF!</definedName>
    <definedName name="fees_P1" localSheetId="8">#REF!</definedName>
    <definedName name="fees_P1" localSheetId="6">#REF!</definedName>
    <definedName name="fees_P1" localSheetId="12">#REF!</definedName>
    <definedName name="fees_P1" localSheetId="10">#REF!</definedName>
    <definedName name="fees_P1" localSheetId="11">#REF!</definedName>
    <definedName name="fees_P1">#REF!</definedName>
    <definedName name="fees_P1A" localSheetId="7">#REF!</definedName>
    <definedName name="fees_P1A" localSheetId="9">#REF!</definedName>
    <definedName name="fees_P1A" localSheetId="8">#REF!</definedName>
    <definedName name="fees_P1A" localSheetId="6">#REF!</definedName>
    <definedName name="fees_P1A" localSheetId="12">#REF!</definedName>
    <definedName name="fees_P1A" localSheetId="10">#REF!</definedName>
    <definedName name="fees_P1A" localSheetId="11">#REF!</definedName>
    <definedName name="fees_P1A">#REF!</definedName>
    <definedName name="Fees_P1B" localSheetId="7">'[52]Fee Revenue'!#REF!</definedName>
    <definedName name="Fees_P1B" localSheetId="9">'[52]Fee Revenue'!#REF!</definedName>
    <definedName name="Fees_P1B" localSheetId="8">'[52]Fee Revenue'!#REF!</definedName>
    <definedName name="Fees_P1B" localSheetId="6">'[52]Fee Revenue'!#REF!</definedName>
    <definedName name="Fees_P1B" localSheetId="12">'[52]Fee Revenue'!#REF!</definedName>
    <definedName name="Fees_P1B" localSheetId="10">'[52]Fee Revenue'!#REF!</definedName>
    <definedName name="Fees_P1B" localSheetId="11">'[52]Fee Revenue'!#REF!</definedName>
    <definedName name="Fees_P1B">'[52]Fee Revenue'!#REF!</definedName>
    <definedName name="Fees_P2" localSheetId="7">#REF!</definedName>
    <definedName name="Fees_P2" localSheetId="9">#REF!</definedName>
    <definedName name="Fees_P2" localSheetId="8">#REF!</definedName>
    <definedName name="Fees_P2" localSheetId="6">#REF!</definedName>
    <definedName name="Fees_P2" localSheetId="12">#REF!</definedName>
    <definedName name="Fees_P2" localSheetId="10">#REF!</definedName>
    <definedName name="Fees_P2" localSheetId="11">#REF!</definedName>
    <definedName name="Fees_P2">#REF!</definedName>
    <definedName name="fees_P3" localSheetId="7">#REF!</definedName>
    <definedName name="fees_P3" localSheetId="9">#REF!</definedName>
    <definedName name="fees_P3" localSheetId="8">#REF!</definedName>
    <definedName name="fees_P3" localSheetId="6">#REF!</definedName>
    <definedName name="fees_P3" localSheetId="12">#REF!</definedName>
    <definedName name="fees_P3" localSheetId="10">#REF!</definedName>
    <definedName name="fees_P3" localSheetId="11">#REF!</definedName>
    <definedName name="fees_P3">#REF!</definedName>
    <definedName name="fees_P4" localSheetId="7">#REF!</definedName>
    <definedName name="fees_P4" localSheetId="9">#REF!</definedName>
    <definedName name="fees_P4" localSheetId="8">#REF!</definedName>
    <definedName name="fees_P4" localSheetId="6">#REF!</definedName>
    <definedName name="fees_P4" localSheetId="12">#REF!</definedName>
    <definedName name="fees_P4" localSheetId="10">#REF!</definedName>
    <definedName name="fees_P4" localSheetId="11">#REF!</definedName>
    <definedName name="fees_P4">#REF!</definedName>
    <definedName name="fees_P5" localSheetId="7">#REF!</definedName>
    <definedName name="fees_P5" localSheetId="9">#REF!</definedName>
    <definedName name="fees_P5" localSheetId="8">#REF!</definedName>
    <definedName name="fees_P5" localSheetId="6">#REF!</definedName>
    <definedName name="fees_P5" localSheetId="12">#REF!</definedName>
    <definedName name="fees_P5" localSheetId="10">#REF!</definedName>
    <definedName name="fees_P5" localSheetId="11">#REF!</definedName>
    <definedName name="fees_P5">#REF!</definedName>
    <definedName name="fees_rem" localSheetId="7">'[52]Fee Revenue'!#REF!</definedName>
    <definedName name="fees_rem" localSheetId="9">'[52]Fee Revenue'!#REF!</definedName>
    <definedName name="fees_rem" localSheetId="8">'[52]Fee Revenue'!#REF!</definedName>
    <definedName name="fees_rem" localSheetId="6">'[52]Fee Revenue'!#REF!</definedName>
    <definedName name="fees_rem" localSheetId="12">'[52]Fee Revenue'!#REF!</definedName>
    <definedName name="fees_rem" localSheetId="10">'[52]Fee Revenue'!#REF!</definedName>
    <definedName name="fees_rem" localSheetId="11">'[52]Fee Revenue'!#REF!</definedName>
    <definedName name="fees_rem">'[52]Fee Revenue'!#REF!</definedName>
    <definedName name="feesum_LR_south" localSheetId="7">'[14]fee sched'!#REF!</definedName>
    <definedName name="feesum_LR_south" localSheetId="9">'[14]fee sched'!#REF!</definedName>
    <definedName name="feesum_LR_south" localSheetId="8">'[14]fee sched'!#REF!</definedName>
    <definedName name="feesum_LR_south" localSheetId="6">'[14]fee sched'!#REF!</definedName>
    <definedName name="feesum_LR_south" localSheetId="12">'[14]fee sched'!#REF!</definedName>
    <definedName name="feesum_LR_south" localSheetId="10">'[14]fee sched'!#REF!</definedName>
    <definedName name="feesum_LR_south" localSheetId="11">'[14]fee sched'!#REF!</definedName>
    <definedName name="feesum_LR_south">'[14]fee sched'!#REF!</definedName>
    <definedName name="FERRIES" localSheetId="7">#REF!</definedName>
    <definedName name="FERRIES" localSheetId="9">#REF!</definedName>
    <definedName name="FERRIES" localSheetId="8">#REF!</definedName>
    <definedName name="FERRIES" localSheetId="6">#REF!</definedName>
    <definedName name="FERRIES" localSheetId="12">#REF!</definedName>
    <definedName name="FERRIES" localSheetId="10">#REF!</definedName>
    <definedName name="FERRIES" localSheetId="11">#REF!</definedName>
    <definedName name="FERRIES">#REF!</definedName>
    <definedName name="FERRIES_TITLE" localSheetId="7">#REF!</definedName>
    <definedName name="FERRIES_TITLE" localSheetId="9">#REF!</definedName>
    <definedName name="FERRIES_TITLE" localSheetId="8">#REF!</definedName>
    <definedName name="FERRIES_TITLE" localSheetId="6">#REF!</definedName>
    <definedName name="FERRIES_TITLE" localSheetId="12">#REF!</definedName>
    <definedName name="FERRIES_TITLE" localSheetId="10">#REF!</definedName>
    <definedName name="FERRIES_TITLE" localSheetId="11">#REF!</definedName>
    <definedName name="FERRIES_TITLE">#REF!</definedName>
    <definedName name="ff" hidden="1">{"paper_est",#N/A,FALSE,"Summary";"land_use",#N/A,FALSE,"Summary";"age_res_sum",#N/A,FALSE,"Summary";"non_age_res_sum",#N/A,FALSE,"Summary";"age_res_detail",#N/A,FALSE,"Summary";"non_age_res_detail",#N/A,FALSE,"Summary";"cost_sum",#N/A,FALSE,"Summary"}</definedName>
    <definedName name="ffff" hidden="1">{"Index",#N/A,FALSE,"INDEX";"Project Desc",#N/A,FALSE,"PROJ_DESC";"Land Value",#N/A,FALSE,"LAND_VALUE";"Backbone",#N/A,FALSE,"BACKBONE";"Fire_Fac",#N/A,FALSE,"FIRE_FAC";"Police_Fac",#N/A,FALSE,"POLICE_FAC";"Park_Fac",#N/A,FALSE,"PARK_FAC";"School_Fac",#N/A,FALSE,"SCHL_FAC";"Impact Fees",#N/A,FALSE,"IMP_FEES"}</definedName>
    <definedName name="FIG1B" localSheetId="7">#REF!</definedName>
    <definedName name="FIG1B" localSheetId="9">#REF!</definedName>
    <definedName name="FIG1B" localSheetId="8">#REF!</definedName>
    <definedName name="FIG1B" localSheetId="6">#REF!</definedName>
    <definedName name="FIG1B" localSheetId="12">#REF!</definedName>
    <definedName name="FIG1B" localSheetId="10">#REF!</definedName>
    <definedName name="FIG1B" localSheetId="11">#REF!</definedName>
    <definedName name="FIG1B">#REF!</definedName>
    <definedName name="FIG3A" localSheetId="7">#REF!</definedName>
    <definedName name="FIG3A" localSheetId="9">#REF!</definedName>
    <definedName name="FIG3A" localSheetId="8">#REF!</definedName>
    <definedName name="FIG3A" localSheetId="6">#REF!</definedName>
    <definedName name="FIG3A" localSheetId="12">#REF!</definedName>
    <definedName name="FIG3A" localSheetId="10">#REF!</definedName>
    <definedName name="FIG3A" localSheetId="11">#REF!</definedName>
    <definedName name="FIG3A">#REF!</definedName>
    <definedName name="FIG5B" localSheetId="7">#REF!</definedName>
    <definedName name="FIG5B" localSheetId="9">#REF!</definedName>
    <definedName name="FIG5B" localSheetId="8">#REF!</definedName>
    <definedName name="FIG5B" localSheetId="6">#REF!</definedName>
    <definedName name="FIG5B" localSheetId="12">#REF!</definedName>
    <definedName name="FIG5B" localSheetId="10">#REF!</definedName>
    <definedName name="FIG5B" localSheetId="11">#REF!</definedName>
    <definedName name="FIG5B">#REF!</definedName>
    <definedName name="FIGS1" localSheetId="7">#REF!</definedName>
    <definedName name="FIGS1" localSheetId="9">#REF!</definedName>
    <definedName name="FIGS1" localSheetId="8">#REF!</definedName>
    <definedName name="FIGS1" localSheetId="6">#REF!</definedName>
    <definedName name="FIGS1" localSheetId="12">#REF!</definedName>
    <definedName name="FIGS1" localSheetId="10">#REF!</definedName>
    <definedName name="FIGS1" localSheetId="11">#REF!</definedName>
    <definedName name="FIGS1">#REF!</definedName>
    <definedName name="Figure_B_5" localSheetId="7">#REF!</definedName>
    <definedName name="Figure_B_5" localSheetId="9">#REF!</definedName>
    <definedName name="Figure_B_5" localSheetId="8">#REF!</definedName>
    <definedName name="Figure_B_5" localSheetId="6">#REF!</definedName>
    <definedName name="Figure_B_5" localSheetId="12">#REF!</definedName>
    <definedName name="Figure_B_5" localSheetId="10">#REF!</definedName>
    <definedName name="Figure_B_5" localSheetId="11">#REF!</definedName>
    <definedName name="Figure_B_5">#REF!</definedName>
    <definedName name="FILE" localSheetId="7">[25]MASTER!#REF!</definedName>
    <definedName name="FILE" localSheetId="9">[25]MASTER!#REF!</definedName>
    <definedName name="FILE" localSheetId="8">[25]MASTER!#REF!</definedName>
    <definedName name="FILE" localSheetId="6">[25]MASTER!#REF!</definedName>
    <definedName name="FILE" localSheetId="12">[25]MASTER!#REF!</definedName>
    <definedName name="FILE" localSheetId="10">[25]MASTER!#REF!</definedName>
    <definedName name="FILE" localSheetId="11">[25]MASTER!#REF!</definedName>
    <definedName name="FILE">[25]MASTER!#REF!</definedName>
    <definedName name="filename1" localSheetId="7">#REF!</definedName>
    <definedName name="filename1" localSheetId="9">#REF!</definedName>
    <definedName name="filename1" localSheetId="8">#REF!</definedName>
    <definedName name="filename1" localSheetId="6">#REF!</definedName>
    <definedName name="filename1" localSheetId="12">#REF!</definedName>
    <definedName name="filename1" localSheetId="10">#REF!</definedName>
    <definedName name="filename1" localSheetId="11">#REF!</definedName>
    <definedName name="filename1">#REF!</definedName>
    <definedName name="fin_AD_loan1_fund" localSheetId="7">#REF!</definedName>
    <definedName name="fin_AD_loan1_fund" localSheetId="9">#REF!</definedName>
    <definedName name="fin_AD_loan1_fund" localSheetId="8">#REF!</definedName>
    <definedName name="fin_AD_loan1_fund" localSheetId="6">#REF!</definedName>
    <definedName name="fin_AD_loan1_fund" localSheetId="12">#REF!</definedName>
    <definedName name="fin_AD_loan1_fund" localSheetId="10">#REF!</definedName>
    <definedName name="fin_AD_loan1_fund" localSheetId="11">#REF!</definedName>
    <definedName name="fin_AD_loan1_fund">#REF!</definedName>
    <definedName name="fin_AD_loan2_fund" localSheetId="7">#REF!</definedName>
    <definedName name="fin_AD_loan2_fund" localSheetId="9">#REF!</definedName>
    <definedName name="fin_AD_loan2_fund" localSheetId="8">#REF!</definedName>
    <definedName name="fin_AD_loan2_fund" localSheetId="6">#REF!</definedName>
    <definedName name="fin_AD_loan2_fund" localSheetId="12">#REF!</definedName>
    <definedName name="fin_AD_loan2_fund" localSheetId="10">#REF!</definedName>
    <definedName name="fin_AD_loan2_fund" localSheetId="11">#REF!</definedName>
    <definedName name="fin_AD_loan2_fund">#REF!</definedName>
    <definedName name="fin_AD_loan3_fund" localSheetId="7">#REF!</definedName>
    <definedName name="fin_AD_loan3_fund" localSheetId="9">#REF!</definedName>
    <definedName name="fin_AD_loan3_fund" localSheetId="8">#REF!</definedName>
    <definedName name="fin_AD_loan3_fund" localSheetId="6">#REF!</definedName>
    <definedName name="fin_AD_loan3_fund" localSheetId="12">#REF!</definedName>
    <definedName name="fin_AD_loan3_fund" localSheetId="10">#REF!</definedName>
    <definedName name="fin_AD_loan3_fund" localSheetId="11">#REF!</definedName>
    <definedName name="fin_AD_loan3_fund">#REF!</definedName>
    <definedName name="fin_AD1_repay" localSheetId="7">#REF!</definedName>
    <definedName name="fin_AD1_repay" localSheetId="9">#REF!</definedName>
    <definedName name="fin_AD1_repay" localSheetId="8">#REF!</definedName>
    <definedName name="fin_AD1_repay" localSheetId="6">#REF!</definedName>
    <definedName name="fin_AD1_repay" localSheetId="12">#REF!</definedName>
    <definedName name="fin_AD1_repay" localSheetId="10">#REF!</definedName>
    <definedName name="fin_AD1_repay" localSheetId="11">#REF!</definedName>
    <definedName name="fin_AD1_repay">#REF!</definedName>
    <definedName name="fin_AD2_repay" localSheetId="7">#REF!</definedName>
    <definedName name="fin_AD2_repay" localSheetId="9">#REF!</definedName>
    <definedName name="fin_AD2_repay" localSheetId="8">#REF!</definedName>
    <definedName name="fin_AD2_repay" localSheetId="6">#REF!</definedName>
    <definedName name="fin_AD2_repay" localSheetId="12">#REF!</definedName>
    <definedName name="fin_AD2_repay" localSheetId="10">#REF!</definedName>
    <definedName name="fin_AD2_repay" localSheetId="11">#REF!</definedName>
    <definedName name="fin_AD2_repay">#REF!</definedName>
    <definedName name="fin_AD3_repay" localSheetId="7">#REF!</definedName>
    <definedName name="fin_AD3_repay" localSheetId="9">#REF!</definedName>
    <definedName name="fin_AD3_repay" localSheetId="8">#REF!</definedName>
    <definedName name="fin_AD3_repay" localSheetId="6">#REF!</definedName>
    <definedName name="fin_AD3_repay" localSheetId="12">#REF!</definedName>
    <definedName name="fin_AD3_repay" localSheetId="10">#REF!</definedName>
    <definedName name="fin_AD3_repay" localSheetId="11">#REF!</definedName>
    <definedName name="fin_AD3_repay">#REF!</definedName>
    <definedName name="fin_alloc" localSheetId="7">#REF!</definedName>
    <definedName name="fin_alloc" localSheetId="9">#REF!</definedName>
    <definedName name="fin_alloc" localSheetId="8">#REF!</definedName>
    <definedName name="fin_alloc" localSheetId="6">#REF!</definedName>
    <definedName name="fin_alloc" localSheetId="12">#REF!</definedName>
    <definedName name="fin_alloc" localSheetId="10">#REF!</definedName>
    <definedName name="fin_alloc" localSheetId="11">#REF!</definedName>
    <definedName name="fin_alloc">#REF!</definedName>
    <definedName name="fin_bridge_loan1_fund" localSheetId="7">#REF!</definedName>
    <definedName name="fin_bridge_loan1_fund" localSheetId="9">#REF!</definedName>
    <definedName name="fin_bridge_loan1_fund" localSheetId="8">#REF!</definedName>
    <definedName name="fin_bridge_loan1_fund" localSheetId="6">#REF!</definedName>
    <definedName name="fin_bridge_loan1_fund" localSheetId="12">#REF!</definedName>
    <definedName name="fin_bridge_loan1_fund" localSheetId="10">#REF!</definedName>
    <definedName name="fin_bridge_loan1_fund" localSheetId="11">#REF!</definedName>
    <definedName name="fin_bridge_loan1_fund">#REF!</definedName>
    <definedName name="fin_bridge_loan1_repay" localSheetId="7">#REF!</definedName>
    <definedName name="fin_bridge_loan1_repay" localSheetId="9">#REF!</definedName>
    <definedName name="fin_bridge_loan1_repay" localSheetId="8">#REF!</definedName>
    <definedName name="fin_bridge_loan1_repay" localSheetId="6">#REF!</definedName>
    <definedName name="fin_bridge_loan1_repay" localSheetId="12">#REF!</definedName>
    <definedName name="fin_bridge_loan1_repay" localSheetId="10">#REF!</definedName>
    <definedName name="fin_bridge_loan1_repay" localSheetId="11">#REF!</definedName>
    <definedName name="fin_bridge_loan1_repay">#REF!</definedName>
    <definedName name="fin_bridge_loan2_fund" localSheetId="7">#REF!</definedName>
    <definedName name="fin_bridge_loan2_fund" localSheetId="9">#REF!</definedName>
    <definedName name="fin_bridge_loan2_fund" localSheetId="8">#REF!</definedName>
    <definedName name="fin_bridge_loan2_fund" localSheetId="6">#REF!</definedName>
    <definedName name="fin_bridge_loan2_fund" localSheetId="12">#REF!</definedName>
    <definedName name="fin_bridge_loan2_fund" localSheetId="10">#REF!</definedName>
    <definedName name="fin_bridge_loan2_fund" localSheetId="11">#REF!</definedName>
    <definedName name="fin_bridge_loan2_fund">#REF!</definedName>
    <definedName name="fin_bridge_loan2_repay" localSheetId="7">#REF!</definedName>
    <definedName name="fin_bridge_loan2_repay" localSheetId="9">#REF!</definedName>
    <definedName name="fin_bridge_loan2_repay" localSheetId="8">#REF!</definedName>
    <definedName name="fin_bridge_loan2_repay" localSheetId="6">#REF!</definedName>
    <definedName name="fin_bridge_loan2_repay" localSheetId="12">#REF!</definedName>
    <definedName name="fin_bridge_loan2_repay" localSheetId="10">#REF!</definedName>
    <definedName name="fin_bridge_loan2_repay" localSheetId="11">#REF!</definedName>
    <definedName name="fin_bridge_loan2_repay">#REF!</definedName>
    <definedName name="fin_cash1_used" localSheetId="7">#REF!</definedName>
    <definedName name="fin_cash1_used" localSheetId="9">#REF!</definedName>
    <definedName name="fin_cash1_used" localSheetId="8">#REF!</definedName>
    <definedName name="fin_cash1_used" localSheetId="6">#REF!</definedName>
    <definedName name="fin_cash1_used" localSheetId="12">#REF!</definedName>
    <definedName name="fin_cash1_used" localSheetId="10">#REF!</definedName>
    <definedName name="fin_cash1_used" localSheetId="11">#REF!</definedName>
    <definedName name="fin_cash1_used">#REF!</definedName>
    <definedName name="fin_cash2_used" localSheetId="7">#REF!</definedName>
    <definedName name="fin_cash2_used" localSheetId="9">#REF!</definedName>
    <definedName name="fin_cash2_used" localSheetId="8">#REF!</definedName>
    <definedName name="fin_cash2_used" localSheetId="6">#REF!</definedName>
    <definedName name="fin_cash2_used" localSheetId="12">#REF!</definedName>
    <definedName name="fin_cash2_used" localSheetId="10">#REF!</definedName>
    <definedName name="fin_cash2_used" localSheetId="11">#REF!</definedName>
    <definedName name="fin_cash2_used">#REF!</definedName>
    <definedName name="FIN_FEES" localSheetId="7">#REF!</definedName>
    <definedName name="FIN_FEES" localSheetId="9">#REF!</definedName>
    <definedName name="FIN_FEES" localSheetId="8">#REF!</definedName>
    <definedName name="FIN_FEES" localSheetId="6">#REF!</definedName>
    <definedName name="FIN_FEES" localSheetId="12">#REF!</definedName>
    <definedName name="FIN_FEES" localSheetId="10">#REF!</definedName>
    <definedName name="FIN_FEES" localSheetId="11">#REF!</definedName>
    <definedName name="FIN_FEES">#REF!</definedName>
    <definedName name="fin_inv_eq1" localSheetId="7">#REF!</definedName>
    <definedName name="fin_inv_eq1" localSheetId="9">#REF!</definedName>
    <definedName name="fin_inv_eq1" localSheetId="8">#REF!</definedName>
    <definedName name="fin_inv_eq1" localSheetId="6">#REF!</definedName>
    <definedName name="fin_inv_eq1" localSheetId="12">#REF!</definedName>
    <definedName name="fin_inv_eq1" localSheetId="10">#REF!</definedName>
    <definedName name="fin_inv_eq1" localSheetId="11">#REF!</definedName>
    <definedName name="fin_inv_eq1">#REF!</definedName>
    <definedName name="fin_inv_eq2" localSheetId="7">#REF!</definedName>
    <definedName name="fin_inv_eq2" localSheetId="9">#REF!</definedName>
    <definedName name="fin_inv_eq2" localSheetId="8">#REF!</definedName>
    <definedName name="fin_inv_eq2" localSheetId="6">#REF!</definedName>
    <definedName name="fin_inv_eq2" localSheetId="12">#REF!</definedName>
    <definedName name="fin_inv_eq2" localSheetId="10">#REF!</definedName>
    <definedName name="fin_inv_eq2" localSheetId="11">#REF!</definedName>
    <definedName name="fin_inv_eq2">#REF!</definedName>
    <definedName name="fin_inv_eq3" localSheetId="7">#REF!</definedName>
    <definedName name="fin_inv_eq3" localSheetId="9">#REF!</definedName>
    <definedName name="fin_inv_eq3" localSheetId="8">#REF!</definedName>
    <definedName name="fin_inv_eq3" localSheetId="6">#REF!</definedName>
    <definedName name="fin_inv_eq3" localSheetId="12">#REF!</definedName>
    <definedName name="fin_inv_eq3" localSheetId="10">#REF!</definedName>
    <definedName name="fin_inv_eq3" localSheetId="11">#REF!</definedName>
    <definedName name="fin_inv_eq3">#REF!</definedName>
    <definedName name="fin_inv_eq4" localSheetId="7">#REF!</definedName>
    <definedName name="fin_inv_eq4" localSheetId="9">#REF!</definedName>
    <definedName name="fin_inv_eq4" localSheetId="8">#REF!</definedName>
    <definedName name="fin_inv_eq4" localSheetId="6">#REF!</definedName>
    <definedName name="fin_inv_eq4" localSheetId="12">#REF!</definedName>
    <definedName name="fin_inv_eq4" localSheetId="10">#REF!</definedName>
    <definedName name="fin_inv_eq4" localSheetId="11">#REF!</definedName>
    <definedName name="fin_inv_eq4">#REF!</definedName>
    <definedName name="fin_land_loan1_fund" localSheetId="7">#REF!</definedName>
    <definedName name="fin_land_loan1_fund" localSheetId="9">#REF!</definedName>
    <definedName name="fin_land_loan1_fund" localSheetId="8">#REF!</definedName>
    <definedName name="fin_land_loan1_fund" localSheetId="6">#REF!</definedName>
    <definedName name="fin_land_loan1_fund" localSheetId="12">#REF!</definedName>
    <definedName name="fin_land_loan1_fund" localSheetId="10">#REF!</definedName>
    <definedName name="fin_land_loan1_fund" localSheetId="11">#REF!</definedName>
    <definedName name="fin_land_loan1_fund">#REF!</definedName>
    <definedName name="fin_land_loan1_repay" localSheetId="7">#REF!</definedName>
    <definedName name="fin_land_loan1_repay" localSheetId="9">#REF!</definedName>
    <definedName name="fin_land_loan1_repay" localSheetId="8">#REF!</definedName>
    <definedName name="fin_land_loan1_repay" localSheetId="6">#REF!</definedName>
    <definedName name="fin_land_loan1_repay" localSheetId="12">#REF!</definedName>
    <definedName name="fin_land_loan1_repay" localSheetId="10">#REF!</definedName>
    <definedName name="fin_land_loan1_repay" localSheetId="11">#REF!</definedName>
    <definedName name="fin_land_loan1_repay">#REF!</definedName>
    <definedName name="fin_land_loan2_fund" localSheetId="7">#REF!</definedName>
    <definedName name="fin_land_loan2_fund" localSheetId="9">#REF!</definedName>
    <definedName name="fin_land_loan2_fund" localSheetId="8">#REF!</definedName>
    <definedName name="fin_land_loan2_fund" localSheetId="6">#REF!</definedName>
    <definedName name="fin_land_loan2_fund" localSheetId="12">#REF!</definedName>
    <definedName name="fin_land_loan2_fund" localSheetId="10">#REF!</definedName>
    <definedName name="fin_land_loan2_fund" localSheetId="11">#REF!</definedName>
    <definedName name="fin_land_loan2_fund">#REF!</definedName>
    <definedName name="fin_land_loan2_repay" localSheetId="7">#REF!</definedName>
    <definedName name="fin_land_loan2_repay" localSheetId="9">#REF!</definedName>
    <definedName name="fin_land_loan2_repay" localSheetId="8">#REF!</definedName>
    <definedName name="fin_land_loan2_repay" localSheetId="6">#REF!</definedName>
    <definedName name="fin_land_loan2_repay" localSheetId="12">#REF!</definedName>
    <definedName name="fin_land_loan2_repay" localSheetId="10">#REF!</definedName>
    <definedName name="fin_land_loan2_repay" localSheetId="11">#REF!</definedName>
    <definedName name="fin_land_loan2_repay">#REF!</definedName>
    <definedName name="fin_land_loan3_fund" localSheetId="7">#REF!</definedName>
    <definedName name="fin_land_loan3_fund" localSheetId="9">#REF!</definedName>
    <definedName name="fin_land_loan3_fund" localSheetId="8">#REF!</definedName>
    <definedName name="fin_land_loan3_fund" localSheetId="6">#REF!</definedName>
    <definedName name="fin_land_loan3_fund" localSheetId="12">#REF!</definedName>
    <definedName name="fin_land_loan3_fund" localSheetId="10">#REF!</definedName>
    <definedName name="fin_land_loan3_fund" localSheetId="11">#REF!</definedName>
    <definedName name="fin_land_loan3_fund">#REF!</definedName>
    <definedName name="fin_land_loan3_repay" localSheetId="7">#REF!</definedName>
    <definedName name="fin_land_loan3_repay" localSheetId="9">#REF!</definedName>
    <definedName name="fin_land_loan3_repay" localSheetId="8">#REF!</definedName>
    <definedName name="fin_land_loan3_repay" localSheetId="6">#REF!</definedName>
    <definedName name="fin_land_loan3_repay" localSheetId="12">#REF!</definedName>
    <definedName name="fin_land_loan3_repay" localSheetId="10">#REF!</definedName>
    <definedName name="fin_land_loan3_repay" localSheetId="11">#REF!</definedName>
    <definedName name="fin_land_loan3_repay">#REF!</definedName>
    <definedName name="fin_land_loan4_fund" localSheetId="7">#REF!</definedName>
    <definedName name="fin_land_loan4_fund" localSheetId="9">#REF!</definedName>
    <definedName name="fin_land_loan4_fund" localSheetId="8">#REF!</definedName>
    <definedName name="fin_land_loan4_fund" localSheetId="6">#REF!</definedName>
    <definedName name="fin_land_loan4_fund" localSheetId="12">#REF!</definedName>
    <definedName name="fin_land_loan4_fund" localSheetId="10">#REF!</definedName>
    <definedName name="fin_land_loan4_fund" localSheetId="11">#REF!</definedName>
    <definedName name="fin_land_loan4_fund">#REF!</definedName>
    <definedName name="fin_land_loan4_repay" localSheetId="7">#REF!</definedName>
    <definedName name="fin_land_loan4_repay" localSheetId="9">#REF!</definedName>
    <definedName name="fin_land_loan4_repay" localSheetId="8">#REF!</definedName>
    <definedName name="fin_land_loan4_repay" localSheetId="6">#REF!</definedName>
    <definedName name="fin_land_loan4_repay" localSheetId="12">#REF!</definedName>
    <definedName name="fin_land_loan4_repay" localSheetId="10">#REF!</definedName>
    <definedName name="fin_land_loan4_repay" localSheetId="11">#REF!</definedName>
    <definedName name="fin_land_loan4_repay">#REF!</definedName>
    <definedName name="fin_loc_used" localSheetId="7">#REF!</definedName>
    <definedName name="fin_loc_used" localSheetId="9">#REF!</definedName>
    <definedName name="fin_loc_used" localSheetId="8">#REF!</definedName>
    <definedName name="fin_loc_used" localSheetId="6">#REF!</definedName>
    <definedName name="fin_loc_used" localSheetId="12">#REF!</definedName>
    <definedName name="fin_loc_used" localSheetId="10">#REF!</definedName>
    <definedName name="fin_loc_used" localSheetId="11">#REF!</definedName>
    <definedName name="fin_loc_used">#REF!</definedName>
    <definedName name="fin_mezz_loan1_fund" localSheetId="7">#REF!</definedName>
    <definedName name="fin_mezz_loan1_fund" localSheetId="9">#REF!</definedName>
    <definedName name="fin_mezz_loan1_fund" localSheetId="8">#REF!</definedName>
    <definedName name="fin_mezz_loan1_fund" localSheetId="6">#REF!</definedName>
    <definedName name="fin_mezz_loan1_fund" localSheetId="12">#REF!</definedName>
    <definedName name="fin_mezz_loan1_fund" localSheetId="10">#REF!</definedName>
    <definedName name="fin_mezz_loan1_fund" localSheetId="11">#REF!</definedName>
    <definedName name="fin_mezz_loan1_fund">#REF!</definedName>
    <definedName name="fin_mezz_loan1_repay" localSheetId="7">#REF!</definedName>
    <definedName name="fin_mezz_loan1_repay" localSheetId="9">#REF!</definedName>
    <definedName name="fin_mezz_loan1_repay" localSheetId="8">#REF!</definedName>
    <definedName name="fin_mezz_loan1_repay" localSheetId="6">#REF!</definedName>
    <definedName name="fin_mezz_loan1_repay" localSheetId="12">#REF!</definedName>
    <definedName name="fin_mezz_loan1_repay" localSheetId="10">#REF!</definedName>
    <definedName name="fin_mezz_loan1_repay" localSheetId="11">#REF!</definedName>
    <definedName name="fin_mezz_loan1_repay">#REF!</definedName>
    <definedName name="fin_mezz_loan2_fund" localSheetId="7">#REF!</definedName>
    <definedName name="fin_mezz_loan2_fund" localSheetId="9">#REF!</definedName>
    <definedName name="fin_mezz_loan2_fund" localSheetId="8">#REF!</definedName>
    <definedName name="fin_mezz_loan2_fund" localSheetId="6">#REF!</definedName>
    <definedName name="fin_mezz_loan2_fund" localSheetId="12">#REF!</definedName>
    <definedName name="fin_mezz_loan2_fund" localSheetId="10">#REF!</definedName>
    <definedName name="fin_mezz_loan2_fund" localSheetId="11">#REF!</definedName>
    <definedName name="fin_mezz_loan2_fund">#REF!</definedName>
    <definedName name="fin_mezz_loan2_repay" localSheetId="7">#REF!</definedName>
    <definedName name="fin_mezz_loan2_repay" localSheetId="9">#REF!</definedName>
    <definedName name="fin_mezz_loan2_repay" localSheetId="8">#REF!</definedName>
    <definedName name="fin_mezz_loan2_repay" localSheetId="6">#REF!</definedName>
    <definedName name="fin_mezz_loan2_repay" localSheetId="12">#REF!</definedName>
    <definedName name="fin_mezz_loan2_repay" localSheetId="10">#REF!</definedName>
    <definedName name="fin_mezz_loan2_repay" localSheetId="11">#REF!</definedName>
    <definedName name="fin_mezz_loan2_repay">#REF!</definedName>
    <definedName name="fin_misc_saved" localSheetId="7">#REF!</definedName>
    <definedName name="fin_misc_saved" localSheetId="9">#REF!</definedName>
    <definedName name="fin_misc_saved" localSheetId="8">#REF!</definedName>
    <definedName name="fin_misc_saved" localSheetId="6">#REF!</definedName>
    <definedName name="fin_misc_saved" localSheetId="12">#REF!</definedName>
    <definedName name="fin_misc_saved" localSheetId="10">#REF!</definedName>
    <definedName name="fin_misc_saved" localSheetId="11">#REF!</definedName>
    <definedName name="fin_misc_saved">#REF!</definedName>
    <definedName name="fin_misc_used" localSheetId="7">#REF!</definedName>
    <definedName name="fin_misc_used" localSheetId="9">#REF!</definedName>
    <definedName name="fin_misc_used" localSheetId="8">#REF!</definedName>
    <definedName name="fin_misc_used" localSheetId="6">#REF!</definedName>
    <definedName name="fin_misc_used" localSheetId="12">#REF!</definedName>
    <definedName name="fin_misc_used" localSheetId="10">#REF!</definedName>
    <definedName name="fin_misc_used" localSheetId="11">#REF!</definedName>
    <definedName name="fin_misc_used">#REF!</definedName>
    <definedName name="fin_rest1_used" localSheetId="7">#REF!</definedName>
    <definedName name="fin_rest1_used" localSheetId="9">#REF!</definedName>
    <definedName name="fin_rest1_used" localSheetId="8">#REF!</definedName>
    <definedName name="fin_rest1_used" localSheetId="6">#REF!</definedName>
    <definedName name="fin_rest1_used" localSheetId="12">#REF!</definedName>
    <definedName name="fin_rest1_used" localSheetId="10">#REF!</definedName>
    <definedName name="fin_rest1_used" localSheetId="11">#REF!</definedName>
    <definedName name="fin_rest1_used">#REF!</definedName>
    <definedName name="fin_rest2_used" localSheetId="7">#REF!</definedName>
    <definedName name="fin_rest2_used" localSheetId="9">#REF!</definedName>
    <definedName name="fin_rest2_used" localSheetId="8">#REF!</definedName>
    <definedName name="fin_rest2_used" localSheetId="6">#REF!</definedName>
    <definedName name="fin_rest2_used" localSheetId="12">#REF!</definedName>
    <definedName name="fin_rest2_used" localSheetId="10">#REF!</definedName>
    <definedName name="fin_rest2_used" localSheetId="11">#REF!</definedName>
    <definedName name="fin_rest2_used">#REF!</definedName>
    <definedName name="fin_seller_loan1_fund" localSheetId="7">#REF!</definedName>
    <definedName name="fin_seller_loan1_fund" localSheetId="9">#REF!</definedName>
    <definedName name="fin_seller_loan1_fund" localSheetId="8">#REF!</definedName>
    <definedName name="fin_seller_loan1_fund" localSheetId="6">#REF!</definedName>
    <definedName name="fin_seller_loan1_fund" localSheetId="12">#REF!</definedName>
    <definedName name="fin_seller_loan1_fund" localSheetId="10">#REF!</definedName>
    <definedName name="fin_seller_loan1_fund" localSheetId="11">#REF!</definedName>
    <definedName name="fin_seller_loan1_fund">#REF!</definedName>
    <definedName name="fin_seller_loan1_repay" localSheetId="7">#REF!</definedName>
    <definedName name="fin_seller_loan1_repay" localSheetId="9">#REF!</definedName>
    <definedName name="fin_seller_loan1_repay" localSheetId="8">#REF!</definedName>
    <definedName name="fin_seller_loan1_repay" localSheetId="6">#REF!</definedName>
    <definedName name="fin_seller_loan1_repay" localSheetId="12">#REF!</definedName>
    <definedName name="fin_seller_loan1_repay" localSheetId="10">#REF!</definedName>
    <definedName name="fin_seller_loan1_repay" localSheetId="11">#REF!</definedName>
    <definedName name="fin_seller_loan1_repay">#REF!</definedName>
    <definedName name="fin_seller_loan2_fund" localSheetId="7">#REF!</definedName>
    <definedName name="fin_seller_loan2_fund" localSheetId="9">#REF!</definedName>
    <definedName name="fin_seller_loan2_fund" localSheetId="8">#REF!</definedName>
    <definedName name="fin_seller_loan2_fund" localSheetId="6">#REF!</definedName>
    <definedName name="fin_seller_loan2_fund" localSheetId="12">#REF!</definedName>
    <definedName name="fin_seller_loan2_fund" localSheetId="10">#REF!</definedName>
    <definedName name="fin_seller_loan2_fund" localSheetId="11">#REF!</definedName>
    <definedName name="fin_seller_loan2_fund">#REF!</definedName>
    <definedName name="fin_seller_loan2_repay" localSheetId="7">#REF!</definedName>
    <definedName name="fin_seller_loan2_repay" localSheetId="9">#REF!</definedName>
    <definedName name="fin_seller_loan2_repay" localSheetId="8">#REF!</definedName>
    <definedName name="fin_seller_loan2_repay" localSheetId="6">#REF!</definedName>
    <definedName name="fin_seller_loan2_repay" localSheetId="12">#REF!</definedName>
    <definedName name="fin_seller_loan2_repay" localSheetId="10">#REF!</definedName>
    <definedName name="fin_seller_loan2_repay" localSheetId="11">#REF!</definedName>
    <definedName name="fin_seller_loan2_repay">#REF!</definedName>
    <definedName name="fin_seller_loan3_fund" localSheetId="7">#REF!</definedName>
    <definedName name="fin_seller_loan3_fund" localSheetId="9">#REF!</definedName>
    <definedName name="fin_seller_loan3_fund" localSheetId="8">#REF!</definedName>
    <definedName name="fin_seller_loan3_fund" localSheetId="6">#REF!</definedName>
    <definedName name="fin_seller_loan3_fund" localSheetId="12">#REF!</definedName>
    <definedName name="fin_seller_loan3_fund" localSheetId="10">#REF!</definedName>
    <definedName name="fin_seller_loan3_fund" localSheetId="11">#REF!</definedName>
    <definedName name="fin_seller_loan3_fund">#REF!</definedName>
    <definedName name="fin_seller_loan3_repay" localSheetId="7">#REF!</definedName>
    <definedName name="fin_seller_loan3_repay" localSheetId="9">#REF!</definedName>
    <definedName name="fin_seller_loan3_repay" localSheetId="8">#REF!</definedName>
    <definedName name="fin_seller_loan3_repay" localSheetId="6">#REF!</definedName>
    <definedName name="fin_seller_loan3_repay" localSheetId="12">#REF!</definedName>
    <definedName name="fin_seller_loan3_repay" localSheetId="10">#REF!</definedName>
    <definedName name="fin_seller_loan3_repay" localSheetId="11">#REF!</definedName>
    <definedName name="fin_seller_loan3_repay">#REF!</definedName>
    <definedName name="FINAL_SITE_IMPROVEMENTS" localSheetId="7">#REF!</definedName>
    <definedName name="FINAL_SITE_IMPROVEMENTS" localSheetId="9">#REF!</definedName>
    <definedName name="FINAL_SITE_IMPROVEMENTS" localSheetId="8">#REF!</definedName>
    <definedName name="FINAL_SITE_IMPROVEMENTS" localSheetId="6">#REF!</definedName>
    <definedName name="FINAL_SITE_IMPROVEMENTS" localSheetId="12">#REF!</definedName>
    <definedName name="FINAL_SITE_IMPROVEMENTS" localSheetId="10">#REF!</definedName>
    <definedName name="FINAL_SITE_IMPROVEMENTS" localSheetId="11">#REF!</definedName>
    <definedName name="FINAL_SITE_IMPROVEMENTS">#REF!</definedName>
    <definedName name="FinalsBudget" localSheetId="7">#REF!</definedName>
    <definedName name="FinalsBudget" localSheetId="9">#REF!</definedName>
    <definedName name="FinalsBudget" localSheetId="8">#REF!</definedName>
    <definedName name="FinalsBudget" localSheetId="6">#REF!</definedName>
    <definedName name="FinalsBudget" localSheetId="12">#REF!</definedName>
    <definedName name="FinalsBudget" localSheetId="10">#REF!</definedName>
    <definedName name="FinalsBudget" localSheetId="11">#REF!</definedName>
    <definedName name="FinalsBudget">#REF!</definedName>
    <definedName name="FinalSiteWorkInPlace" localSheetId="7">#REF!</definedName>
    <definedName name="FinalSiteWorkInPlace" localSheetId="9">#REF!</definedName>
    <definedName name="FinalSiteWorkInPlace" localSheetId="8">#REF!</definedName>
    <definedName name="FinalSiteWorkInPlace" localSheetId="6">#REF!</definedName>
    <definedName name="FinalSiteWorkInPlace" localSheetId="12">#REF!</definedName>
    <definedName name="FinalSiteWorkInPlace" localSheetId="10">#REF!</definedName>
    <definedName name="FinalSiteWorkInPlace" localSheetId="11">#REF!</definedName>
    <definedName name="FinalSiteWorkInPlace">#REF!</definedName>
    <definedName name="financing" localSheetId="7">#REF!</definedName>
    <definedName name="financing" localSheetId="9">#REF!</definedName>
    <definedName name="financing" localSheetId="8">#REF!</definedName>
    <definedName name="financing" localSheetId="6">#REF!</definedName>
    <definedName name="financing" localSheetId="12">#REF!</definedName>
    <definedName name="financing" localSheetId="10">#REF!</definedName>
    <definedName name="financing" localSheetId="11">#REF!</definedName>
    <definedName name="financing">#REF!</definedName>
    <definedName name="Financing_Calculations" localSheetId="7">#REF!</definedName>
    <definedName name="Financing_Calculations" localSheetId="9">#REF!</definedName>
    <definedName name="Financing_Calculations" localSheetId="8">#REF!</definedName>
    <definedName name="Financing_Calculations" localSheetId="6">#REF!</definedName>
    <definedName name="Financing_Calculations" localSheetId="12">#REF!</definedName>
    <definedName name="Financing_Calculations" localSheetId="10">#REF!</definedName>
    <definedName name="Financing_Calculations" localSheetId="11">#REF!</definedName>
    <definedName name="Financing_Calculations">#REF!</definedName>
    <definedName name="financing_detail" localSheetId="7">'[81]Cash Flow'!#REF!</definedName>
    <definedName name="financing_detail" localSheetId="9">'[81]Cash Flow'!#REF!</definedName>
    <definedName name="financing_detail" localSheetId="8">'[81]Cash Flow'!#REF!</definedName>
    <definedName name="financing_detail" localSheetId="6">'[81]Cash Flow'!#REF!</definedName>
    <definedName name="financing_detail" localSheetId="12">'[81]Cash Flow'!#REF!</definedName>
    <definedName name="financing_detail" localSheetId="10">'[81]Cash Flow'!#REF!</definedName>
    <definedName name="financing_detail" localSheetId="11">'[81]Cash Flow'!#REF!</definedName>
    <definedName name="financing_detail">'[81]Cash Flow'!#REF!</definedName>
    <definedName name="financing_total" localSheetId="7">#REF!</definedName>
    <definedName name="financing_total" localSheetId="9">#REF!</definedName>
    <definedName name="financing_total" localSheetId="8">#REF!</definedName>
    <definedName name="financing_total" localSheetId="6">#REF!</definedName>
    <definedName name="financing_total" localSheetId="12">#REF!</definedName>
    <definedName name="financing_total" localSheetId="10">#REF!</definedName>
    <definedName name="financing_total" localSheetId="11">#REF!</definedName>
    <definedName name="financing_total">#REF!</definedName>
    <definedName name="fire" localSheetId="7">#REF!</definedName>
    <definedName name="fire" localSheetId="9">#REF!</definedName>
    <definedName name="fire" localSheetId="8">#REF!</definedName>
    <definedName name="fire" localSheetId="6">#REF!</definedName>
    <definedName name="fire" localSheetId="12">#REF!</definedName>
    <definedName name="fire" localSheetId="10">#REF!</definedName>
    <definedName name="fire" localSheetId="11">#REF!</definedName>
    <definedName name="fire">#REF!</definedName>
    <definedName name="fire_2_alloc" localSheetId="7">[34]allocation!#REF!</definedName>
    <definedName name="fire_2_alloc" localSheetId="9">[34]allocation!#REF!</definedName>
    <definedName name="fire_2_alloc" localSheetId="8">[34]allocation!#REF!</definedName>
    <definedName name="fire_2_alloc" localSheetId="6">[34]allocation!#REF!</definedName>
    <definedName name="fire_2_alloc" localSheetId="12">[34]allocation!#REF!</definedName>
    <definedName name="fire_2_alloc" localSheetId="10">[34]allocation!#REF!</definedName>
    <definedName name="fire_2_alloc" localSheetId="11">[34]allocation!#REF!</definedName>
    <definedName name="fire_2_alloc">[34]allocation!#REF!</definedName>
    <definedName name="fire_alloc" localSheetId="7">#REF!</definedName>
    <definedName name="fire_alloc" localSheetId="9">#REF!</definedName>
    <definedName name="fire_alloc" localSheetId="8">#REF!</definedName>
    <definedName name="fire_alloc" localSheetId="6">#REF!</definedName>
    <definedName name="fire_alloc" localSheetId="12">#REF!</definedName>
    <definedName name="fire_alloc" localSheetId="10">#REF!</definedName>
    <definedName name="fire_alloc" localSheetId="11">#REF!</definedName>
    <definedName name="fire_alloc">#REF!</definedName>
    <definedName name="fire_case_study" localSheetId="7">#REF!</definedName>
    <definedName name="fire_case_study" localSheetId="9">#REF!</definedName>
    <definedName name="fire_case_study" localSheetId="8">#REF!</definedName>
    <definedName name="fire_case_study" localSheetId="6">#REF!</definedName>
    <definedName name="fire_case_study" localSheetId="12">#REF!</definedName>
    <definedName name="fire_case_study" localSheetId="10">#REF!</definedName>
    <definedName name="fire_case_study" localSheetId="11">#REF!</definedName>
    <definedName name="fire_case_study">#REF!</definedName>
    <definedName name="fire_cf" localSheetId="7">#REF!</definedName>
    <definedName name="fire_cf" localSheetId="9">#REF!</definedName>
    <definedName name="fire_cf" localSheetId="8">#REF!</definedName>
    <definedName name="fire_cf" localSheetId="6">#REF!</definedName>
    <definedName name="fire_cf" localSheetId="12">#REF!</definedName>
    <definedName name="fire_cf" localSheetId="10">#REF!</definedName>
    <definedName name="fire_cf" localSheetId="11">#REF!</definedName>
    <definedName name="fire_cf">#REF!</definedName>
    <definedName name="fire_cost" localSheetId="7">#REF!</definedName>
    <definedName name="fire_cost" localSheetId="9">#REF!</definedName>
    <definedName name="fire_cost" localSheetId="8">#REF!</definedName>
    <definedName name="fire_cost" localSheetId="6">#REF!</definedName>
    <definedName name="fire_cost" localSheetId="12">#REF!</definedName>
    <definedName name="fire_cost" localSheetId="10">#REF!</definedName>
    <definedName name="fire_cost" localSheetId="11">#REF!</definedName>
    <definedName name="fire_cost">#REF!</definedName>
    <definedName name="fire_costs" localSheetId="7">#REF!</definedName>
    <definedName name="fire_costs" localSheetId="9">#REF!</definedName>
    <definedName name="fire_costs" localSheetId="8">#REF!</definedName>
    <definedName name="fire_costs" localSheetId="6">#REF!</definedName>
    <definedName name="fire_costs" localSheetId="12">#REF!</definedName>
    <definedName name="fire_costs" localSheetId="10">#REF!</definedName>
    <definedName name="fire_costs" localSheetId="11">#REF!</definedName>
    <definedName name="fire_costs">#REF!</definedName>
    <definedName name="fire_dev1" localSheetId="7">#REF!</definedName>
    <definedName name="fire_dev1" localSheetId="9">#REF!</definedName>
    <definedName name="fire_dev1" localSheetId="8">#REF!</definedName>
    <definedName name="fire_dev1" localSheetId="6">#REF!</definedName>
    <definedName name="fire_dev1" localSheetId="12">#REF!</definedName>
    <definedName name="fire_dev1" localSheetId="10">#REF!</definedName>
    <definedName name="fire_dev1" localSheetId="11">#REF!</definedName>
    <definedName name="fire_dev1">#REF!</definedName>
    <definedName name="fire_EDU" localSheetId="7">#REF!</definedName>
    <definedName name="fire_EDU" localSheetId="9">#REF!</definedName>
    <definedName name="fire_EDU" localSheetId="8">#REF!</definedName>
    <definedName name="fire_EDU" localSheetId="6">#REF!</definedName>
    <definedName name="fire_EDU" localSheetId="12">#REF!</definedName>
    <definedName name="fire_EDU" localSheetId="10">#REF!</definedName>
    <definedName name="fire_EDU" localSheetId="11">#REF!</definedName>
    <definedName name="fire_EDU">#REF!</definedName>
    <definedName name="FIRE_FEES" localSheetId="7">#REF!</definedName>
    <definedName name="FIRE_FEES" localSheetId="9">#REF!</definedName>
    <definedName name="FIRE_FEES" localSheetId="8">#REF!</definedName>
    <definedName name="FIRE_FEES" localSheetId="6">#REF!</definedName>
    <definedName name="FIRE_FEES" localSheetId="12">#REF!</definedName>
    <definedName name="FIRE_FEES" localSheetId="10">#REF!</definedName>
    <definedName name="FIRE_FEES" localSheetId="11">#REF!</definedName>
    <definedName name="FIRE_FEES">#REF!</definedName>
    <definedName name="fire_prop_tax" localSheetId="7">[21]D!#REF!</definedName>
    <definedName name="fire_prop_tax" localSheetId="9">[21]D!#REF!</definedName>
    <definedName name="fire_prop_tax" localSheetId="8">[21]D!#REF!</definedName>
    <definedName name="fire_prop_tax" localSheetId="6">[21]D!#REF!</definedName>
    <definedName name="fire_prop_tax" localSheetId="12">[21]D!#REF!</definedName>
    <definedName name="fire_prop_tax" localSheetId="10">[21]D!#REF!</definedName>
    <definedName name="fire_prop_tax" localSheetId="11">[21]D!#REF!</definedName>
    <definedName name="fire_prop_tax">[21]D!#REF!</definedName>
    <definedName name="fire_PV_alloc" localSheetId="7">#REF!</definedName>
    <definedName name="fire_PV_alloc" localSheetId="9">#REF!</definedName>
    <definedName name="fire_PV_alloc" localSheetId="8">#REF!</definedName>
    <definedName name="fire_PV_alloc" localSheetId="6">#REF!</definedName>
    <definedName name="fire_PV_alloc" localSheetId="12">#REF!</definedName>
    <definedName name="fire_PV_alloc" localSheetId="10">#REF!</definedName>
    <definedName name="fire_PV_alloc" localSheetId="11">#REF!</definedName>
    <definedName name="fire_PV_alloc">#REF!</definedName>
    <definedName name="fire_reg_alloc" localSheetId="7">'[48]Southwest Placer Fee Program'!#REF!</definedName>
    <definedName name="fire_reg_alloc" localSheetId="9">'[48]Southwest Placer Fee Program'!#REF!</definedName>
    <definedName name="fire_reg_alloc" localSheetId="8">'[48]Southwest Placer Fee Program'!#REF!</definedName>
    <definedName name="fire_reg_alloc" localSheetId="6">'[48]Southwest Placer Fee Program'!#REF!</definedName>
    <definedName name="fire_reg_alloc" localSheetId="12">'[48]Southwest Placer Fee Program'!#REF!</definedName>
    <definedName name="fire_reg_alloc" localSheetId="10">'[48]Southwest Placer Fee Program'!#REF!</definedName>
    <definedName name="fire_reg_alloc" localSheetId="11">'[48]Southwest Placer Fee Program'!#REF!</definedName>
    <definedName name="fire_reg_alloc">'[48]Southwest Placer Fee Program'!#REF!</definedName>
    <definedName name="fire_rev" localSheetId="7">#REF!</definedName>
    <definedName name="fire_rev" localSheetId="9">#REF!</definedName>
    <definedName name="fire_rev" localSheetId="8">#REF!</definedName>
    <definedName name="fire_rev" localSheetId="6">#REF!</definedName>
    <definedName name="fire_rev" localSheetId="12">#REF!</definedName>
    <definedName name="fire_rev" localSheetId="10">#REF!</definedName>
    <definedName name="fire_rev" localSheetId="11">#REF!</definedName>
    <definedName name="fire_rev">#REF!</definedName>
    <definedName name="Fire_Review" localSheetId="7">#REF!</definedName>
    <definedName name="Fire_Review" localSheetId="9">#REF!</definedName>
    <definedName name="Fire_Review" localSheetId="8">#REF!</definedName>
    <definedName name="Fire_Review" localSheetId="6">#REF!</definedName>
    <definedName name="Fire_Review" localSheetId="12">#REF!</definedName>
    <definedName name="Fire_Review" localSheetId="10">#REF!</definedName>
    <definedName name="Fire_Review" localSheetId="11">#REF!</definedName>
    <definedName name="Fire_Review">#REF!</definedName>
    <definedName name="fire_services" localSheetId="7">[21]D!#REF!</definedName>
    <definedName name="fire_services" localSheetId="9">[21]D!#REF!</definedName>
    <definedName name="fire_services" localSheetId="8">[21]D!#REF!</definedName>
    <definedName name="fire_services" localSheetId="6">[21]D!#REF!</definedName>
    <definedName name="fire_services" localSheetId="12">[21]D!#REF!</definedName>
    <definedName name="fire_services" localSheetId="10">[21]D!#REF!</definedName>
    <definedName name="fire_services" localSheetId="11">[21]D!#REF!</definedName>
    <definedName name="fire_services">[21]D!#REF!</definedName>
    <definedName name="fire_surplus" localSheetId="7">#REF!</definedName>
    <definedName name="fire_surplus" localSheetId="9">#REF!</definedName>
    <definedName name="fire_surplus" localSheetId="8">#REF!</definedName>
    <definedName name="fire_surplus" localSheetId="6">#REF!</definedName>
    <definedName name="fire_surplus" localSheetId="12">#REF!</definedName>
    <definedName name="fire_surplus" localSheetId="10">#REF!</definedName>
    <definedName name="fire_surplus" localSheetId="11">#REF!</definedName>
    <definedName name="fire_surplus">#REF!</definedName>
    <definedName name="fire_surplus2" localSheetId="7">#REF!</definedName>
    <definedName name="fire_surplus2" localSheetId="9">#REF!</definedName>
    <definedName name="fire_surplus2" localSheetId="8">#REF!</definedName>
    <definedName name="fire_surplus2" localSheetId="6">#REF!</definedName>
    <definedName name="fire_surplus2" localSheetId="12">#REF!</definedName>
    <definedName name="fire_surplus2" localSheetId="10">#REF!</definedName>
    <definedName name="fire_surplus2" localSheetId="11">#REF!</definedName>
    <definedName name="fire_surplus2">#REF!</definedName>
    <definedName name="FireCalls" localSheetId="7">#REF!</definedName>
    <definedName name="FireCalls" localSheetId="8">#REF!</definedName>
    <definedName name="FireCalls" localSheetId="6">#REF!</definedName>
    <definedName name="FireCalls" localSheetId="12">#REF!</definedName>
    <definedName name="FireCalls">#REF!</definedName>
    <definedName name="first_paste_sheet" localSheetId="7">#REF!</definedName>
    <definedName name="first_paste_sheet" localSheetId="9">#REF!</definedName>
    <definedName name="first_paste_sheet" localSheetId="8">#REF!</definedName>
    <definedName name="first_paste_sheet" localSheetId="6">#REF!</definedName>
    <definedName name="first_paste_sheet" localSheetId="12">#REF!</definedName>
    <definedName name="first_paste_sheet" localSheetId="10">#REF!</definedName>
    <definedName name="first_paste_sheet" localSheetId="11">#REF!</definedName>
    <definedName name="first_paste_sheet">#REF!</definedName>
    <definedName name="first_pull_sheet" localSheetId="7">#REF!</definedName>
    <definedName name="first_pull_sheet" localSheetId="9">#REF!</definedName>
    <definedName name="first_pull_sheet" localSheetId="8">#REF!</definedName>
    <definedName name="first_pull_sheet" localSheetId="6">#REF!</definedName>
    <definedName name="first_pull_sheet" localSheetId="12">#REF!</definedName>
    <definedName name="first_pull_sheet" localSheetId="10">#REF!</definedName>
    <definedName name="first_pull_sheet" localSheetId="11">#REF!</definedName>
    <definedName name="first_pull_sheet">#REF!</definedName>
    <definedName name="firsthurdle" localSheetId="7">#REF!</definedName>
    <definedName name="firsthurdle" localSheetId="9">#REF!</definedName>
    <definedName name="firsthurdle" localSheetId="8">#REF!</definedName>
    <definedName name="firsthurdle" localSheetId="6">#REF!</definedName>
    <definedName name="firsthurdle" localSheetId="12">#REF!</definedName>
    <definedName name="firsthurdle" localSheetId="10">#REF!</definedName>
    <definedName name="firsthurdle" localSheetId="11">#REF!</definedName>
    <definedName name="firsthurdle">#REF!</definedName>
    <definedName name="FirstMonthOfModel" localSheetId="7">#REF!</definedName>
    <definedName name="FirstMonthOfModel" localSheetId="9">#REF!</definedName>
    <definedName name="FirstMonthOfModel" localSheetId="8">#REF!</definedName>
    <definedName name="FirstMonthOfModel" localSheetId="6">#REF!</definedName>
    <definedName name="FirstMonthOfModel" localSheetId="12">#REF!</definedName>
    <definedName name="FirstMonthOfModel" localSheetId="10">#REF!</definedName>
    <definedName name="FirstMonthOfModel" localSheetId="11">#REF!</definedName>
    <definedName name="FirstMonthOfModel">#REF!</definedName>
    <definedName name="fisc_sum" localSheetId="7">'[63]Land Use Input'!#REF!</definedName>
    <definedName name="fisc_sum" localSheetId="9">'[63]Land Use Input'!#REF!</definedName>
    <definedName name="fisc_sum" localSheetId="8">'[63]Land Use Input'!#REF!</definedName>
    <definedName name="fisc_sum" localSheetId="6">'[63]Land Use Input'!#REF!</definedName>
    <definedName name="fisc_sum" localSheetId="12">'[63]Land Use Input'!#REF!</definedName>
    <definedName name="fisc_sum" localSheetId="10">'[63]Land Use Input'!#REF!</definedName>
    <definedName name="fisc_sum" localSheetId="11">'[63]Land Use Input'!#REF!</definedName>
    <definedName name="fisc_sum">'[63]Land Use Input'!#REF!</definedName>
    <definedName name="FISH" localSheetId="7">#REF!</definedName>
    <definedName name="FISH" localSheetId="9">#REF!</definedName>
    <definedName name="FISH" localSheetId="8">#REF!</definedName>
    <definedName name="FISH" localSheetId="6">#REF!</definedName>
    <definedName name="FISH" localSheetId="12">#REF!</definedName>
    <definedName name="FISH" localSheetId="10">#REF!</definedName>
    <definedName name="FISH" localSheetId="11">#REF!</definedName>
    <definedName name="FISH">#REF!</definedName>
    <definedName name="FISH_CAP" localSheetId="7">#REF!</definedName>
    <definedName name="FISH_CAP" localSheetId="9">#REF!</definedName>
    <definedName name="FISH_CAP" localSheetId="8">#REF!</definedName>
    <definedName name="FISH_CAP" localSheetId="6">#REF!</definedName>
    <definedName name="FISH_CAP" localSheetId="12">#REF!</definedName>
    <definedName name="FISH_CAP" localSheetId="10">#REF!</definedName>
    <definedName name="FISH_CAP" localSheetId="11">#REF!</definedName>
    <definedName name="FISH_CAP">#REF!</definedName>
    <definedName name="FISH_NOI" localSheetId="7">#REF!</definedName>
    <definedName name="FISH_NOI" localSheetId="9">#REF!</definedName>
    <definedName name="FISH_NOI" localSheetId="8">#REF!</definedName>
    <definedName name="FISH_NOI" localSheetId="6">#REF!</definedName>
    <definedName name="FISH_NOI" localSheetId="12">#REF!</definedName>
    <definedName name="FISH_NOI" localSheetId="10">#REF!</definedName>
    <definedName name="FISH_NOI" localSheetId="11">#REF!</definedName>
    <definedName name="FISH_NOI">#REF!</definedName>
    <definedName name="FISH_TITLE" localSheetId="7">#REF!</definedName>
    <definedName name="FISH_TITLE" localSheetId="9">#REF!</definedName>
    <definedName name="FISH_TITLE" localSheetId="8">#REF!</definedName>
    <definedName name="FISH_TITLE" localSheetId="6">#REF!</definedName>
    <definedName name="FISH_TITLE" localSheetId="12">#REF!</definedName>
    <definedName name="FISH_TITLE" localSheetId="10">#REF!</definedName>
    <definedName name="FISH_TITLE" localSheetId="11">#REF!</definedName>
    <definedName name="FISH_TITLE">#REF!</definedName>
    <definedName name="FIVE" localSheetId="7">#REF!</definedName>
    <definedName name="FIVE" localSheetId="8">#REF!</definedName>
    <definedName name="FIVE" localSheetId="6">#REF!</definedName>
    <definedName name="FIVE">#REF!</definedName>
    <definedName name="FixedReturnOnInvestment" localSheetId="7">#REF!</definedName>
    <definedName name="FixedReturnOnInvestment" localSheetId="9">#REF!</definedName>
    <definedName name="FixedReturnOnInvestment" localSheetId="8">#REF!</definedName>
    <definedName name="FixedReturnOnInvestment" localSheetId="6">#REF!</definedName>
    <definedName name="FixedReturnOnInvestment" localSheetId="12">#REF!</definedName>
    <definedName name="FixedReturnOnInvestment" localSheetId="10">#REF!</definedName>
    <definedName name="FixedReturnOnInvestment" localSheetId="11">#REF!</definedName>
    <definedName name="FixedReturnOnInvestment">#REF!</definedName>
    <definedName name="flood_alloc" localSheetId="7">#REF!</definedName>
    <definedName name="flood_alloc" localSheetId="9">#REF!</definedName>
    <definedName name="flood_alloc" localSheetId="8">#REF!</definedName>
    <definedName name="flood_alloc" localSheetId="6">#REF!</definedName>
    <definedName name="flood_alloc" localSheetId="12">#REF!</definedName>
    <definedName name="flood_alloc" localSheetId="10">#REF!</definedName>
    <definedName name="flood_alloc" localSheetId="11">#REF!</definedName>
    <definedName name="flood_alloc">#REF!</definedName>
    <definedName name="flow_chart" localSheetId="7">#REF!</definedName>
    <definedName name="flow_chart" localSheetId="9">#REF!</definedName>
    <definedName name="flow_chart" localSheetId="8">#REF!</definedName>
    <definedName name="flow_chart" localSheetId="6">#REF!</definedName>
    <definedName name="flow_chart" localSheetId="12">#REF!</definedName>
    <definedName name="flow_chart" localSheetId="10">#REF!</definedName>
    <definedName name="flow_chart" localSheetId="11">#REF!</definedName>
    <definedName name="flow_chart">#REF!</definedName>
    <definedName name="Form_1" localSheetId="7">#REF!</definedName>
    <definedName name="Form_1" localSheetId="9">#REF!</definedName>
    <definedName name="Form_1" localSheetId="8">#REF!</definedName>
    <definedName name="Form_1" localSheetId="6">#REF!</definedName>
    <definedName name="Form_1" localSheetId="12">#REF!</definedName>
    <definedName name="Form_1" localSheetId="10">#REF!</definedName>
    <definedName name="Form_1" localSheetId="11">#REF!</definedName>
    <definedName name="Form_1">#REF!</definedName>
    <definedName name="Form_2" localSheetId="7">#REF!</definedName>
    <definedName name="Form_2" localSheetId="9">#REF!</definedName>
    <definedName name="Form_2" localSheetId="8">#REF!</definedName>
    <definedName name="Form_2" localSheetId="6">#REF!</definedName>
    <definedName name="Form_2" localSheetId="12">#REF!</definedName>
    <definedName name="Form_2" localSheetId="10">#REF!</definedName>
    <definedName name="Form_2" localSheetId="11">#REF!</definedName>
    <definedName name="Form_2">#REF!</definedName>
    <definedName name="Form_2_modified" localSheetId="7">#REF!</definedName>
    <definedName name="Form_2_modified" localSheetId="9">#REF!</definedName>
    <definedName name="Form_2_modified" localSheetId="8">#REF!</definedName>
    <definedName name="Form_2_modified" localSheetId="6">#REF!</definedName>
    <definedName name="Form_2_modified" localSheetId="12">#REF!</definedName>
    <definedName name="Form_2_modified" localSheetId="10">#REF!</definedName>
    <definedName name="Form_2_modified" localSheetId="11">#REF!</definedName>
    <definedName name="Form_2_modified">#REF!</definedName>
    <definedName name="Form_3" localSheetId="7">#REF!</definedName>
    <definedName name="Form_3" localSheetId="9">#REF!</definedName>
    <definedName name="Form_3" localSheetId="8">#REF!</definedName>
    <definedName name="Form_3" localSheetId="6">#REF!</definedName>
    <definedName name="Form_3" localSheetId="12">#REF!</definedName>
    <definedName name="Form_3" localSheetId="10">#REF!</definedName>
    <definedName name="Form_3" localSheetId="11">#REF!</definedName>
    <definedName name="Form_3">#REF!</definedName>
    <definedName name="Form_4" localSheetId="7">#REF!</definedName>
    <definedName name="Form_4" localSheetId="9">#REF!</definedName>
    <definedName name="Form_4" localSheetId="8">#REF!</definedName>
    <definedName name="Form_4" localSheetId="6">#REF!</definedName>
    <definedName name="Form_4" localSheetId="12">#REF!</definedName>
    <definedName name="Form_4" localSheetId="10">#REF!</definedName>
    <definedName name="Form_4" localSheetId="11">#REF!</definedName>
    <definedName name="Form_4">#REF!</definedName>
    <definedName name="Form_5c" localSheetId="7">#REF!</definedName>
    <definedName name="Form_5c" localSheetId="9">#REF!</definedName>
    <definedName name="Form_5c" localSheetId="8">#REF!</definedName>
    <definedName name="Form_5c" localSheetId="6">#REF!</definedName>
    <definedName name="Form_5c" localSheetId="12">#REF!</definedName>
    <definedName name="Form_5c" localSheetId="10">#REF!</definedName>
    <definedName name="Form_5c" localSheetId="11">#REF!</definedName>
    <definedName name="Form_5c">#REF!</definedName>
    <definedName name="Form_5d" localSheetId="7">#REF!</definedName>
    <definedName name="Form_5d" localSheetId="9">#REF!</definedName>
    <definedName name="Form_5d" localSheetId="8">#REF!</definedName>
    <definedName name="Form_5d" localSheetId="6">#REF!</definedName>
    <definedName name="Form_5d" localSheetId="12">#REF!</definedName>
    <definedName name="Form_5d" localSheetId="10">#REF!</definedName>
    <definedName name="Form_5d" localSheetId="11">#REF!</definedName>
    <definedName name="Form_5d">#REF!</definedName>
    <definedName name="Form_5f" localSheetId="7">#REF!</definedName>
    <definedName name="Form_5f" localSheetId="9">#REF!</definedName>
    <definedName name="Form_5f" localSheetId="8">#REF!</definedName>
    <definedName name="Form_5f" localSheetId="6">#REF!</definedName>
    <definedName name="Form_5f" localSheetId="12">#REF!</definedName>
    <definedName name="Form_5f" localSheetId="10">#REF!</definedName>
    <definedName name="Form_5f" localSheetId="11">#REF!</definedName>
    <definedName name="Form_5f">#REF!</definedName>
    <definedName name="Form_5v" localSheetId="7">#REF!</definedName>
    <definedName name="Form_5v" localSheetId="9">#REF!</definedName>
    <definedName name="Form_5v" localSheetId="8">#REF!</definedName>
    <definedName name="Form_5v" localSheetId="6">#REF!</definedName>
    <definedName name="Form_5v" localSheetId="12">#REF!</definedName>
    <definedName name="Form_5v" localSheetId="10">#REF!</definedName>
    <definedName name="Form_5v" localSheetId="11">#REF!</definedName>
    <definedName name="Form_5v">#REF!</definedName>
    <definedName name="Form_5w" localSheetId="7">#REF!</definedName>
    <definedName name="Form_5w" localSheetId="9">#REF!</definedName>
    <definedName name="Form_5w" localSheetId="8">#REF!</definedName>
    <definedName name="Form_5w" localSheetId="6">#REF!</definedName>
    <definedName name="Form_5w" localSheetId="12">#REF!</definedName>
    <definedName name="Form_5w" localSheetId="10">#REF!</definedName>
    <definedName name="Form_5w" localSheetId="11">#REF!</definedName>
    <definedName name="Form_5w">#REF!</definedName>
    <definedName name="Form_6" localSheetId="7">#REF!</definedName>
    <definedName name="Form_6" localSheetId="9">#REF!</definedName>
    <definedName name="Form_6" localSheetId="8">#REF!</definedName>
    <definedName name="Form_6" localSheetId="6">#REF!</definedName>
    <definedName name="Form_6" localSheetId="12">#REF!</definedName>
    <definedName name="Form_6" localSheetId="10">#REF!</definedName>
    <definedName name="Form_6" localSheetId="11">#REF!</definedName>
    <definedName name="Form_6">#REF!</definedName>
    <definedName name="form_alloc" localSheetId="7">#REF!</definedName>
    <definedName name="form_alloc" localSheetId="9">#REF!</definedName>
    <definedName name="form_alloc" localSheetId="8">#REF!</definedName>
    <definedName name="form_alloc" localSheetId="6">#REF!</definedName>
    <definedName name="form_alloc" localSheetId="12">#REF!</definedName>
    <definedName name="form_alloc" localSheetId="10">#REF!</definedName>
    <definedName name="form_alloc" localSheetId="11">#REF!</definedName>
    <definedName name="form_alloc">#REF!</definedName>
    <definedName name="form_cost" localSheetId="7">'[63]Cost Summary'!#REF!</definedName>
    <definedName name="form_cost" localSheetId="9">'[63]Cost Summary'!#REF!</definedName>
    <definedName name="form_cost" localSheetId="8">'[63]Cost Summary'!#REF!</definedName>
    <definedName name="form_cost" localSheetId="6">'[63]Cost Summary'!#REF!</definedName>
    <definedName name="form_cost" localSheetId="12">'[63]Cost Summary'!#REF!</definedName>
    <definedName name="form_cost" localSheetId="10">'[63]Cost Summary'!#REF!</definedName>
    <definedName name="form_cost" localSheetId="11">'[63]Cost Summary'!#REF!</definedName>
    <definedName name="form_cost">'[63]Cost Summary'!#REF!</definedName>
    <definedName name="form_costs" localSheetId="7">#REF!</definedName>
    <definedName name="form_costs" localSheetId="9">#REF!</definedName>
    <definedName name="form_costs" localSheetId="8">#REF!</definedName>
    <definedName name="form_costs" localSheetId="6">#REF!</definedName>
    <definedName name="form_costs" localSheetId="12">#REF!</definedName>
    <definedName name="form_costs" localSheetId="10">#REF!</definedName>
    <definedName name="form_costs" localSheetId="11">#REF!</definedName>
    <definedName name="form_costs">#REF!</definedName>
    <definedName name="formulas" localSheetId="7">'[82]EDU Factors'!#REF!</definedName>
    <definedName name="formulas" localSheetId="9">'[82]EDU Factors'!#REF!</definedName>
    <definedName name="formulas" localSheetId="8">'[82]EDU Factors'!#REF!</definedName>
    <definedName name="formulas" localSheetId="6">'[82]EDU Factors'!#REF!</definedName>
    <definedName name="formulas" localSheetId="12">'[82]EDU Factors'!#REF!</definedName>
    <definedName name="formulas" localSheetId="10">'[82]EDU Factors'!#REF!</definedName>
    <definedName name="formulas" localSheetId="11">'[82]EDU Factors'!#REF!</definedName>
    <definedName name="formulas">'[82]EDU Factors'!#REF!</definedName>
    <definedName name="formup_alloc" localSheetId="7">#REF!</definedName>
    <definedName name="formup_alloc" localSheetId="9">#REF!</definedName>
    <definedName name="formup_alloc" localSheetId="8">#REF!</definedName>
    <definedName name="formup_alloc" localSheetId="6">#REF!</definedName>
    <definedName name="formup_alloc" localSheetId="12">#REF!</definedName>
    <definedName name="formup_alloc" localSheetId="10">#REF!</definedName>
    <definedName name="formup_alloc" localSheetId="11">#REF!</definedName>
    <definedName name="formup_alloc">#REF!</definedName>
    <definedName name="FOUR" localSheetId="7">#REF!</definedName>
    <definedName name="FOUR" localSheetId="8">#REF!</definedName>
    <definedName name="FOUR" localSheetId="6">#REF!</definedName>
    <definedName name="FOUR">#REF!</definedName>
    <definedName name="fp_shortfall" localSheetId="7">#REF!</definedName>
    <definedName name="fp_shortfall" localSheetId="9">#REF!</definedName>
    <definedName name="fp_shortfall" localSheetId="8">#REF!</definedName>
    <definedName name="fp_shortfall" localSheetId="6">#REF!</definedName>
    <definedName name="fp_shortfall" localSheetId="12">#REF!</definedName>
    <definedName name="fp_shortfall" localSheetId="10">#REF!</definedName>
    <definedName name="fp_shortfall" localSheetId="11">#REF!</definedName>
    <definedName name="fp_shortfall">#REF!</definedName>
    <definedName name="fran_bkup" localSheetId="7">[83]Revenues!#REF!</definedName>
    <definedName name="fran_bkup" localSheetId="9">[83]Revenues!#REF!</definedName>
    <definedName name="fran_bkup" localSheetId="8">[83]Revenues!#REF!</definedName>
    <definedName name="fran_bkup" localSheetId="6">[83]Revenues!#REF!</definedName>
    <definedName name="fran_bkup" localSheetId="12">[83]Revenues!#REF!</definedName>
    <definedName name="fran_bkup" localSheetId="10">[83]Revenues!#REF!</definedName>
    <definedName name="fran_bkup" localSheetId="11">[83]Revenues!#REF!</definedName>
    <definedName name="fran_bkup">[83]Revenues!#REF!</definedName>
    <definedName name="Full_Print" localSheetId="7">#REF!</definedName>
    <definedName name="Full_Print" localSheetId="8">#REF!</definedName>
    <definedName name="Full_Print" localSheetId="6">#REF!</definedName>
    <definedName name="Full_Print">#REF!</definedName>
    <definedName name="FUNCTION" localSheetId="7">'[84]Utilities Div&amp;FTE'!#REF!</definedName>
    <definedName name="FUNCTION" localSheetId="8">'[84]Utilities Div&amp;FTE'!#REF!</definedName>
    <definedName name="FUNCTION" localSheetId="6">'[84]Utilities Div&amp;FTE'!#REF!</definedName>
    <definedName name="FUNCTION">'[84]Utilities Div&amp;FTE'!#REF!</definedName>
    <definedName name="functional_comparison" localSheetId="7">#REF!</definedName>
    <definedName name="functional_comparison" localSheetId="9">#REF!</definedName>
    <definedName name="functional_comparison" localSheetId="8">#REF!</definedName>
    <definedName name="functional_comparison" localSheetId="6">#REF!</definedName>
    <definedName name="functional_comparison" localSheetId="12">#REF!</definedName>
    <definedName name="functional_comparison" localSheetId="10">#REF!</definedName>
    <definedName name="functional_comparison" localSheetId="11">#REF!</definedName>
    <definedName name="functional_comparison">#REF!</definedName>
    <definedName name="fund" localSheetId="7">#REF!</definedName>
    <definedName name="fund" localSheetId="9">#REF!</definedName>
    <definedName name="fund" localSheetId="8">#REF!</definedName>
    <definedName name="fund" localSheetId="6">#REF!</definedName>
    <definedName name="fund" localSheetId="12">#REF!</definedName>
    <definedName name="fund" localSheetId="10">#REF!</definedName>
    <definedName name="fund" localSheetId="11">#REF!</definedName>
    <definedName name="fund">#REF!</definedName>
    <definedName name="funding" localSheetId="7">#REF!</definedName>
    <definedName name="funding" localSheetId="9">#REF!</definedName>
    <definedName name="funding" localSheetId="8">#REF!</definedName>
    <definedName name="funding" localSheetId="6">#REF!</definedName>
    <definedName name="funding" localSheetId="12">#REF!</definedName>
    <definedName name="funding" localSheetId="10">#REF!</definedName>
    <definedName name="funding" localSheetId="11">#REF!</definedName>
    <definedName name="funding">#REF!</definedName>
    <definedName name="funding_c" localSheetId="7">[36]Funding!#REF!</definedName>
    <definedName name="funding_c" localSheetId="9">[36]Funding!#REF!</definedName>
    <definedName name="funding_c" localSheetId="8">[36]Funding!#REF!</definedName>
    <definedName name="funding_c" localSheetId="6">[36]Funding!#REF!</definedName>
    <definedName name="funding_c" localSheetId="12">[36]Funding!#REF!</definedName>
    <definedName name="funding_c" localSheetId="10">[36]Funding!#REF!</definedName>
    <definedName name="funding_c" localSheetId="11">[36]Funding!#REF!</definedName>
    <definedName name="funding_c">[36]Funding!#REF!</definedName>
    <definedName name="funding_figure" localSheetId="7">#REF!</definedName>
    <definedName name="funding_figure" localSheetId="9">#REF!</definedName>
    <definedName name="funding_figure" localSheetId="8">#REF!</definedName>
    <definedName name="funding_figure" localSheetId="6">#REF!</definedName>
    <definedName name="funding_figure" localSheetId="12">#REF!</definedName>
    <definedName name="funding_figure" localSheetId="10">#REF!</definedName>
    <definedName name="funding_figure" localSheetId="11">#REF!</definedName>
    <definedName name="funding_figure">#REF!</definedName>
    <definedName name="funding_sources" localSheetId="7">#REF!</definedName>
    <definedName name="funding_sources" localSheetId="9">#REF!</definedName>
    <definedName name="funding_sources" localSheetId="8">#REF!</definedName>
    <definedName name="funding_sources" localSheetId="6">#REF!</definedName>
    <definedName name="funding_sources" localSheetId="12">#REF!</definedName>
    <definedName name="funding_sources" localSheetId="10">#REF!</definedName>
    <definedName name="funding_sources" localSheetId="11">#REF!</definedName>
    <definedName name="funding_sources">#REF!</definedName>
    <definedName name="funding1" localSheetId="7">[53]Roads!#REF!</definedName>
    <definedName name="funding1" localSheetId="9">[53]Roads!#REF!</definedName>
    <definedName name="funding1" localSheetId="8">[53]Roads!#REF!</definedName>
    <definedName name="funding1" localSheetId="6">[53]Roads!#REF!</definedName>
    <definedName name="funding1" localSheetId="12">[53]Roads!#REF!</definedName>
    <definedName name="funding1" localSheetId="10">[53]Roads!#REF!</definedName>
    <definedName name="funding1" localSheetId="11">[53]Roads!#REF!</definedName>
    <definedName name="funding1">[53]Roads!#REF!</definedName>
    <definedName name="fx_output_rng" localSheetId="7">#REF!</definedName>
    <definedName name="fx_output_rng" localSheetId="9">#REF!</definedName>
    <definedName name="fx_output_rng" localSheetId="8">#REF!</definedName>
    <definedName name="fx_output_rng" localSheetId="6">#REF!</definedName>
    <definedName name="fx_output_rng" localSheetId="12">#REF!</definedName>
    <definedName name="fx_output_rng" localSheetId="10">#REF!</definedName>
    <definedName name="fx_output_rng" localSheetId="11">#REF!</definedName>
    <definedName name="fx_output_rng">#REF!</definedName>
    <definedName name="GA" localSheetId="7">#REF!</definedName>
    <definedName name="GA" localSheetId="9">#REF!</definedName>
    <definedName name="GA" localSheetId="8">#REF!</definedName>
    <definedName name="GA" localSheetId="6">#REF!</definedName>
    <definedName name="GA" localSheetId="12">#REF!</definedName>
    <definedName name="GA" localSheetId="10">#REF!</definedName>
    <definedName name="GA" localSheetId="11">#REF!</definedName>
    <definedName name="GA">#REF!</definedName>
    <definedName name="Gas_bill" localSheetId="7">[42]Projdesc!#REF!</definedName>
    <definedName name="Gas_bill" localSheetId="9">[42]Projdesc!#REF!</definedName>
    <definedName name="Gas_bill" localSheetId="8">[42]Projdesc!#REF!</definedName>
    <definedName name="Gas_bill" localSheetId="6">[42]Projdesc!#REF!</definedName>
    <definedName name="Gas_bill" localSheetId="12">[42]Projdesc!#REF!</definedName>
    <definedName name="Gas_bill" localSheetId="10">[42]Projdesc!#REF!</definedName>
    <definedName name="Gas_bill" localSheetId="11">[42]Projdesc!#REF!</definedName>
    <definedName name="Gas_bill">[42]Projdesc!#REF!</definedName>
    <definedName name="gas_tax" localSheetId="7">[83]Revenues!#REF!</definedName>
    <definedName name="gas_tax" localSheetId="9">[83]Revenues!#REF!</definedName>
    <definedName name="gas_tax" localSheetId="8">[83]Revenues!#REF!</definedName>
    <definedName name="gas_tax" localSheetId="6">[83]Revenues!#REF!</definedName>
    <definedName name="gas_tax" localSheetId="12">[83]Revenues!#REF!</definedName>
    <definedName name="gas_tax" localSheetId="10">[83]Revenues!#REF!</definedName>
    <definedName name="gas_tax" localSheetId="11">[83]Revenues!#REF!</definedName>
    <definedName name="gas_tax">[83]Revenues!#REF!</definedName>
    <definedName name="ge_absorb" localSheetId="7">[85]Fiscal!#REF!</definedName>
    <definedName name="ge_absorb" localSheetId="9">[85]Fiscal!#REF!</definedName>
    <definedName name="ge_absorb" localSheetId="8">[85]Fiscal!#REF!</definedName>
    <definedName name="ge_absorb" localSheetId="6">[85]Fiscal!#REF!</definedName>
    <definedName name="ge_absorb" localSheetId="12">[85]Fiscal!#REF!</definedName>
    <definedName name="ge_absorb" localSheetId="10">[85]Fiscal!#REF!</definedName>
    <definedName name="ge_absorb" localSheetId="11">[85]Fiscal!#REF!</definedName>
    <definedName name="ge_absorb">[85]Fiscal!#REF!</definedName>
    <definedName name="ge_av" localSheetId="7">[85]Fiscal!#REF!</definedName>
    <definedName name="ge_av" localSheetId="9">[85]Fiscal!#REF!</definedName>
    <definedName name="ge_av" localSheetId="8">[85]Fiscal!#REF!</definedName>
    <definedName name="ge_av" localSheetId="6">[85]Fiscal!#REF!</definedName>
    <definedName name="ge_av" localSheetId="12">[85]Fiscal!#REF!</definedName>
    <definedName name="ge_av" localSheetId="10">[85]Fiscal!#REF!</definedName>
    <definedName name="ge_av" localSheetId="11">[85]Fiscal!#REF!</definedName>
    <definedName name="ge_av">[85]Fiscal!#REF!</definedName>
    <definedName name="ge_prop_trans" localSheetId="7">[85]Fiscal!#REF!</definedName>
    <definedName name="ge_prop_trans" localSheetId="9">[85]Fiscal!#REF!</definedName>
    <definedName name="ge_prop_trans" localSheetId="8">[85]Fiscal!#REF!</definedName>
    <definedName name="ge_prop_trans" localSheetId="6">[85]Fiscal!#REF!</definedName>
    <definedName name="ge_prop_trans" localSheetId="12">[85]Fiscal!#REF!</definedName>
    <definedName name="ge_prop_trans" localSheetId="10">[85]Fiscal!#REF!</definedName>
    <definedName name="ge_prop_trans" localSheetId="11">[85]Fiscal!#REF!</definedName>
    <definedName name="ge_prop_trans">[85]Fiscal!#REF!</definedName>
    <definedName name="ge_sales_tax" localSheetId="7">[85]Fiscal!#REF!</definedName>
    <definedName name="ge_sales_tax" localSheetId="9">[85]Fiscal!#REF!</definedName>
    <definedName name="ge_sales_tax" localSheetId="8">[85]Fiscal!#REF!</definedName>
    <definedName name="ge_sales_tax" localSheetId="6">[85]Fiscal!#REF!</definedName>
    <definedName name="ge_sales_tax" localSheetId="12">[85]Fiscal!#REF!</definedName>
    <definedName name="ge_sales_tax" localSheetId="10">[85]Fiscal!#REF!</definedName>
    <definedName name="ge_sales_tax" localSheetId="11">[85]Fiscal!#REF!</definedName>
    <definedName name="ge_sales_tax">[85]Fiscal!#REF!</definedName>
    <definedName name="ge_tot" localSheetId="7">[85]Fiscal!#REF!</definedName>
    <definedName name="ge_tot" localSheetId="9">[85]Fiscal!#REF!</definedName>
    <definedName name="ge_tot" localSheetId="8">[85]Fiscal!#REF!</definedName>
    <definedName name="ge_tot" localSheetId="6">[85]Fiscal!#REF!</definedName>
    <definedName name="ge_tot" localSheetId="12">[85]Fiscal!#REF!</definedName>
    <definedName name="ge_tot" localSheetId="10">[85]Fiscal!#REF!</definedName>
    <definedName name="ge_tot" localSheetId="11">[85]Fiscal!#REF!</definedName>
    <definedName name="ge_tot">[85]Fiscal!#REF!</definedName>
    <definedName name="gen_assumps" localSheetId="7">[86]CIP!#REF!</definedName>
    <definedName name="gen_assumps" localSheetId="9">[86]CIP!#REF!</definedName>
    <definedName name="gen_assumps" localSheetId="8">[86]CIP!#REF!</definedName>
    <definedName name="gen_assumps" localSheetId="6">[86]CIP!#REF!</definedName>
    <definedName name="gen_assumps" localSheetId="12">[86]CIP!#REF!</definedName>
    <definedName name="gen_assumps" localSheetId="10">[86]CIP!#REF!</definedName>
    <definedName name="gen_assumps" localSheetId="11">[86]CIP!#REF!</definedName>
    <definedName name="gen_assumps">[86]CIP!#REF!</definedName>
    <definedName name="general_assumptions" localSheetId="7">#REF!</definedName>
    <definedName name="general_assumptions" localSheetId="9">#REF!</definedName>
    <definedName name="general_assumptions" localSheetId="8">#REF!</definedName>
    <definedName name="general_assumptions" localSheetId="6">#REF!</definedName>
    <definedName name="general_assumptions" localSheetId="12">#REF!</definedName>
    <definedName name="general_assumptions" localSheetId="10">#REF!</definedName>
    <definedName name="general_assumptions" localSheetId="11">#REF!</definedName>
    <definedName name="general_assumptions">#REF!</definedName>
    <definedName name="General_Conditions" localSheetId="7">#REF!</definedName>
    <definedName name="General_Conditions" localSheetId="9">#REF!</definedName>
    <definedName name="General_Conditions" localSheetId="8">#REF!</definedName>
    <definedName name="General_Conditions" localSheetId="6">#REF!</definedName>
    <definedName name="General_Conditions" localSheetId="12">#REF!</definedName>
    <definedName name="General_Conditions" localSheetId="10">#REF!</definedName>
    <definedName name="General_Conditions" localSheetId="11">#REF!</definedName>
    <definedName name="General_Conditions">#REF!</definedName>
    <definedName name="general_fund_exp" localSheetId="7">#REF!</definedName>
    <definedName name="general_fund_exp" localSheetId="9">#REF!</definedName>
    <definedName name="general_fund_exp" localSheetId="8">#REF!</definedName>
    <definedName name="general_fund_exp" localSheetId="6">#REF!</definedName>
    <definedName name="general_fund_exp" localSheetId="12">#REF!</definedName>
    <definedName name="general_fund_exp" localSheetId="10">#REF!</definedName>
    <definedName name="general_fund_exp" localSheetId="11">#REF!</definedName>
    <definedName name="general_fund_exp">#REF!</definedName>
    <definedName name="general_fund_rev" localSheetId="7">#REF!</definedName>
    <definedName name="general_fund_rev" localSheetId="9">#REF!</definedName>
    <definedName name="general_fund_rev" localSheetId="8">#REF!</definedName>
    <definedName name="general_fund_rev" localSheetId="6">#REF!</definedName>
    <definedName name="general_fund_rev" localSheetId="12">#REF!</definedName>
    <definedName name="general_fund_rev" localSheetId="10">#REF!</definedName>
    <definedName name="general_fund_rev" localSheetId="11">#REF!</definedName>
    <definedName name="general_fund_rev">#REF!</definedName>
    <definedName name="GENERAL_SITE_IMPROVEMENTS" localSheetId="7">#REF!</definedName>
    <definedName name="GENERAL_SITE_IMPROVEMENTS" localSheetId="9">#REF!</definedName>
    <definedName name="GENERAL_SITE_IMPROVEMENTS" localSheetId="8">#REF!</definedName>
    <definedName name="GENERAL_SITE_IMPROVEMENTS" localSheetId="6">#REF!</definedName>
    <definedName name="GENERAL_SITE_IMPROVEMENTS" localSheetId="12">#REF!</definedName>
    <definedName name="GENERAL_SITE_IMPROVEMENTS" localSheetId="10">#REF!</definedName>
    <definedName name="GENERAL_SITE_IMPROVEMENTS" localSheetId="11">#REF!</definedName>
    <definedName name="GENERAL_SITE_IMPROVEMENTS">#REF!</definedName>
    <definedName name="GenlSiteBudget" localSheetId="7">#REF!</definedName>
    <definedName name="GenlSiteBudget" localSheetId="9">#REF!</definedName>
    <definedName name="GenlSiteBudget" localSheetId="8">#REF!</definedName>
    <definedName name="GenlSiteBudget" localSheetId="6">#REF!</definedName>
    <definedName name="GenlSiteBudget" localSheetId="12">#REF!</definedName>
    <definedName name="GenlSiteBudget" localSheetId="10">#REF!</definedName>
    <definedName name="GenlSiteBudget" localSheetId="11">#REF!</definedName>
    <definedName name="GenlSiteBudget">#REF!</definedName>
    <definedName name="GenlSiteWorkInPlace" localSheetId="7">#REF!</definedName>
    <definedName name="GenlSiteWorkInPlace" localSheetId="9">#REF!</definedName>
    <definedName name="GenlSiteWorkInPlace" localSheetId="8">#REF!</definedName>
    <definedName name="GenlSiteWorkInPlace" localSheetId="6">#REF!</definedName>
    <definedName name="GenlSiteWorkInPlace" localSheetId="12">#REF!</definedName>
    <definedName name="GenlSiteWorkInPlace" localSheetId="10">#REF!</definedName>
    <definedName name="GenlSiteWorkInPlace" localSheetId="11">#REF!</definedName>
    <definedName name="GenlSiteWorkInPlace">#REF!</definedName>
    <definedName name="gg_alloc" localSheetId="7">#REF!</definedName>
    <definedName name="gg_alloc" localSheetId="9">#REF!</definedName>
    <definedName name="gg_alloc" localSheetId="8">#REF!</definedName>
    <definedName name="gg_alloc" localSheetId="6">#REF!</definedName>
    <definedName name="gg_alloc" localSheetId="12">#REF!</definedName>
    <definedName name="gg_alloc" localSheetId="10">#REF!</definedName>
    <definedName name="gg_alloc" localSheetId="11">#REF!</definedName>
    <definedName name="gg_alloc">#REF!</definedName>
    <definedName name="GIFTS" localSheetId="7">'[7]Expense Detail Sheets'!#REF!</definedName>
    <definedName name="GIFTS" localSheetId="9">'[7]Expense Detail Sheets'!#REF!</definedName>
    <definedName name="GIFTS" localSheetId="8">'[7]Expense Detail Sheets'!#REF!</definedName>
    <definedName name="GIFTS" localSheetId="6">'[7]Expense Detail Sheets'!#REF!</definedName>
    <definedName name="GIFTS" localSheetId="12">'[7]Expense Detail Sheets'!#REF!</definedName>
    <definedName name="GIFTS" localSheetId="10">'[7]Expense Detail Sheets'!#REF!</definedName>
    <definedName name="GIFTS" localSheetId="11">'[7]Expense Detail Sheets'!#REF!</definedName>
    <definedName name="GIFTS">'[7]Expense Detail Sheets'!#REF!</definedName>
    <definedName name="glen_pop" localSheetId="7">#REF!</definedName>
    <definedName name="glen_pop" localSheetId="9">#REF!</definedName>
    <definedName name="glen_pop" localSheetId="8">#REF!</definedName>
    <definedName name="glen_pop" localSheetId="6">#REF!</definedName>
    <definedName name="glen_pop" localSheetId="12">#REF!</definedName>
    <definedName name="glen_pop" localSheetId="10">#REF!</definedName>
    <definedName name="glen_pop" localSheetId="11">#REF!</definedName>
    <definedName name="glen_pop">#REF!</definedName>
    <definedName name="GMACFEE">'[10]GMAC-JVP'!$B$55</definedName>
    <definedName name="GO_IN_CAPRATE" localSheetId="7">'[71]Template '!#REF!</definedName>
    <definedName name="GO_IN_CAPRATE" localSheetId="9">'[71]Template '!#REF!</definedName>
    <definedName name="GO_IN_CAPRATE" localSheetId="8">'[71]Template '!#REF!</definedName>
    <definedName name="GO_IN_CAPRATE" localSheetId="6">'[71]Template '!#REF!</definedName>
    <definedName name="GO_IN_CAPRATE" localSheetId="12">'[71]Template '!#REF!</definedName>
    <definedName name="GO_IN_CAPRATE" localSheetId="10">'[71]Template '!#REF!</definedName>
    <definedName name="GO_IN_CAPRATE" localSheetId="11">'[71]Template '!#REF!</definedName>
    <definedName name="GO_IN_CAPRATE">'[71]Template '!#REF!</definedName>
    <definedName name="GOIH" localSheetId="7">#REF!</definedName>
    <definedName name="GOIH" localSheetId="9">#REF!</definedName>
    <definedName name="GOIH" localSheetId="8">#REF!</definedName>
    <definedName name="GOIH" localSheetId="6">#REF!</definedName>
    <definedName name="GOIH" localSheetId="12">#REF!</definedName>
    <definedName name="GOIH" localSheetId="10">#REF!</definedName>
    <definedName name="GOIH" localSheetId="11">#REF!</definedName>
    <definedName name="GOIH">#REF!</definedName>
    <definedName name="gov_alloc" localSheetId="7">'[48]Southwest Placer Fee Program'!#REF!</definedName>
    <definedName name="gov_alloc" localSheetId="9">'[48]Southwest Placer Fee Program'!#REF!</definedName>
    <definedName name="gov_alloc" localSheetId="8">'[48]Southwest Placer Fee Program'!#REF!</definedName>
    <definedName name="gov_alloc" localSheetId="6">'[48]Southwest Placer Fee Program'!#REF!</definedName>
    <definedName name="gov_alloc" localSheetId="12">'[48]Southwest Placer Fee Program'!#REF!</definedName>
    <definedName name="gov_alloc" localSheetId="10">'[48]Southwest Placer Fee Program'!#REF!</definedName>
    <definedName name="gov_alloc" localSheetId="11">'[48]Southwest Placer Fee Program'!#REF!</definedName>
    <definedName name="gov_alloc">'[48]Southwest Placer Fee Program'!#REF!</definedName>
    <definedName name="govctr_alloc" localSheetId="7">#REF!</definedName>
    <definedName name="govctr_alloc" localSheetId="9">#REF!</definedName>
    <definedName name="govctr_alloc" localSheetId="8">#REF!</definedName>
    <definedName name="govctr_alloc" localSheetId="6">#REF!</definedName>
    <definedName name="govctr_alloc" localSheetId="12">#REF!</definedName>
    <definedName name="govctr_alloc" localSheetId="10">#REF!</definedName>
    <definedName name="govctr_alloc" localSheetId="11">#REF!</definedName>
    <definedName name="govctr_alloc">#REF!</definedName>
    <definedName name="governance" localSheetId="7">[44]CSA!#REF!</definedName>
    <definedName name="governance" localSheetId="9">[44]CSA!#REF!</definedName>
    <definedName name="governance" localSheetId="8">[44]CSA!#REF!</definedName>
    <definedName name="governance" localSheetId="6">[44]CSA!#REF!</definedName>
    <definedName name="governance" localSheetId="12">[44]CSA!#REF!</definedName>
    <definedName name="governance" localSheetId="10">[44]CSA!#REF!</definedName>
    <definedName name="governance" localSheetId="11">[44]CSA!#REF!</definedName>
    <definedName name="governance">[44]CSA!#REF!</definedName>
    <definedName name="govt" localSheetId="7">'[64]Text Tables'!#REF!</definedName>
    <definedName name="govt" localSheetId="9">'[64]Text Tables'!#REF!</definedName>
    <definedName name="govt" localSheetId="8">'[64]Text Tables'!#REF!</definedName>
    <definedName name="govt" localSheetId="6">'[64]Text Tables'!#REF!</definedName>
    <definedName name="govt" localSheetId="12">'[64]Text Tables'!#REF!</definedName>
    <definedName name="govt" localSheetId="10">'[64]Text Tables'!#REF!</definedName>
    <definedName name="govt" localSheetId="11">'[64]Text Tables'!#REF!</definedName>
    <definedName name="govt">'[64]Text Tables'!#REF!</definedName>
    <definedName name="gp_equity_pc">'[43]CF and ROI'!$P$57/'[43]CF and ROI'!$P$59</definedName>
    <definedName name="gp_pref">'[43]CF and ROI'!$P$57*'[43]CF and ROI'!$J$62</definedName>
    <definedName name="gr" localSheetId="7">#REF!</definedName>
    <definedName name="gr" localSheetId="9">#REF!</definedName>
    <definedName name="gr" localSheetId="8">#REF!</definedName>
    <definedName name="gr" localSheetId="6">#REF!</definedName>
    <definedName name="gr" localSheetId="12">#REF!</definedName>
    <definedName name="gr" localSheetId="10">#REF!</definedName>
    <definedName name="gr" localSheetId="11">#REF!</definedName>
    <definedName name="gr">#REF!</definedName>
    <definedName name="GRADING">#N/A</definedName>
    <definedName name="Grading_alloc" localSheetId="7">'[18]PF Cost Alloc'!#REF!</definedName>
    <definedName name="Grading_alloc" localSheetId="9">'[18]PF Cost Alloc'!#REF!</definedName>
    <definedName name="Grading_alloc" localSheetId="8">'[18]PF Cost Alloc'!#REF!</definedName>
    <definedName name="Grading_alloc" localSheetId="6">'[18]PF Cost Alloc'!#REF!</definedName>
    <definedName name="Grading_alloc" localSheetId="12">'[18]PF Cost Alloc'!#REF!</definedName>
    <definedName name="Grading_alloc" localSheetId="10">'[18]PF Cost Alloc'!#REF!</definedName>
    <definedName name="Grading_alloc" localSheetId="11">'[18]PF Cost Alloc'!#REF!</definedName>
    <definedName name="Grading_alloc">'[18]PF Cost Alloc'!#REF!</definedName>
    <definedName name="grading_alloc1" localSheetId="7">'[18]PF Cost Alloc'!#REF!</definedName>
    <definedName name="grading_alloc1" localSheetId="9">'[18]PF Cost Alloc'!#REF!</definedName>
    <definedName name="grading_alloc1" localSheetId="8">'[18]PF Cost Alloc'!#REF!</definedName>
    <definedName name="grading_alloc1" localSheetId="6">'[18]PF Cost Alloc'!#REF!</definedName>
    <definedName name="grading_alloc1" localSheetId="12">'[18]PF Cost Alloc'!#REF!</definedName>
    <definedName name="grading_alloc1" localSheetId="10">'[18]PF Cost Alloc'!#REF!</definedName>
    <definedName name="grading_alloc1" localSheetId="11">'[18]PF Cost Alloc'!#REF!</definedName>
    <definedName name="grading_alloc1">'[18]PF Cost Alloc'!#REF!</definedName>
    <definedName name="Grading_to_PL">'[87]Unit Costs'!$B$7</definedName>
    <definedName name="GRAND.TOTAL" localSheetId="7">[25]MASTER!#REF!</definedName>
    <definedName name="GRAND.TOTAL" localSheetId="9">[25]MASTER!#REF!</definedName>
    <definedName name="GRAND.TOTAL" localSheetId="8">[25]MASTER!#REF!</definedName>
    <definedName name="GRAND.TOTAL" localSheetId="6">[25]MASTER!#REF!</definedName>
    <definedName name="GRAND.TOTAL" localSheetId="12">[25]MASTER!#REF!</definedName>
    <definedName name="GRAND.TOTAL" localSheetId="10">[25]MASTER!#REF!</definedName>
    <definedName name="GRAND.TOTAL" localSheetId="11">[25]MASTER!#REF!</definedName>
    <definedName name="GRAND.TOTAL">[25]MASTER!#REF!</definedName>
    <definedName name="Grant_school_costs" localSheetId="7">#REF!</definedName>
    <definedName name="Grant_school_costs" localSheetId="9">#REF!</definedName>
    <definedName name="Grant_school_costs" localSheetId="8">#REF!</definedName>
    <definedName name="Grant_school_costs" localSheetId="6">#REF!</definedName>
    <definedName name="Grant_school_costs" localSheetId="12">#REF!</definedName>
    <definedName name="Grant_school_costs" localSheetId="10">#REF!</definedName>
    <definedName name="Grant_school_costs" localSheetId="11">#REF!</definedName>
    <definedName name="Grant_school_costs">#REF!</definedName>
    <definedName name="grants" localSheetId="7">[64]Schools!#REF!</definedName>
    <definedName name="grants" localSheetId="9">[64]Schools!#REF!</definedName>
    <definedName name="grants" localSheetId="8">[64]Schools!#REF!</definedName>
    <definedName name="grants" localSheetId="6">[64]Schools!#REF!</definedName>
    <definedName name="grants" localSheetId="12">[64]Schools!#REF!</definedName>
    <definedName name="grants" localSheetId="10">[64]Schools!#REF!</definedName>
    <definedName name="grants" localSheetId="11">[64]Schools!#REF!</definedName>
    <definedName name="grants">[64]Schools!#REF!</definedName>
    <definedName name="grid">'[88]RC Sales'!$C$49:$J$73</definedName>
    <definedName name="gross_annual_costs" localSheetId="7">#REF!</definedName>
    <definedName name="gross_annual_costs" localSheetId="9">#REF!</definedName>
    <definedName name="gross_annual_costs" localSheetId="8">#REF!</definedName>
    <definedName name="gross_annual_costs" localSheetId="6">#REF!</definedName>
    <definedName name="gross_annual_costs" localSheetId="12">#REF!</definedName>
    <definedName name="gross_annual_costs" localSheetId="10">#REF!</definedName>
    <definedName name="gross_annual_costs" localSheetId="11">#REF!</definedName>
    <definedName name="gross_annual_costs">#REF!</definedName>
    <definedName name="GROSS_AREA">#N/A</definedName>
    <definedName name="Gross_Price" localSheetId="7">#REF!</definedName>
    <definedName name="Gross_Price" localSheetId="9">#REF!</definedName>
    <definedName name="Gross_Price" localSheetId="8">#REF!</definedName>
    <definedName name="Gross_Price" localSheetId="6">#REF!</definedName>
    <definedName name="Gross_Price" localSheetId="12">#REF!</definedName>
    <definedName name="Gross_Price" localSheetId="10">#REF!</definedName>
    <definedName name="Gross_Price" localSheetId="11">#REF!</definedName>
    <definedName name="Gross_Price">#REF!</definedName>
    <definedName name="GrossCommercial" localSheetId="7">'[2]Development Cost Input'!#REF!</definedName>
    <definedName name="GrossCommercial" localSheetId="9">'[2]Development Cost Input'!#REF!</definedName>
    <definedName name="GrossCommercial" localSheetId="8">'[2]Development Cost Input'!#REF!</definedName>
    <definedName name="GrossCommercial" localSheetId="6">'[2]Development Cost Input'!#REF!</definedName>
    <definedName name="GrossCommercial" localSheetId="12">'[2]Development Cost Input'!#REF!</definedName>
    <definedName name="GrossCommercial" localSheetId="10">'[2]Development Cost Input'!#REF!</definedName>
    <definedName name="GrossCommercial" localSheetId="11">'[2]Development Cost Input'!#REF!</definedName>
    <definedName name="GrossCommercial">'[2]Development Cost Input'!#REF!</definedName>
    <definedName name="GrossResidential" localSheetId="7">'[2]Development Cost Input'!#REF!</definedName>
    <definedName name="GrossResidential" localSheetId="9">'[2]Development Cost Input'!#REF!</definedName>
    <definedName name="GrossResidential" localSheetId="8">'[2]Development Cost Input'!#REF!</definedName>
    <definedName name="GrossResidential" localSheetId="6">'[2]Development Cost Input'!#REF!</definedName>
    <definedName name="GrossResidential" localSheetId="12">'[2]Development Cost Input'!#REF!</definedName>
    <definedName name="GrossResidential" localSheetId="10">'[2]Development Cost Input'!#REF!</definedName>
    <definedName name="GrossResidential" localSheetId="11">'[2]Development Cost Input'!#REF!</definedName>
    <definedName name="GrossResidential">'[2]Development Cost Input'!#REF!</definedName>
    <definedName name="GrossSquareFeet" localSheetId="7">'[2]Development Cost Input'!#REF!</definedName>
    <definedName name="GrossSquareFeet" localSheetId="9">'[2]Development Cost Input'!#REF!</definedName>
    <definedName name="GrossSquareFeet" localSheetId="8">'[2]Development Cost Input'!#REF!</definedName>
    <definedName name="GrossSquareFeet" localSheetId="6">'[2]Development Cost Input'!#REF!</definedName>
    <definedName name="GrossSquareFeet" localSheetId="12">'[2]Development Cost Input'!#REF!</definedName>
    <definedName name="GrossSquareFeet" localSheetId="10">'[2]Development Cost Input'!#REF!</definedName>
    <definedName name="GrossSquareFeet" localSheetId="11">'[2]Development Cost Input'!#REF!</definedName>
    <definedName name="GrossSquareFeet">'[2]Development Cost Input'!#REF!</definedName>
    <definedName name="growth_65th" localSheetId="7">#REF!</definedName>
    <definedName name="growth_65th" localSheetId="9">#REF!</definedName>
    <definedName name="growth_65th" localSheetId="8">#REF!</definedName>
    <definedName name="growth_65th" localSheetId="6">#REF!</definedName>
    <definedName name="growth_65th" localSheetId="12">#REF!</definedName>
    <definedName name="growth_65th" localSheetId="10">#REF!</definedName>
    <definedName name="growth_65th" localSheetId="11">#REF!</definedName>
    <definedName name="growth_65th">#REF!</definedName>
    <definedName name="growth_delta" localSheetId="7">#REF!</definedName>
    <definedName name="growth_delta" localSheetId="9">#REF!</definedName>
    <definedName name="growth_delta" localSheetId="8">#REF!</definedName>
    <definedName name="growth_delta" localSheetId="6">#REF!</definedName>
    <definedName name="growth_delta" localSheetId="12">#REF!</definedName>
    <definedName name="growth_delta" localSheetId="10">#REF!</definedName>
    <definedName name="growth_delta" localSheetId="11">#REF!</definedName>
    <definedName name="growth_delta">#REF!</definedName>
    <definedName name="growth_greenbriar" localSheetId="7">#REF!</definedName>
    <definedName name="growth_greenbriar" localSheetId="9">#REF!</definedName>
    <definedName name="growth_greenbriar" localSheetId="8">#REF!</definedName>
    <definedName name="growth_greenbriar" localSheetId="6">#REF!</definedName>
    <definedName name="growth_greenbriar" localSheetId="12">#REF!</definedName>
    <definedName name="growth_greenbriar" localSheetId="10">#REF!</definedName>
    <definedName name="growth_greenbriar" localSheetId="11">#REF!</definedName>
    <definedName name="growth_greenbriar">#REF!</definedName>
    <definedName name="growth_infill" localSheetId="7">#REF!</definedName>
    <definedName name="growth_infill" localSheetId="9">#REF!</definedName>
    <definedName name="growth_infill" localSheetId="8">#REF!</definedName>
    <definedName name="growth_infill" localSheetId="6">#REF!</definedName>
    <definedName name="growth_infill" localSheetId="12">#REF!</definedName>
    <definedName name="growth_infill" localSheetId="10">#REF!</definedName>
    <definedName name="growth_infill" localSheetId="11">#REF!</definedName>
    <definedName name="growth_infill">#REF!</definedName>
    <definedName name="growth_nnatomas" localSheetId="7">#REF!</definedName>
    <definedName name="growth_nnatomas" localSheetId="9">#REF!</definedName>
    <definedName name="growth_nnatomas" localSheetId="8">#REF!</definedName>
    <definedName name="growth_nnatomas" localSheetId="6">#REF!</definedName>
    <definedName name="growth_nnatomas" localSheetId="12">#REF!</definedName>
    <definedName name="growth_nnatomas" localSheetId="10">#REF!</definedName>
    <definedName name="growth_nnatomas" localSheetId="11">#REF!</definedName>
    <definedName name="growth_nnatomas">#REF!</definedName>
    <definedName name="growth_railyards" localSheetId="7">#REF!</definedName>
    <definedName name="growth_railyards" localSheetId="9">#REF!</definedName>
    <definedName name="growth_railyards" localSheetId="8">#REF!</definedName>
    <definedName name="growth_railyards" localSheetId="6">#REF!</definedName>
    <definedName name="growth_railyards" localSheetId="12">#REF!</definedName>
    <definedName name="growth_railyards" localSheetId="10">#REF!</definedName>
    <definedName name="growth_railyards" localSheetId="11">#REF!</definedName>
    <definedName name="growth_railyards">#REF!</definedName>
    <definedName name="growth_river" localSheetId="7">#REF!</definedName>
    <definedName name="growth_river" localSheetId="9">#REF!</definedName>
    <definedName name="growth_river" localSheetId="8">#REF!</definedName>
    <definedName name="growth_river" localSheetId="6">#REF!</definedName>
    <definedName name="growth_river" localSheetId="12">#REF!</definedName>
    <definedName name="growth_river" localSheetId="10">#REF!</definedName>
    <definedName name="growth_river" localSheetId="11">#REF!</definedName>
    <definedName name="growth_river">#REF!</definedName>
    <definedName name="grp" localSheetId="7">#REF!</definedName>
    <definedName name="grp" localSheetId="9">#REF!</definedName>
    <definedName name="grp" localSheetId="8">#REF!</definedName>
    <definedName name="grp" localSheetId="6">#REF!</definedName>
    <definedName name="grp" localSheetId="12">#REF!</definedName>
    <definedName name="grp" localSheetId="10">#REF!</definedName>
    <definedName name="grp" localSheetId="11">#REF!</definedName>
    <definedName name="grp">#REF!</definedName>
    <definedName name="GSI_1" localSheetId="7">#REF!</definedName>
    <definedName name="GSI_1" localSheetId="9">#REF!</definedName>
    <definedName name="GSI_1" localSheetId="8">#REF!</definedName>
    <definedName name="GSI_1" localSheetId="6">#REF!</definedName>
    <definedName name="GSI_1" localSheetId="12">#REF!</definedName>
    <definedName name="GSI_1" localSheetId="10">#REF!</definedName>
    <definedName name="GSI_1" localSheetId="11">#REF!</definedName>
    <definedName name="GSI_1">#REF!</definedName>
    <definedName name="GSIH" localSheetId="7">#REF!</definedName>
    <definedName name="GSIH" localSheetId="9">#REF!</definedName>
    <definedName name="GSIH" localSheetId="8">#REF!</definedName>
    <definedName name="GSIH" localSheetId="6">#REF!</definedName>
    <definedName name="GSIH" localSheetId="12">#REF!</definedName>
    <definedName name="GSIH" localSheetId="10">#REF!</definedName>
    <definedName name="GSIH" localSheetId="11">#REF!</definedName>
    <definedName name="GSIH">#REF!</definedName>
    <definedName name="GTC" localSheetId="7">'[66]Schuler 2'!#REF!</definedName>
    <definedName name="GTC" localSheetId="9">'[66]Schuler 2'!#REF!</definedName>
    <definedName name="GTC" localSheetId="8">'[66]Schuler 2'!#REF!</definedName>
    <definedName name="GTC" localSheetId="6">'[66]Schuler 2'!#REF!</definedName>
    <definedName name="GTC" localSheetId="12">'[66]Schuler 2'!#REF!</definedName>
    <definedName name="GTC" localSheetId="10">'[66]Schuler 2'!#REF!</definedName>
    <definedName name="GTC" localSheetId="11">'[66]Schuler 2'!#REF!</definedName>
    <definedName name="GTC">'[66]Schuler 2'!#REF!</definedName>
    <definedName name="GTSUM" localSheetId="7">'[66]Schuler 2'!#REF!</definedName>
    <definedName name="GTSUM" localSheetId="9">'[66]Schuler 2'!#REF!</definedName>
    <definedName name="GTSUM" localSheetId="8">'[66]Schuler 2'!#REF!</definedName>
    <definedName name="GTSUM" localSheetId="6">'[66]Schuler 2'!#REF!</definedName>
    <definedName name="GTSUM" localSheetId="12">'[66]Schuler 2'!#REF!</definedName>
    <definedName name="GTSUM" localSheetId="10">'[66]Schuler 2'!#REF!</definedName>
    <definedName name="GTSUM" localSheetId="11">'[66]Schuler 2'!#REF!</definedName>
    <definedName name="GTSUM">'[66]Schuler 2'!#REF!</definedName>
    <definedName name="H_PUBLIX" localSheetId="7">'[7]Revenue Detail Sheets'!#REF!</definedName>
    <definedName name="H_PUBLIX" localSheetId="9">'[7]Revenue Detail Sheets'!#REF!</definedName>
    <definedName name="H_PUBLIX" localSheetId="8">'[7]Revenue Detail Sheets'!#REF!</definedName>
    <definedName name="H_PUBLIX" localSheetId="6">'[7]Revenue Detail Sheets'!#REF!</definedName>
    <definedName name="H_PUBLIX" localSheetId="12">'[7]Revenue Detail Sheets'!#REF!</definedName>
    <definedName name="H_PUBLIX" localSheetId="10">'[7]Revenue Detail Sheets'!#REF!</definedName>
    <definedName name="H_PUBLIX" localSheetId="11">'[7]Revenue Detail Sheets'!#REF!</definedName>
    <definedName name="H_PUBLIX">'[7]Revenue Detail Sheets'!#REF!</definedName>
    <definedName name="H17_VACANCY" localSheetId="7">'[7]Revenue Detail Sheets'!#REF!</definedName>
    <definedName name="H17_VACANCY" localSheetId="9">'[7]Revenue Detail Sheets'!#REF!</definedName>
    <definedName name="H17_VACANCY" localSheetId="8">'[7]Revenue Detail Sheets'!#REF!</definedName>
    <definedName name="H17_VACANCY" localSheetId="6">'[7]Revenue Detail Sheets'!#REF!</definedName>
    <definedName name="H17_VACANCY" localSheetId="12">'[7]Revenue Detail Sheets'!#REF!</definedName>
    <definedName name="H17_VACANCY" localSheetId="10">'[7]Revenue Detail Sheets'!#REF!</definedName>
    <definedName name="H17_VACANCY" localSheetId="11">'[7]Revenue Detail Sheets'!#REF!</definedName>
    <definedName name="H17_VACANCY">'[7]Revenue Detail Sheets'!#REF!</definedName>
    <definedName name="H19_NEW_TENANT" localSheetId="7">'[7]Revenue Detail Sheets'!#REF!</definedName>
    <definedName name="H19_NEW_TENANT" localSheetId="9">'[7]Revenue Detail Sheets'!#REF!</definedName>
    <definedName name="H19_NEW_TENANT" localSheetId="8">'[7]Revenue Detail Sheets'!#REF!</definedName>
    <definedName name="H19_NEW_TENANT" localSheetId="6">'[7]Revenue Detail Sheets'!#REF!</definedName>
    <definedName name="H19_NEW_TENANT" localSheetId="12">'[7]Revenue Detail Sheets'!#REF!</definedName>
    <definedName name="H19_NEW_TENANT" localSheetId="10">'[7]Revenue Detail Sheets'!#REF!</definedName>
    <definedName name="H19_NEW_TENANT" localSheetId="11">'[7]Revenue Detail Sheets'!#REF!</definedName>
    <definedName name="H19_NEW_TENANT">'[7]Revenue Detail Sheets'!#REF!</definedName>
    <definedName name="Hard_Cost_Uses" localSheetId="7">#REF!</definedName>
    <definedName name="Hard_Cost_Uses" localSheetId="9">#REF!</definedName>
    <definedName name="Hard_Cost_Uses" localSheetId="8">#REF!</definedName>
    <definedName name="Hard_Cost_Uses" localSheetId="6">#REF!</definedName>
    <definedName name="Hard_Cost_Uses" localSheetId="12">#REF!</definedName>
    <definedName name="Hard_Cost_Uses" localSheetId="10">#REF!</definedName>
    <definedName name="Hard_Cost_Uses" localSheetId="11">#REF!</definedName>
    <definedName name="Hard_Cost_Uses">#REF!</definedName>
    <definedName name="HARDCOST" localSheetId="7">#REF!</definedName>
    <definedName name="HARDCOST" localSheetId="9">#REF!</definedName>
    <definedName name="HARDCOST" localSheetId="8">#REF!</definedName>
    <definedName name="HARDCOST" localSheetId="6">#REF!</definedName>
    <definedName name="HARDCOST" localSheetId="12">#REF!</definedName>
    <definedName name="HARDCOST" localSheetId="10">#REF!</definedName>
    <definedName name="HARDCOST" localSheetId="11">#REF!</definedName>
    <definedName name="HARDCOST">#REF!</definedName>
    <definedName name="hawk_alloc" localSheetId="7">#REF!</definedName>
    <definedName name="hawk_alloc" localSheetId="9">#REF!</definedName>
    <definedName name="hawk_alloc" localSheetId="8">#REF!</definedName>
    <definedName name="hawk_alloc" localSheetId="6">#REF!</definedName>
    <definedName name="hawk_alloc" localSheetId="12">#REF!</definedName>
    <definedName name="hawk_alloc" localSheetId="10">#REF!</definedName>
    <definedName name="hawk_alloc" localSheetId="11">#REF!</definedName>
    <definedName name="hawk_alloc">#REF!</definedName>
    <definedName name="hawk_fee" localSheetId="7">#REF!</definedName>
    <definedName name="hawk_fee" localSheetId="9">#REF!</definedName>
    <definedName name="hawk_fee" localSheetId="8">#REF!</definedName>
    <definedName name="hawk_fee" localSheetId="6">#REF!</definedName>
    <definedName name="hawk_fee" localSheetId="12">#REF!</definedName>
    <definedName name="hawk_fee" localSheetId="10">#REF!</definedName>
    <definedName name="hawk_fee" localSheetId="11">#REF!</definedName>
    <definedName name="hawk_fee">#REF!</definedName>
    <definedName name="hbi">#N/A</definedName>
    <definedName name="HDPerAcre" localSheetId="7">#REF!</definedName>
    <definedName name="HDPerAcre" localSheetId="9">#REF!</definedName>
    <definedName name="HDPerAcre" localSheetId="8">#REF!</definedName>
    <definedName name="HDPerAcre" localSheetId="6">#REF!</definedName>
    <definedName name="HDPerAcre" localSheetId="12">#REF!</definedName>
    <definedName name="HDPerAcre" localSheetId="10">#REF!</definedName>
    <definedName name="HDPerAcre" localSheetId="11">#REF!</definedName>
    <definedName name="HDPerAcre">#REF!</definedName>
    <definedName name="HDPerUnit" localSheetId="7">#REF!</definedName>
    <definedName name="HDPerUnit" localSheetId="9">#REF!</definedName>
    <definedName name="HDPerUnit" localSheetId="8">#REF!</definedName>
    <definedName name="HDPerUnit" localSheetId="6">#REF!</definedName>
    <definedName name="HDPerUnit" localSheetId="12">#REF!</definedName>
    <definedName name="HDPerUnit" localSheetId="10">#REF!</definedName>
    <definedName name="HDPerUnit" localSheetId="11">#REF!</definedName>
    <definedName name="HDPerUnit">#REF!</definedName>
    <definedName name="HEAD" localSheetId="7">#REF!</definedName>
    <definedName name="HEAD" localSheetId="9">#REF!</definedName>
    <definedName name="HEAD" localSheetId="8">#REF!</definedName>
    <definedName name="HEAD" localSheetId="6">#REF!</definedName>
    <definedName name="HEAD" localSheetId="12">#REF!</definedName>
    <definedName name="HEAD" localSheetId="10">#REF!</definedName>
    <definedName name="HEAD" localSheetId="11">#REF!</definedName>
    <definedName name="HEAD">#REF!</definedName>
    <definedName name="Header_Row">ROW('[89]Amort and COS'!$31:$31)</definedName>
    <definedName name="Hedge_CFs" localSheetId="7">#REF!</definedName>
    <definedName name="Hedge_CFs" localSheetId="9">#REF!</definedName>
    <definedName name="Hedge_CFs" localSheetId="8">#REF!</definedName>
    <definedName name="Hedge_CFs" localSheetId="6">#REF!</definedName>
    <definedName name="Hedge_CFs" localSheetId="12">#REF!</definedName>
    <definedName name="Hedge_CFs" localSheetId="10">#REF!</definedName>
    <definedName name="Hedge_CFs" localSheetId="11">#REF!</definedName>
    <definedName name="Hedge_CFs">#REF!</definedName>
    <definedName name="heg_result" localSheetId="7">#REF!</definedName>
    <definedName name="heg_result" localSheetId="9">#REF!</definedName>
    <definedName name="heg_result" localSheetId="8">#REF!</definedName>
    <definedName name="heg_result" localSheetId="6">#REF!</definedName>
    <definedName name="heg_result" localSheetId="12">#REF!</definedName>
    <definedName name="heg_result" localSheetId="10">#REF!</definedName>
    <definedName name="heg_result" localSheetId="11">#REF!</definedName>
    <definedName name="heg_result">#REF!</definedName>
    <definedName name="hgkdj" hidden="1">{"AnnualRentRoll",#N/A,FALSE,"RentRoll"}</definedName>
    <definedName name="HH_emp" localSheetId="7">#REF!</definedName>
    <definedName name="HH_emp" localSheetId="9">#REF!</definedName>
    <definedName name="HH_emp" localSheetId="8">#REF!</definedName>
    <definedName name="HH_emp" localSheetId="6">#REF!</definedName>
    <definedName name="HH_emp" localSheetId="12">#REF!</definedName>
    <definedName name="HH_emp" localSheetId="10">#REF!</definedName>
    <definedName name="HH_emp" localSheetId="11">#REF!</definedName>
    <definedName name="HH_emp">#REF!</definedName>
    <definedName name="his_proj" localSheetId="7">[90]Emp!#REF!</definedName>
    <definedName name="his_proj" localSheetId="9">[90]Emp!#REF!</definedName>
    <definedName name="his_proj" localSheetId="8">[90]Emp!#REF!</definedName>
    <definedName name="his_proj" localSheetId="6">[90]Emp!#REF!</definedName>
    <definedName name="his_proj" localSheetId="12">[90]Emp!#REF!</definedName>
    <definedName name="his_proj" localSheetId="10">[90]Emp!#REF!</definedName>
    <definedName name="his_proj" localSheetId="11">[90]Emp!#REF!</definedName>
    <definedName name="his_proj">[90]Emp!#REF!</definedName>
    <definedName name="historical">'[90]Historical (2)'!$A$1:$E$55</definedName>
    <definedName name="HistPageOne" localSheetId="7">#REF!</definedName>
    <definedName name="HistPageOne" localSheetId="9">#REF!</definedName>
    <definedName name="HistPageOne" localSheetId="8">#REF!</definedName>
    <definedName name="HistPageOne" localSheetId="6">#REF!</definedName>
    <definedName name="HistPageOne" localSheetId="12">#REF!</definedName>
    <definedName name="HistPageOne" localSheetId="10">#REF!</definedName>
    <definedName name="HistPageOne" localSheetId="11">#REF!</definedName>
    <definedName name="HistPageOne">#REF!</definedName>
    <definedName name="HistPageTwo" localSheetId="7">#REF!</definedName>
    <definedName name="HistPageTwo" localSheetId="9">#REF!</definedName>
    <definedName name="HistPageTwo" localSheetId="8">#REF!</definedName>
    <definedName name="HistPageTwo" localSheetId="6">#REF!</definedName>
    <definedName name="HistPageTwo" localSheetId="12">#REF!</definedName>
    <definedName name="HistPageTwo" localSheetId="10">#REF!</definedName>
    <definedName name="HistPageTwo" localSheetId="11">#REF!</definedName>
    <definedName name="HistPageTwo">#REF!</definedName>
    <definedName name="hjdg" hidden="1">{#N/A,#N/A,FALSE,"PropertyInfo"}</definedName>
    <definedName name="HLOOK" localSheetId="4">#REF!</definedName>
    <definedName name="HLOOK" localSheetId="7">#REF!</definedName>
    <definedName name="HLOOK" localSheetId="3">#REF!</definedName>
    <definedName name="HLOOK" localSheetId="9">#REF!</definedName>
    <definedName name="HLOOK" localSheetId="2">#REF!</definedName>
    <definedName name="HLOOK" localSheetId="8">#REF!</definedName>
    <definedName name="HLOOK" localSheetId="6">#REF!</definedName>
    <definedName name="HLOOK" localSheetId="12">#REF!</definedName>
    <definedName name="HLOOK" localSheetId="5">#REF!</definedName>
    <definedName name="HLOOK" localSheetId="10">#REF!</definedName>
    <definedName name="HLOOK" localSheetId="11">#REF!</definedName>
    <definedName name="HLOOK" localSheetId="13">#REF!</definedName>
    <definedName name="HLOOK">#REF!</definedName>
    <definedName name="HLOOKUP" localSheetId="4">#REF!</definedName>
    <definedName name="HLOOKUP" localSheetId="7">#REF!</definedName>
    <definedName name="HLOOKUP" localSheetId="3">#REF!</definedName>
    <definedName name="HLOOKUP" localSheetId="9">#REF!</definedName>
    <definedName name="HLOOKUP" localSheetId="2">#REF!</definedName>
    <definedName name="HLOOKUP" localSheetId="8">#REF!</definedName>
    <definedName name="HLOOKUP" localSheetId="6">#REF!</definedName>
    <definedName name="HLOOKUP" localSheetId="12">#REF!</definedName>
    <definedName name="HLOOKUP" localSheetId="5">#REF!</definedName>
    <definedName name="HLOOKUP" localSheetId="10">#REF!</definedName>
    <definedName name="HLOOKUP" localSheetId="11">#REF!</definedName>
    <definedName name="HLOOKUP" localSheetId="13">#REF!</definedName>
    <definedName name="HLOOKUP">#REF!</definedName>
    <definedName name="home_dist" localSheetId="7">#REF!</definedName>
    <definedName name="home_dist" localSheetId="9">#REF!</definedName>
    <definedName name="home_dist" localSheetId="8">#REF!</definedName>
    <definedName name="home_dist" localSheetId="6">#REF!</definedName>
    <definedName name="home_dist" localSheetId="12">#REF!</definedName>
    <definedName name="home_dist" localSheetId="10">#REF!</definedName>
    <definedName name="home_dist" localSheetId="11">#REF!</definedName>
    <definedName name="home_dist">#REF!</definedName>
    <definedName name="HOTEL" localSheetId="7">#REF!</definedName>
    <definedName name="HOTEL" localSheetId="9">#REF!</definedName>
    <definedName name="HOTEL" localSheetId="8">#REF!</definedName>
    <definedName name="HOTEL" localSheetId="6">#REF!</definedName>
    <definedName name="HOTEL" localSheetId="12">#REF!</definedName>
    <definedName name="HOTEL" localSheetId="10">#REF!</definedName>
    <definedName name="HOTEL" localSheetId="11">#REF!</definedName>
    <definedName name="HOTEL">#REF!</definedName>
    <definedName name="HOTEL_CAP" localSheetId="7">#REF!</definedName>
    <definedName name="HOTEL_CAP" localSheetId="9">#REF!</definedName>
    <definedName name="HOTEL_CAP" localSheetId="8">#REF!</definedName>
    <definedName name="HOTEL_CAP" localSheetId="6">#REF!</definedName>
    <definedName name="HOTEL_CAP" localSheetId="12">#REF!</definedName>
    <definedName name="HOTEL_CAP" localSheetId="10">#REF!</definedName>
    <definedName name="HOTEL_CAP" localSheetId="11">#REF!</definedName>
    <definedName name="HOTEL_CAP">#REF!</definedName>
    <definedName name="HOTEL_LEASE" localSheetId="7">#REF!</definedName>
    <definedName name="HOTEL_LEASE" localSheetId="9">#REF!</definedName>
    <definedName name="HOTEL_LEASE" localSheetId="8">#REF!</definedName>
    <definedName name="HOTEL_LEASE" localSheetId="6">#REF!</definedName>
    <definedName name="HOTEL_LEASE" localSheetId="12">#REF!</definedName>
    <definedName name="HOTEL_LEASE" localSheetId="10">#REF!</definedName>
    <definedName name="HOTEL_LEASE" localSheetId="11">#REF!</definedName>
    <definedName name="HOTEL_LEASE">#REF!</definedName>
    <definedName name="hotel_tax" localSheetId="7">[21]D!#REF!</definedName>
    <definedName name="hotel_tax" localSheetId="9">[21]D!#REF!</definedName>
    <definedName name="hotel_tax" localSheetId="8">[21]D!#REF!</definedName>
    <definedName name="hotel_tax" localSheetId="6">[21]D!#REF!</definedName>
    <definedName name="hotel_tax" localSheetId="12">[21]D!#REF!</definedName>
    <definedName name="hotel_tax" localSheetId="10">[21]D!#REF!</definedName>
    <definedName name="hotel_tax" localSheetId="11">[21]D!#REF!</definedName>
    <definedName name="hotel_tax">[21]D!#REF!</definedName>
    <definedName name="HOTEL_TITLE" localSheetId="7">#REF!</definedName>
    <definedName name="HOTEL_TITLE" localSheetId="9">#REF!</definedName>
    <definedName name="HOTEL_TITLE" localSheetId="8">#REF!</definedName>
    <definedName name="HOTEL_TITLE" localSheetId="6">#REF!</definedName>
    <definedName name="HOTEL_TITLE" localSheetId="12">#REF!</definedName>
    <definedName name="HOTEL_TITLE" localSheetId="10">#REF!</definedName>
    <definedName name="HOTEL_TITLE" localSheetId="11">#REF!</definedName>
    <definedName name="HOTEL_TITLE">#REF!</definedName>
    <definedName name="HOTEL1" localSheetId="7">#REF!</definedName>
    <definedName name="HOTEL1" localSheetId="9">#REF!</definedName>
    <definedName name="HOTEL1" localSheetId="8">#REF!</definedName>
    <definedName name="HOTEL1" localSheetId="6">#REF!</definedName>
    <definedName name="HOTEL1" localSheetId="12">#REF!</definedName>
    <definedName name="HOTEL1" localSheetId="10">#REF!</definedName>
    <definedName name="HOTEL1" localSheetId="11">#REF!</definedName>
    <definedName name="HOTEL1">#REF!</definedName>
    <definedName name="HOTEL2" localSheetId="7">#REF!</definedName>
    <definedName name="HOTEL2" localSheetId="9">#REF!</definedName>
    <definedName name="HOTEL2" localSheetId="8">#REF!</definedName>
    <definedName name="HOTEL2" localSheetId="6">#REF!</definedName>
    <definedName name="HOTEL2" localSheetId="12">#REF!</definedName>
    <definedName name="HOTEL2" localSheetId="10">#REF!</definedName>
    <definedName name="HOTEL2" localSheetId="11">#REF!</definedName>
    <definedName name="HOTEL2">#REF!</definedName>
    <definedName name="HOTELCON" localSheetId="7">#REF!</definedName>
    <definedName name="HOTELCON" localSheetId="9">#REF!</definedName>
    <definedName name="HOTELCON" localSheetId="8">#REF!</definedName>
    <definedName name="HOTELCON" localSheetId="6">#REF!</definedName>
    <definedName name="HOTELCON" localSheetId="12">#REF!</definedName>
    <definedName name="HOTELCON" localSheetId="10">#REF!</definedName>
    <definedName name="HOTELCON" localSheetId="11">#REF!</definedName>
    <definedName name="HOTELCON">#REF!</definedName>
    <definedName name="HOTELCON_CAP" localSheetId="7">#REF!</definedName>
    <definedName name="HOTELCON_CAP" localSheetId="9">#REF!</definedName>
    <definedName name="HOTELCON_CAP" localSheetId="8">#REF!</definedName>
    <definedName name="HOTELCON_CAP" localSheetId="6">#REF!</definedName>
    <definedName name="HOTELCON_CAP" localSheetId="12">#REF!</definedName>
    <definedName name="HOTELCON_CAP" localSheetId="10">#REF!</definedName>
    <definedName name="HOTELCON_CAP" localSheetId="11">#REF!</definedName>
    <definedName name="HOTELCON_CAP">#REF!</definedName>
    <definedName name="HOTELCON_LEASE" localSheetId="7">#REF!</definedName>
    <definedName name="HOTELCON_LEASE" localSheetId="9">#REF!</definedName>
    <definedName name="HOTELCON_LEASE" localSheetId="8">#REF!</definedName>
    <definedName name="HOTELCON_LEASE" localSheetId="6">#REF!</definedName>
    <definedName name="HOTELCON_LEASE" localSheetId="12">#REF!</definedName>
    <definedName name="HOTELCON_LEASE" localSheetId="10">#REF!</definedName>
    <definedName name="HOTELCON_LEASE" localSheetId="11">#REF!</definedName>
    <definedName name="HOTELCON_LEASE">#REF!</definedName>
    <definedName name="HOTELCON_TITLE" localSheetId="7">#REF!</definedName>
    <definedName name="HOTELCON_TITLE" localSheetId="9">#REF!</definedName>
    <definedName name="HOTELCON_TITLE" localSheetId="8">#REF!</definedName>
    <definedName name="HOTELCON_TITLE" localSheetId="6">#REF!</definedName>
    <definedName name="HOTELCON_TITLE" localSheetId="12">#REF!</definedName>
    <definedName name="HOTELCON_TITLE" localSheetId="10">#REF!</definedName>
    <definedName name="HOTELCON_TITLE" localSheetId="11">#REF!</definedName>
    <definedName name="HOTELCON_TITLE">#REF!</definedName>
    <definedName name="HTML_CodePage" hidden="1">1252</definedName>
    <definedName name="HTML_Control" hidden="1">{"'503001'!$H$43"}</definedName>
    <definedName name="HTML_Description" hidden="1">""</definedName>
    <definedName name="HTML_Email" hidden="1">""</definedName>
    <definedName name="HTML_Header" hidden="1">"503001"</definedName>
    <definedName name="HTML_LastUpdate" hidden="1">"7/20/99"</definedName>
    <definedName name="HTML_LineAfter" hidden="1">FALSE</definedName>
    <definedName name="HTML_LineBefore" hidden="1">FALSE</definedName>
    <definedName name="HTML_Name" hidden="1">"County of San Diego"</definedName>
    <definedName name="HTML_OBDlg2" hidden="1">TRUE</definedName>
    <definedName name="HTML_OBDlg4" hidden="1">TRUE</definedName>
    <definedName name="HTML_OS" hidden="1">0</definedName>
    <definedName name="HTML_PathFile" hidden="1">"C:\MyHTML.htm"</definedName>
    <definedName name="HTML_Title" hidden="1">"PYMNTS99"</definedName>
    <definedName name="hurdle1" localSheetId="7">#REF!</definedName>
    <definedName name="hurdle1" localSheetId="9">#REF!</definedName>
    <definedName name="hurdle1" localSheetId="8">#REF!</definedName>
    <definedName name="hurdle1" localSheetId="6">#REF!</definedName>
    <definedName name="hurdle1" localSheetId="12">#REF!</definedName>
    <definedName name="hurdle1" localSheetId="10">#REF!</definedName>
    <definedName name="hurdle1" localSheetId="11">#REF!</definedName>
    <definedName name="hurdle1">#REF!</definedName>
    <definedName name="hurdle2" localSheetId="7">#REF!</definedName>
    <definedName name="hurdle2" localSheetId="9">#REF!</definedName>
    <definedName name="hurdle2" localSheetId="8">#REF!</definedName>
    <definedName name="hurdle2" localSheetId="6">#REF!</definedName>
    <definedName name="hurdle2" localSheetId="12">#REF!</definedName>
    <definedName name="hurdle2" localSheetId="10">#REF!</definedName>
    <definedName name="hurdle2" localSheetId="11">#REF!</definedName>
    <definedName name="hurdle2">#REF!</definedName>
    <definedName name="hybrid" localSheetId="7">#REF!</definedName>
    <definedName name="hybrid" localSheetId="9">#REF!</definedName>
    <definedName name="hybrid" localSheetId="8">#REF!</definedName>
    <definedName name="hybrid" localSheetId="6">#REF!</definedName>
    <definedName name="hybrid" localSheetId="12">#REF!</definedName>
    <definedName name="hybrid" localSheetId="10">#REF!</definedName>
    <definedName name="hybrid" localSheetId="11">#REF!</definedName>
    <definedName name="hybrid">#REF!</definedName>
    <definedName name="ID" localSheetId="7">#REF!</definedName>
    <definedName name="ID" localSheetId="9">#REF!</definedName>
    <definedName name="ID" localSheetId="8">#REF!</definedName>
    <definedName name="ID" localSheetId="6">#REF!</definedName>
    <definedName name="ID" localSheetId="12">#REF!</definedName>
    <definedName name="ID" localSheetId="10">#REF!</definedName>
    <definedName name="ID" localSheetId="11">#REF!</definedName>
    <definedName name="ID">#REF!</definedName>
    <definedName name="IDETAILS" localSheetId="7">#REF!</definedName>
    <definedName name="IDETAILS" localSheetId="9">#REF!</definedName>
    <definedName name="IDETAILS" localSheetId="8">#REF!</definedName>
    <definedName name="IDETAILS" localSheetId="6">#REF!</definedName>
    <definedName name="IDETAILS" localSheetId="12">#REF!</definedName>
    <definedName name="IDETAILS" localSheetId="10">#REF!</definedName>
    <definedName name="IDETAILS" localSheetId="11">#REF!</definedName>
    <definedName name="IDETAILS">#REF!</definedName>
    <definedName name="IMAX" localSheetId="7">#REF!</definedName>
    <definedName name="IMAX" localSheetId="9">#REF!</definedName>
    <definedName name="IMAX" localSheetId="8">#REF!</definedName>
    <definedName name="IMAX" localSheetId="6">#REF!</definedName>
    <definedName name="IMAX" localSheetId="12">#REF!</definedName>
    <definedName name="IMAX" localSheetId="10">#REF!</definedName>
    <definedName name="IMAX" localSheetId="11">#REF!</definedName>
    <definedName name="IMAX">#REF!</definedName>
    <definedName name="Impact_fees" localSheetId="7">#REF!</definedName>
    <definedName name="Impact_fees" localSheetId="9">#REF!</definedName>
    <definedName name="Impact_fees" localSheetId="8">#REF!</definedName>
    <definedName name="Impact_fees" localSheetId="6">#REF!</definedName>
    <definedName name="Impact_fees" localSheetId="12">#REF!</definedName>
    <definedName name="Impact_fees" localSheetId="10">#REF!</definedName>
    <definedName name="Impact_fees" localSheetId="11">#REF!</definedName>
    <definedName name="Impact_fees">#REF!</definedName>
    <definedName name="INC_AREA" localSheetId="7">#REF!</definedName>
    <definedName name="INC_AREA" localSheetId="9">#REF!</definedName>
    <definedName name="INC_AREA" localSheetId="8">#REF!</definedName>
    <definedName name="INC_AREA" localSheetId="6">#REF!</definedName>
    <definedName name="INC_AREA" localSheetId="12">#REF!</definedName>
    <definedName name="INC_AREA" localSheetId="10">#REF!</definedName>
    <definedName name="INC_AREA" localSheetId="11">#REF!</definedName>
    <definedName name="INC_AREA">#REF!</definedName>
    <definedName name="inc_res" localSheetId="7">#REF!</definedName>
    <definedName name="inc_res" localSheetId="9">#REF!</definedName>
    <definedName name="inc_res" localSheetId="8">#REF!</definedName>
    <definedName name="inc_res" localSheetId="6">#REF!</definedName>
    <definedName name="inc_res" localSheetId="12">#REF!</definedName>
    <definedName name="inc_res" localSheetId="10">#REF!</definedName>
    <definedName name="inc_res" localSheetId="11">#REF!</definedName>
    <definedName name="inc_res">#REF!</definedName>
    <definedName name="income" localSheetId="4">#REF!</definedName>
    <definedName name="income" localSheetId="7">#REF!</definedName>
    <definedName name="income" localSheetId="3">#REF!</definedName>
    <definedName name="income" localSheetId="9">#REF!</definedName>
    <definedName name="income" localSheetId="2">#REF!</definedName>
    <definedName name="income" localSheetId="8">#REF!</definedName>
    <definedName name="income" localSheetId="6">#REF!</definedName>
    <definedName name="income" localSheetId="12">#REF!</definedName>
    <definedName name="income" localSheetId="5">#REF!</definedName>
    <definedName name="income" localSheetId="10">#REF!</definedName>
    <definedName name="income" localSheetId="11">#REF!</definedName>
    <definedName name="income" localSheetId="13">#REF!</definedName>
    <definedName name="income">#REF!</definedName>
    <definedName name="income_apart" localSheetId="7">#REF!</definedName>
    <definedName name="income_apart" localSheetId="9">#REF!</definedName>
    <definedName name="income_apart" localSheetId="8">#REF!</definedName>
    <definedName name="income_apart" localSheetId="6">#REF!</definedName>
    <definedName name="income_apart" localSheetId="12">#REF!</definedName>
    <definedName name="income_apart" localSheetId="10">#REF!</definedName>
    <definedName name="income_apart" localSheetId="11">#REF!</definedName>
    <definedName name="income_apart">#REF!</definedName>
    <definedName name="income_apart_affordable" localSheetId="7">#REF!</definedName>
    <definedName name="income_apart_affordable" localSheetId="9">#REF!</definedName>
    <definedName name="income_apart_affordable" localSheetId="8">#REF!</definedName>
    <definedName name="income_apart_affordable" localSheetId="6">#REF!</definedName>
    <definedName name="income_apart_affordable" localSheetId="12">#REF!</definedName>
    <definedName name="income_apart_affordable" localSheetId="10">#REF!</definedName>
    <definedName name="income_apart_affordable" localSheetId="11">#REF!</definedName>
    <definedName name="income_apart_affordable">#REF!</definedName>
    <definedName name="income_apt_own_rent" localSheetId="7">#REF!</definedName>
    <definedName name="income_apt_own_rent" localSheetId="9">#REF!</definedName>
    <definedName name="income_apt_own_rent" localSheetId="8">#REF!</definedName>
    <definedName name="income_apt_own_rent" localSheetId="6">#REF!</definedName>
    <definedName name="income_apt_own_rent" localSheetId="12">#REF!</definedName>
    <definedName name="income_apt_own_rent" localSheetId="10">#REF!</definedName>
    <definedName name="income_apt_own_rent" localSheetId="11">#REF!</definedName>
    <definedName name="income_apt_own_rent">#REF!</definedName>
    <definedName name="income_calc" localSheetId="7">#REF!</definedName>
    <definedName name="income_calc" localSheetId="9">#REF!</definedName>
    <definedName name="income_calc" localSheetId="8">#REF!</definedName>
    <definedName name="income_calc" localSheetId="6">#REF!</definedName>
    <definedName name="income_calc" localSheetId="12">#REF!</definedName>
    <definedName name="income_calc" localSheetId="10">#REF!</definedName>
    <definedName name="income_calc" localSheetId="11">#REF!</definedName>
    <definedName name="income_calc">#REF!</definedName>
    <definedName name="income_condo" localSheetId="7">#REF!</definedName>
    <definedName name="income_condo" localSheetId="9">#REF!</definedName>
    <definedName name="income_condo" localSheetId="8">#REF!</definedName>
    <definedName name="income_condo" localSheetId="6">#REF!</definedName>
    <definedName name="income_condo" localSheetId="12">#REF!</definedName>
    <definedName name="income_condo" localSheetId="10">#REF!</definedName>
    <definedName name="income_condo" localSheetId="11">#REF!</definedName>
    <definedName name="income_condo">#REF!</definedName>
    <definedName name="income_condo_affordable" localSheetId="7">#REF!</definedName>
    <definedName name="income_condo_affordable" localSheetId="9">#REF!</definedName>
    <definedName name="income_condo_affordable" localSheetId="8">#REF!</definedName>
    <definedName name="income_condo_affordable" localSheetId="6">#REF!</definedName>
    <definedName name="income_condo_affordable" localSheetId="12">#REF!</definedName>
    <definedName name="income_condo_affordable" localSheetId="10">#REF!</definedName>
    <definedName name="income_condo_affordable" localSheetId="11">#REF!</definedName>
    <definedName name="income_condo_affordable">#REF!</definedName>
    <definedName name="income_town" localSheetId="7">#REF!</definedName>
    <definedName name="income_town" localSheetId="9">#REF!</definedName>
    <definedName name="income_town" localSheetId="8">#REF!</definedName>
    <definedName name="income_town" localSheetId="6">#REF!</definedName>
    <definedName name="income_town" localSheetId="12">#REF!</definedName>
    <definedName name="income_town" localSheetId="10">#REF!</definedName>
    <definedName name="income_town" localSheetId="11">#REF!</definedName>
    <definedName name="income_town">#REF!</definedName>
    <definedName name="income_town_affordable" localSheetId="7">#REF!</definedName>
    <definedName name="income_town_affordable" localSheetId="9">#REF!</definedName>
    <definedName name="income_town_affordable" localSheetId="8">#REF!</definedName>
    <definedName name="income_town_affordable" localSheetId="6">#REF!</definedName>
    <definedName name="income_town_affordable" localSheetId="12">#REF!</definedName>
    <definedName name="income_town_affordable" localSheetId="10">#REF!</definedName>
    <definedName name="income_town_affordable" localSheetId="11">#REF!</definedName>
    <definedName name="income_town_affordable">#REF!</definedName>
    <definedName name="incomestmt" localSheetId="7">'[6]1998 Detailed Revenue Schedule'!#REF!</definedName>
    <definedName name="incomestmt" localSheetId="9">'[6]1998 Detailed Revenue Schedule'!#REF!</definedName>
    <definedName name="incomestmt" localSheetId="8">'[6]1998 Detailed Revenue Schedule'!#REF!</definedName>
    <definedName name="incomestmt" localSheetId="6">'[6]1998 Detailed Revenue Schedule'!#REF!</definedName>
    <definedName name="incomestmt" localSheetId="12">'[6]1998 Detailed Revenue Schedule'!#REF!</definedName>
    <definedName name="incomestmt" localSheetId="10">'[6]1998 Detailed Revenue Schedule'!#REF!</definedName>
    <definedName name="incomestmt" localSheetId="11">'[6]1998 Detailed Revenue Schedule'!#REF!</definedName>
    <definedName name="incomestmt">'[6]1998 Detailed Revenue Schedule'!#REF!</definedName>
    <definedName name="INCUB" localSheetId="7">#REF!</definedName>
    <definedName name="INCUB" localSheetId="9">#REF!</definedName>
    <definedName name="INCUB" localSheetId="8">#REF!</definedName>
    <definedName name="INCUB" localSheetId="6">#REF!</definedName>
    <definedName name="INCUB" localSheetId="12">#REF!</definedName>
    <definedName name="INCUB" localSheetId="10">#REF!</definedName>
    <definedName name="INCUB" localSheetId="11">#REF!</definedName>
    <definedName name="INCUB">#REF!</definedName>
    <definedName name="INCUB_CAP" localSheetId="7">#REF!</definedName>
    <definedName name="INCUB_CAP" localSheetId="9">#REF!</definedName>
    <definedName name="INCUB_CAP" localSheetId="8">#REF!</definedName>
    <definedName name="INCUB_CAP" localSheetId="6">#REF!</definedName>
    <definedName name="INCUB_CAP" localSheetId="12">#REF!</definedName>
    <definedName name="INCUB_CAP" localSheetId="10">#REF!</definedName>
    <definedName name="INCUB_CAP" localSheetId="11">#REF!</definedName>
    <definedName name="INCUB_CAP">#REF!</definedName>
    <definedName name="INCUB_COST" localSheetId="7">#REF!</definedName>
    <definedName name="INCUB_COST" localSheetId="9">#REF!</definedName>
    <definedName name="INCUB_COST" localSheetId="8">#REF!</definedName>
    <definedName name="INCUB_COST" localSheetId="6">#REF!</definedName>
    <definedName name="INCUB_COST" localSheetId="12">#REF!</definedName>
    <definedName name="INCUB_COST" localSheetId="10">#REF!</definedName>
    <definedName name="INCUB_COST" localSheetId="11">#REF!</definedName>
    <definedName name="INCUB_COST">#REF!</definedName>
    <definedName name="INCUB_LEASE" localSheetId="7">#REF!</definedName>
    <definedName name="INCUB_LEASE" localSheetId="9">#REF!</definedName>
    <definedName name="INCUB_LEASE" localSheetId="8">#REF!</definedName>
    <definedName name="INCUB_LEASE" localSheetId="6">#REF!</definedName>
    <definedName name="INCUB_LEASE" localSheetId="12">#REF!</definedName>
    <definedName name="INCUB_LEASE" localSheetId="10">#REF!</definedName>
    <definedName name="INCUB_LEASE" localSheetId="11">#REF!</definedName>
    <definedName name="INCUB_LEASE">#REF!</definedName>
    <definedName name="INCUB_TITLE" localSheetId="7">#REF!</definedName>
    <definedName name="INCUB_TITLE" localSheetId="9">#REF!</definedName>
    <definedName name="INCUB_TITLE" localSheetId="8">#REF!</definedName>
    <definedName name="INCUB_TITLE" localSheetId="6">#REF!</definedName>
    <definedName name="INCUB_TITLE" localSheetId="12">#REF!</definedName>
    <definedName name="INCUB_TITLE" localSheetId="10">#REF!</definedName>
    <definedName name="INCUB_TITLE" localSheetId="11">#REF!</definedName>
    <definedName name="INCUB_TITLE">#REF!</definedName>
    <definedName name="index">Index!$B$1:$C$18</definedName>
    <definedName name="indir_constr_mgmt" localSheetId="7">#REF!</definedName>
    <definedName name="indir_constr_mgmt" localSheetId="9">#REF!</definedName>
    <definedName name="indir_constr_mgmt" localSheetId="8">#REF!</definedName>
    <definedName name="indir_constr_mgmt" localSheetId="6">#REF!</definedName>
    <definedName name="indir_constr_mgmt" localSheetId="12">#REF!</definedName>
    <definedName name="indir_constr_mgmt" localSheetId="10">#REF!</definedName>
    <definedName name="indir_constr_mgmt" localSheetId="11">#REF!</definedName>
    <definedName name="indir_constr_mgmt">#REF!</definedName>
    <definedName name="indir_GA" localSheetId="7">#REF!</definedName>
    <definedName name="indir_GA" localSheetId="9">#REF!</definedName>
    <definedName name="indir_GA" localSheetId="8">#REF!</definedName>
    <definedName name="indir_GA" localSheetId="6">#REF!</definedName>
    <definedName name="indir_GA" localSheetId="12">#REF!</definedName>
    <definedName name="indir_GA" localSheetId="10">#REF!</definedName>
    <definedName name="indir_GA" localSheetId="11">#REF!</definedName>
    <definedName name="indir_GA">#REF!</definedName>
    <definedName name="indir_insurance" localSheetId="7">#REF!</definedName>
    <definedName name="indir_insurance" localSheetId="9">#REF!</definedName>
    <definedName name="indir_insurance" localSheetId="8">#REF!</definedName>
    <definedName name="indir_insurance" localSheetId="6">#REF!</definedName>
    <definedName name="indir_insurance" localSheetId="12">#REF!</definedName>
    <definedName name="indir_insurance" localSheetId="10">#REF!</definedName>
    <definedName name="indir_insurance" localSheetId="11">#REF!</definedName>
    <definedName name="indir_insurance">#REF!</definedName>
    <definedName name="indir_legal_AD" localSheetId="7">#REF!</definedName>
    <definedName name="indir_legal_AD" localSheetId="9">#REF!</definedName>
    <definedName name="indir_legal_AD" localSheetId="8">#REF!</definedName>
    <definedName name="indir_legal_AD" localSheetId="6">#REF!</definedName>
    <definedName name="indir_legal_AD" localSheetId="12">#REF!</definedName>
    <definedName name="indir_legal_AD" localSheetId="10">#REF!</definedName>
    <definedName name="indir_legal_AD" localSheetId="11">#REF!</definedName>
    <definedName name="indir_legal_AD">#REF!</definedName>
    <definedName name="indir_legal_land" localSheetId="7">#REF!</definedName>
    <definedName name="indir_legal_land" localSheetId="9">#REF!</definedName>
    <definedName name="indir_legal_land" localSheetId="8">#REF!</definedName>
    <definedName name="indir_legal_land" localSheetId="6">#REF!</definedName>
    <definedName name="indir_legal_land" localSheetId="12">#REF!</definedName>
    <definedName name="indir_legal_land" localSheetId="10">#REF!</definedName>
    <definedName name="indir_legal_land" localSheetId="11">#REF!</definedName>
    <definedName name="indir_legal_land">#REF!</definedName>
    <definedName name="indir_legal_lot" localSheetId="7">#REF!</definedName>
    <definedName name="indir_legal_lot" localSheetId="9">#REF!</definedName>
    <definedName name="indir_legal_lot" localSheetId="8">#REF!</definedName>
    <definedName name="indir_legal_lot" localSheetId="6">#REF!</definedName>
    <definedName name="indir_legal_lot" localSheetId="12">#REF!</definedName>
    <definedName name="indir_legal_lot" localSheetId="10">#REF!</definedName>
    <definedName name="indir_legal_lot" localSheetId="11">#REF!</definedName>
    <definedName name="indir_legal_lot">#REF!</definedName>
    <definedName name="indir_misc" localSheetId="7">#REF!</definedName>
    <definedName name="indir_misc" localSheetId="9">#REF!</definedName>
    <definedName name="indir_misc" localSheetId="8">#REF!</definedName>
    <definedName name="indir_misc" localSheetId="6">#REF!</definedName>
    <definedName name="indir_misc" localSheetId="12">#REF!</definedName>
    <definedName name="indir_misc" localSheetId="10">#REF!</definedName>
    <definedName name="indir_misc" localSheetId="11">#REF!</definedName>
    <definedName name="indir_misc">#REF!</definedName>
    <definedName name="indir_MM" localSheetId="7">#REF!</definedName>
    <definedName name="indir_MM" localSheetId="9">#REF!</definedName>
    <definedName name="indir_MM" localSheetId="8">#REF!</definedName>
    <definedName name="indir_MM" localSheetId="6">#REF!</definedName>
    <definedName name="indir_MM" localSheetId="12">#REF!</definedName>
    <definedName name="indir_MM" localSheetId="10">#REF!</definedName>
    <definedName name="indir_MM" localSheetId="11">#REF!</definedName>
    <definedName name="indir_MM">#REF!</definedName>
    <definedName name="indir_orig_fee" localSheetId="7">#REF!</definedName>
    <definedName name="indir_orig_fee" localSheetId="9">#REF!</definedName>
    <definedName name="indir_orig_fee" localSheetId="8">#REF!</definedName>
    <definedName name="indir_orig_fee" localSheetId="6">#REF!</definedName>
    <definedName name="indir_orig_fee" localSheetId="12">#REF!</definedName>
    <definedName name="indir_orig_fee" localSheetId="10">#REF!</definedName>
    <definedName name="indir_orig_fee" localSheetId="11">#REF!</definedName>
    <definedName name="indir_orig_fee">#REF!</definedName>
    <definedName name="indir_prop_tax" localSheetId="7">#REF!</definedName>
    <definedName name="indir_prop_tax" localSheetId="9">#REF!</definedName>
    <definedName name="indir_prop_tax" localSheetId="8">#REF!</definedName>
    <definedName name="indir_prop_tax" localSheetId="6">#REF!</definedName>
    <definedName name="indir_prop_tax" localSheetId="12">#REF!</definedName>
    <definedName name="indir_prop_tax" localSheetId="10">#REF!</definedName>
    <definedName name="indir_prop_tax" localSheetId="11">#REF!</definedName>
    <definedName name="indir_prop_tax">#REF!</definedName>
    <definedName name="indir_scc_acq_fee" localSheetId="7">#REF!</definedName>
    <definedName name="indir_scc_acq_fee" localSheetId="9">#REF!</definedName>
    <definedName name="indir_scc_acq_fee" localSheetId="8">#REF!</definedName>
    <definedName name="indir_scc_acq_fee" localSheetId="6">#REF!</definedName>
    <definedName name="indir_scc_acq_fee" localSheetId="12">#REF!</definedName>
    <definedName name="indir_scc_acq_fee" localSheetId="10">#REF!</definedName>
    <definedName name="indir_scc_acq_fee" localSheetId="11">#REF!</definedName>
    <definedName name="indir_scc_acq_fee">#REF!</definedName>
    <definedName name="indirect_AD_loan1_int" localSheetId="7">#REF!</definedName>
    <definedName name="indirect_AD_loan1_int" localSheetId="9">#REF!</definedName>
    <definedName name="indirect_AD_loan1_int" localSheetId="8">#REF!</definedName>
    <definedName name="indirect_AD_loan1_int" localSheetId="6">#REF!</definedName>
    <definedName name="indirect_AD_loan1_int" localSheetId="12">#REF!</definedName>
    <definedName name="indirect_AD_loan1_int" localSheetId="10">#REF!</definedName>
    <definedName name="indirect_AD_loan1_int" localSheetId="11">#REF!</definedName>
    <definedName name="indirect_AD_loan1_int">#REF!</definedName>
    <definedName name="indirect_AD_loan1_points" localSheetId="7">#REF!</definedName>
    <definedName name="indirect_AD_loan1_points" localSheetId="9">#REF!</definedName>
    <definedName name="indirect_AD_loan1_points" localSheetId="8">#REF!</definedName>
    <definedName name="indirect_AD_loan1_points" localSheetId="6">#REF!</definedName>
    <definedName name="indirect_AD_loan1_points" localSheetId="12">#REF!</definedName>
    <definedName name="indirect_AD_loan1_points" localSheetId="10">#REF!</definedName>
    <definedName name="indirect_AD_loan1_points" localSheetId="11">#REF!</definedName>
    <definedName name="indirect_AD_loan1_points">#REF!</definedName>
    <definedName name="indirect_AD_loan2_int" localSheetId="7">#REF!</definedName>
    <definedName name="indirect_AD_loan2_int" localSheetId="9">#REF!</definedName>
    <definedName name="indirect_AD_loan2_int" localSheetId="8">#REF!</definedName>
    <definedName name="indirect_AD_loan2_int" localSheetId="6">#REF!</definedName>
    <definedName name="indirect_AD_loan2_int" localSheetId="12">#REF!</definedName>
    <definedName name="indirect_AD_loan2_int" localSheetId="10">#REF!</definedName>
    <definedName name="indirect_AD_loan2_int" localSheetId="11">#REF!</definedName>
    <definedName name="indirect_AD_loan2_int">#REF!</definedName>
    <definedName name="indirect_AD_loan2_points" localSheetId="7">#REF!</definedName>
    <definedName name="indirect_AD_loan2_points" localSheetId="9">#REF!</definedName>
    <definedName name="indirect_AD_loan2_points" localSheetId="8">#REF!</definedName>
    <definedName name="indirect_AD_loan2_points" localSheetId="6">#REF!</definedName>
    <definedName name="indirect_AD_loan2_points" localSheetId="12">#REF!</definedName>
    <definedName name="indirect_AD_loan2_points" localSheetId="10">#REF!</definedName>
    <definedName name="indirect_AD_loan2_points" localSheetId="11">#REF!</definedName>
    <definedName name="indirect_AD_loan2_points">#REF!</definedName>
    <definedName name="indirect_AD_loan3_int" localSheetId="7">#REF!</definedName>
    <definedName name="indirect_AD_loan3_int" localSheetId="9">#REF!</definedName>
    <definedName name="indirect_AD_loan3_int" localSheetId="8">#REF!</definedName>
    <definedName name="indirect_AD_loan3_int" localSheetId="6">#REF!</definedName>
    <definedName name="indirect_AD_loan3_int" localSheetId="12">#REF!</definedName>
    <definedName name="indirect_AD_loan3_int" localSheetId="10">#REF!</definedName>
    <definedName name="indirect_AD_loan3_int" localSheetId="11">#REF!</definedName>
    <definedName name="indirect_AD_loan3_int">#REF!</definedName>
    <definedName name="indirect_AD_loan3_points" localSheetId="7">#REF!</definedName>
    <definedName name="indirect_AD_loan3_points" localSheetId="9">#REF!</definedName>
    <definedName name="indirect_AD_loan3_points" localSheetId="8">#REF!</definedName>
    <definedName name="indirect_AD_loan3_points" localSheetId="6">#REF!</definedName>
    <definedName name="indirect_AD_loan3_points" localSheetId="12">#REF!</definedName>
    <definedName name="indirect_AD_loan3_points" localSheetId="10">#REF!</definedName>
    <definedName name="indirect_AD_loan3_points" localSheetId="11">#REF!</definedName>
    <definedName name="indirect_AD_loan3_points">#REF!</definedName>
    <definedName name="indirect_const_mgmt" localSheetId="7">#REF!</definedName>
    <definedName name="indirect_const_mgmt" localSheetId="9">#REF!</definedName>
    <definedName name="indirect_const_mgmt" localSheetId="8">#REF!</definedName>
    <definedName name="indirect_const_mgmt" localSheetId="6">#REF!</definedName>
    <definedName name="indirect_const_mgmt" localSheetId="12">#REF!</definedName>
    <definedName name="indirect_const_mgmt" localSheetId="10">#REF!</definedName>
    <definedName name="indirect_const_mgmt" localSheetId="11">#REF!</definedName>
    <definedName name="indirect_const_mgmt">#REF!</definedName>
    <definedName name="indirect_GA" localSheetId="7">#REF!</definedName>
    <definedName name="indirect_GA" localSheetId="9">#REF!</definedName>
    <definedName name="indirect_GA" localSheetId="8">#REF!</definedName>
    <definedName name="indirect_GA" localSheetId="6">#REF!</definedName>
    <definedName name="indirect_GA" localSheetId="12">#REF!</definedName>
    <definedName name="indirect_GA" localSheetId="10">#REF!</definedName>
    <definedName name="indirect_GA" localSheetId="11">#REF!</definedName>
    <definedName name="indirect_GA">#REF!</definedName>
    <definedName name="indirect_insurance" localSheetId="7">#REF!</definedName>
    <definedName name="indirect_insurance" localSheetId="9">#REF!</definedName>
    <definedName name="indirect_insurance" localSheetId="8">#REF!</definedName>
    <definedName name="indirect_insurance" localSheetId="6">#REF!</definedName>
    <definedName name="indirect_insurance" localSheetId="12">#REF!</definedName>
    <definedName name="indirect_insurance" localSheetId="10">#REF!</definedName>
    <definedName name="indirect_insurance" localSheetId="11">#REF!</definedName>
    <definedName name="indirect_insurance">#REF!</definedName>
    <definedName name="indirect_land_loan1_int" localSheetId="7">#REF!</definedName>
    <definedName name="indirect_land_loan1_int" localSheetId="9">#REF!</definedName>
    <definedName name="indirect_land_loan1_int" localSheetId="8">#REF!</definedName>
    <definedName name="indirect_land_loan1_int" localSheetId="6">#REF!</definedName>
    <definedName name="indirect_land_loan1_int" localSheetId="12">#REF!</definedName>
    <definedName name="indirect_land_loan1_int" localSheetId="10">#REF!</definedName>
    <definedName name="indirect_land_loan1_int" localSheetId="11">#REF!</definedName>
    <definedName name="indirect_land_loan1_int">#REF!</definedName>
    <definedName name="indirect_land_loan1_points" localSheetId="7">#REF!</definedName>
    <definedName name="indirect_land_loan1_points" localSheetId="9">#REF!</definedName>
    <definedName name="indirect_land_loan1_points" localSheetId="8">#REF!</definedName>
    <definedName name="indirect_land_loan1_points" localSheetId="6">#REF!</definedName>
    <definedName name="indirect_land_loan1_points" localSheetId="12">#REF!</definedName>
    <definedName name="indirect_land_loan1_points" localSheetId="10">#REF!</definedName>
    <definedName name="indirect_land_loan1_points" localSheetId="11">#REF!</definedName>
    <definedName name="indirect_land_loan1_points">#REF!</definedName>
    <definedName name="indirect_land_loan2_int" localSheetId="7">#REF!</definedName>
    <definedName name="indirect_land_loan2_int" localSheetId="9">#REF!</definedName>
    <definedName name="indirect_land_loan2_int" localSheetId="8">#REF!</definedName>
    <definedName name="indirect_land_loan2_int" localSheetId="6">#REF!</definedName>
    <definedName name="indirect_land_loan2_int" localSheetId="12">#REF!</definedName>
    <definedName name="indirect_land_loan2_int" localSheetId="10">#REF!</definedName>
    <definedName name="indirect_land_loan2_int" localSheetId="11">#REF!</definedName>
    <definedName name="indirect_land_loan2_int">#REF!</definedName>
    <definedName name="indirect_land_loan2_points" localSheetId="7">#REF!</definedName>
    <definedName name="indirect_land_loan2_points" localSheetId="9">#REF!</definedName>
    <definedName name="indirect_land_loan2_points" localSheetId="8">#REF!</definedName>
    <definedName name="indirect_land_loan2_points" localSheetId="6">#REF!</definedName>
    <definedName name="indirect_land_loan2_points" localSheetId="12">#REF!</definedName>
    <definedName name="indirect_land_loan2_points" localSheetId="10">#REF!</definedName>
    <definedName name="indirect_land_loan2_points" localSheetId="11">#REF!</definedName>
    <definedName name="indirect_land_loan2_points">#REF!</definedName>
    <definedName name="indirect_land_loan3_int" localSheetId="7">#REF!</definedName>
    <definedName name="indirect_land_loan3_int" localSheetId="9">#REF!</definedName>
    <definedName name="indirect_land_loan3_int" localSheetId="8">#REF!</definedName>
    <definedName name="indirect_land_loan3_int" localSheetId="6">#REF!</definedName>
    <definedName name="indirect_land_loan3_int" localSheetId="12">#REF!</definedName>
    <definedName name="indirect_land_loan3_int" localSheetId="10">#REF!</definedName>
    <definedName name="indirect_land_loan3_int" localSheetId="11">#REF!</definedName>
    <definedName name="indirect_land_loan3_int">#REF!</definedName>
    <definedName name="indirect_land_loan3_points" localSheetId="7">#REF!</definedName>
    <definedName name="indirect_land_loan3_points" localSheetId="9">#REF!</definedName>
    <definedName name="indirect_land_loan3_points" localSheetId="8">#REF!</definedName>
    <definedName name="indirect_land_loan3_points" localSheetId="6">#REF!</definedName>
    <definedName name="indirect_land_loan3_points" localSheetId="12">#REF!</definedName>
    <definedName name="indirect_land_loan3_points" localSheetId="10">#REF!</definedName>
    <definedName name="indirect_land_loan3_points" localSheetId="11">#REF!</definedName>
    <definedName name="indirect_land_loan3_points">#REF!</definedName>
    <definedName name="indirect_land_loan4_int" localSheetId="7">#REF!</definedName>
    <definedName name="indirect_land_loan4_int" localSheetId="9">#REF!</definedName>
    <definedName name="indirect_land_loan4_int" localSheetId="8">#REF!</definedName>
    <definedName name="indirect_land_loan4_int" localSheetId="6">#REF!</definedName>
    <definedName name="indirect_land_loan4_int" localSheetId="12">#REF!</definedName>
    <definedName name="indirect_land_loan4_int" localSheetId="10">#REF!</definedName>
    <definedName name="indirect_land_loan4_int" localSheetId="11">#REF!</definedName>
    <definedName name="indirect_land_loan4_int">#REF!</definedName>
    <definedName name="indirect_land_loan4_points" localSheetId="7">#REF!</definedName>
    <definedName name="indirect_land_loan4_points" localSheetId="9">#REF!</definedName>
    <definedName name="indirect_land_loan4_points" localSheetId="8">#REF!</definedName>
    <definedName name="indirect_land_loan4_points" localSheetId="6">#REF!</definedName>
    <definedName name="indirect_land_loan4_points" localSheetId="12">#REF!</definedName>
    <definedName name="indirect_land_loan4_points" localSheetId="10">#REF!</definedName>
    <definedName name="indirect_land_loan4_points" localSheetId="11">#REF!</definedName>
    <definedName name="indirect_land_loan4_points">#REF!</definedName>
    <definedName name="indirect_legal_AD" localSheetId="7">#REF!</definedName>
    <definedName name="indirect_legal_AD" localSheetId="9">#REF!</definedName>
    <definedName name="indirect_legal_AD" localSheetId="8">#REF!</definedName>
    <definedName name="indirect_legal_AD" localSheetId="6">#REF!</definedName>
    <definedName name="indirect_legal_AD" localSheetId="12">#REF!</definedName>
    <definedName name="indirect_legal_AD" localSheetId="10">#REF!</definedName>
    <definedName name="indirect_legal_AD" localSheetId="11">#REF!</definedName>
    <definedName name="indirect_legal_AD">#REF!</definedName>
    <definedName name="indirect_legal_land" localSheetId="7">#REF!</definedName>
    <definedName name="indirect_legal_land" localSheetId="9">#REF!</definedName>
    <definedName name="indirect_legal_land" localSheetId="8">#REF!</definedName>
    <definedName name="indirect_legal_land" localSheetId="6">#REF!</definedName>
    <definedName name="indirect_legal_land" localSheetId="12">#REF!</definedName>
    <definedName name="indirect_legal_land" localSheetId="10">#REF!</definedName>
    <definedName name="indirect_legal_land" localSheetId="11">#REF!</definedName>
    <definedName name="indirect_legal_land">#REF!</definedName>
    <definedName name="indirect_legal_lot" localSheetId="7">#REF!</definedName>
    <definedName name="indirect_legal_lot" localSheetId="9">#REF!</definedName>
    <definedName name="indirect_legal_lot" localSheetId="8">#REF!</definedName>
    <definedName name="indirect_legal_lot" localSheetId="6">#REF!</definedName>
    <definedName name="indirect_legal_lot" localSheetId="12">#REF!</definedName>
    <definedName name="indirect_legal_lot" localSheetId="10">#REF!</definedName>
    <definedName name="indirect_legal_lot" localSheetId="11">#REF!</definedName>
    <definedName name="indirect_legal_lot">#REF!</definedName>
    <definedName name="indirect_marketing" localSheetId="7">#REF!</definedName>
    <definedName name="indirect_marketing" localSheetId="9">#REF!</definedName>
    <definedName name="indirect_marketing" localSheetId="8">#REF!</definedName>
    <definedName name="indirect_marketing" localSheetId="6">#REF!</definedName>
    <definedName name="indirect_marketing" localSheetId="12">#REF!</definedName>
    <definedName name="indirect_marketing" localSheetId="10">#REF!</definedName>
    <definedName name="indirect_marketing" localSheetId="11">#REF!</definedName>
    <definedName name="indirect_marketing">#REF!</definedName>
    <definedName name="indirect_misc" localSheetId="7">#REF!</definedName>
    <definedName name="indirect_misc" localSheetId="9">#REF!</definedName>
    <definedName name="indirect_misc" localSheetId="8">#REF!</definedName>
    <definedName name="indirect_misc" localSheetId="6">#REF!</definedName>
    <definedName name="indirect_misc" localSheetId="12">#REF!</definedName>
    <definedName name="indirect_misc" localSheetId="10">#REF!</definedName>
    <definedName name="indirect_misc" localSheetId="11">#REF!</definedName>
    <definedName name="indirect_misc">#REF!</definedName>
    <definedName name="indirect_orig_fee" localSheetId="7">#REF!</definedName>
    <definedName name="indirect_orig_fee" localSheetId="9">#REF!</definedName>
    <definedName name="indirect_orig_fee" localSheetId="8">#REF!</definedName>
    <definedName name="indirect_orig_fee" localSheetId="6">#REF!</definedName>
    <definedName name="indirect_orig_fee" localSheetId="12">#REF!</definedName>
    <definedName name="indirect_orig_fee" localSheetId="10">#REF!</definedName>
    <definedName name="indirect_orig_fee" localSheetId="11">#REF!</definedName>
    <definedName name="indirect_orig_fee">#REF!</definedName>
    <definedName name="indirect_prop_tax" localSheetId="7">#REF!</definedName>
    <definedName name="indirect_prop_tax" localSheetId="9">#REF!</definedName>
    <definedName name="indirect_prop_tax" localSheetId="8">#REF!</definedName>
    <definedName name="indirect_prop_tax" localSheetId="6">#REF!</definedName>
    <definedName name="indirect_prop_tax" localSheetId="12">#REF!</definedName>
    <definedName name="indirect_prop_tax" localSheetId="10">#REF!</definedName>
    <definedName name="indirect_prop_tax" localSheetId="11">#REF!</definedName>
    <definedName name="indirect_prop_tax">#REF!</definedName>
    <definedName name="indirect_SCC_Fee" localSheetId="7">#REF!</definedName>
    <definedName name="indirect_SCC_Fee" localSheetId="9">#REF!</definedName>
    <definedName name="indirect_SCC_Fee" localSheetId="8">#REF!</definedName>
    <definedName name="indirect_SCC_Fee" localSheetId="6">#REF!</definedName>
    <definedName name="indirect_SCC_Fee" localSheetId="12">#REF!</definedName>
    <definedName name="indirect_SCC_Fee" localSheetId="10">#REF!</definedName>
    <definedName name="indirect_SCC_Fee" localSheetId="11">#REF!</definedName>
    <definedName name="indirect_SCC_Fee">#REF!</definedName>
    <definedName name="indirect_seller_loan1_int" localSheetId="7">#REF!</definedName>
    <definedName name="indirect_seller_loan1_int" localSheetId="9">#REF!</definedName>
    <definedName name="indirect_seller_loan1_int" localSheetId="8">#REF!</definedName>
    <definedName name="indirect_seller_loan1_int" localSheetId="6">#REF!</definedName>
    <definedName name="indirect_seller_loan1_int" localSheetId="12">#REF!</definedName>
    <definedName name="indirect_seller_loan1_int" localSheetId="10">#REF!</definedName>
    <definedName name="indirect_seller_loan1_int" localSheetId="11">#REF!</definedName>
    <definedName name="indirect_seller_loan1_int">#REF!</definedName>
    <definedName name="indirect_seller_loan1_points" localSheetId="7">#REF!</definedName>
    <definedName name="indirect_seller_loan1_points" localSheetId="9">#REF!</definedName>
    <definedName name="indirect_seller_loan1_points" localSheetId="8">#REF!</definedName>
    <definedName name="indirect_seller_loan1_points" localSheetId="6">#REF!</definedName>
    <definedName name="indirect_seller_loan1_points" localSheetId="12">#REF!</definedName>
    <definedName name="indirect_seller_loan1_points" localSheetId="10">#REF!</definedName>
    <definedName name="indirect_seller_loan1_points" localSheetId="11">#REF!</definedName>
    <definedName name="indirect_seller_loan1_points">#REF!</definedName>
    <definedName name="indirect_seller_loan2_int" localSheetId="7">#REF!</definedName>
    <definedName name="indirect_seller_loan2_int" localSheetId="9">#REF!</definedName>
    <definedName name="indirect_seller_loan2_int" localSheetId="8">#REF!</definedName>
    <definedName name="indirect_seller_loan2_int" localSheetId="6">#REF!</definedName>
    <definedName name="indirect_seller_loan2_int" localSheetId="12">#REF!</definedName>
    <definedName name="indirect_seller_loan2_int" localSheetId="10">#REF!</definedName>
    <definedName name="indirect_seller_loan2_int" localSheetId="11">#REF!</definedName>
    <definedName name="indirect_seller_loan2_int">#REF!</definedName>
    <definedName name="indirect_seller_loan2_points" localSheetId="7">#REF!</definedName>
    <definedName name="indirect_seller_loan2_points" localSheetId="9">#REF!</definedName>
    <definedName name="indirect_seller_loan2_points" localSheetId="8">#REF!</definedName>
    <definedName name="indirect_seller_loan2_points" localSheetId="6">#REF!</definedName>
    <definedName name="indirect_seller_loan2_points" localSheetId="12">#REF!</definedName>
    <definedName name="indirect_seller_loan2_points" localSheetId="10">#REF!</definedName>
    <definedName name="indirect_seller_loan2_points" localSheetId="11">#REF!</definedName>
    <definedName name="indirect_seller_loan2_points">#REF!</definedName>
    <definedName name="indirect_seller_loan3_int" localSheetId="7">#REF!</definedName>
    <definedName name="indirect_seller_loan3_int" localSheetId="9">#REF!</definedName>
    <definedName name="indirect_seller_loan3_int" localSheetId="8">#REF!</definedName>
    <definedName name="indirect_seller_loan3_int" localSheetId="6">#REF!</definedName>
    <definedName name="indirect_seller_loan3_int" localSheetId="12">#REF!</definedName>
    <definedName name="indirect_seller_loan3_int" localSheetId="10">#REF!</definedName>
    <definedName name="indirect_seller_loan3_int" localSheetId="11">#REF!</definedName>
    <definedName name="indirect_seller_loan3_int">#REF!</definedName>
    <definedName name="indirect_seller_loan3_points" localSheetId="7">#REF!</definedName>
    <definedName name="indirect_seller_loan3_points" localSheetId="9">#REF!</definedName>
    <definedName name="indirect_seller_loan3_points" localSheetId="8">#REF!</definedName>
    <definedName name="indirect_seller_loan3_points" localSheetId="6">#REF!</definedName>
    <definedName name="indirect_seller_loan3_points" localSheetId="12">#REF!</definedName>
    <definedName name="indirect_seller_loan3_points" localSheetId="10">#REF!</definedName>
    <definedName name="indirect_seller_loan3_points" localSheetId="11">#REF!</definedName>
    <definedName name="indirect_seller_loan3_points">#REF!</definedName>
    <definedName name="indirect_seller_loan4_int" localSheetId="7">#REF!</definedName>
    <definedName name="indirect_seller_loan4_int" localSheetId="9">#REF!</definedName>
    <definedName name="indirect_seller_loan4_int" localSheetId="8">#REF!</definedName>
    <definedName name="indirect_seller_loan4_int" localSheetId="6">#REF!</definedName>
    <definedName name="indirect_seller_loan4_int" localSheetId="12">#REF!</definedName>
    <definedName name="indirect_seller_loan4_int" localSheetId="10">#REF!</definedName>
    <definedName name="indirect_seller_loan4_int" localSheetId="11">#REF!</definedName>
    <definedName name="indirect_seller_loan4_int">#REF!</definedName>
    <definedName name="indirect_seller_loan4_points" localSheetId="7">#REF!</definedName>
    <definedName name="indirect_seller_loan4_points" localSheetId="9">#REF!</definedName>
    <definedName name="indirect_seller_loan4_points" localSheetId="8">#REF!</definedName>
    <definedName name="indirect_seller_loan4_points" localSheetId="6">#REF!</definedName>
    <definedName name="indirect_seller_loan4_points" localSheetId="12">#REF!</definedName>
    <definedName name="indirect_seller_loan4_points" localSheetId="10">#REF!</definedName>
    <definedName name="indirect_seller_loan4_points" localSheetId="11">#REF!</definedName>
    <definedName name="indirect_seller_loan4_points">#REF!</definedName>
    <definedName name="indirect_seller_loan5_int" localSheetId="7">#REF!</definedName>
    <definedName name="indirect_seller_loan5_int" localSheetId="9">#REF!</definedName>
    <definedName name="indirect_seller_loan5_int" localSheetId="8">#REF!</definedName>
    <definedName name="indirect_seller_loan5_int" localSheetId="6">#REF!</definedName>
    <definedName name="indirect_seller_loan5_int" localSheetId="12">#REF!</definedName>
    <definedName name="indirect_seller_loan5_int" localSheetId="10">#REF!</definedName>
    <definedName name="indirect_seller_loan5_int" localSheetId="11">#REF!</definedName>
    <definedName name="indirect_seller_loan5_int">#REF!</definedName>
    <definedName name="indirect_seller_loan5_points" localSheetId="7">#REF!</definedName>
    <definedName name="indirect_seller_loan5_points" localSheetId="9">#REF!</definedName>
    <definedName name="indirect_seller_loan5_points" localSheetId="8">#REF!</definedName>
    <definedName name="indirect_seller_loan5_points" localSheetId="6">#REF!</definedName>
    <definedName name="indirect_seller_loan5_points" localSheetId="12">#REF!</definedName>
    <definedName name="indirect_seller_loan5_points" localSheetId="10">#REF!</definedName>
    <definedName name="indirect_seller_loan5_points" localSheetId="11">#REF!</definedName>
    <definedName name="indirect_seller_loan5_points">#REF!</definedName>
    <definedName name="inf" localSheetId="7">#REF!</definedName>
    <definedName name="inf" localSheetId="9">#REF!</definedName>
    <definedName name="inf" localSheetId="8">#REF!</definedName>
    <definedName name="inf" localSheetId="6">#REF!</definedName>
    <definedName name="inf" localSheetId="12">#REF!</definedName>
    <definedName name="inf" localSheetId="10">#REF!</definedName>
    <definedName name="inf" localSheetId="11">#REF!</definedName>
    <definedName name="inf">#REF!</definedName>
    <definedName name="inflation" localSheetId="7">#REF!</definedName>
    <definedName name="inflation" localSheetId="9">#REF!</definedName>
    <definedName name="inflation" localSheetId="8">#REF!</definedName>
    <definedName name="inflation" localSheetId="6">#REF!</definedName>
    <definedName name="inflation" localSheetId="12">#REF!</definedName>
    <definedName name="inflation" localSheetId="10">#REF!</definedName>
    <definedName name="inflation" localSheetId="11">#REF!</definedName>
    <definedName name="inflation">#REF!</definedName>
    <definedName name="InflationCosts" localSheetId="7">#REF!</definedName>
    <definedName name="InflationCosts" localSheetId="9">#REF!</definedName>
    <definedName name="InflationCosts" localSheetId="8">#REF!</definedName>
    <definedName name="InflationCosts" localSheetId="6">#REF!</definedName>
    <definedName name="InflationCosts" localSheetId="12">#REF!</definedName>
    <definedName name="InflationCosts" localSheetId="10">#REF!</definedName>
    <definedName name="InflationCosts" localSheetId="11">#REF!</definedName>
    <definedName name="InflationCosts">#REF!</definedName>
    <definedName name="InflationSales" localSheetId="7">#REF!</definedName>
    <definedName name="InflationSales" localSheetId="9">#REF!</definedName>
    <definedName name="InflationSales" localSheetId="8">#REF!</definedName>
    <definedName name="InflationSales" localSheetId="6">#REF!</definedName>
    <definedName name="InflationSales" localSheetId="12">#REF!</definedName>
    <definedName name="InflationSales" localSheetId="10">#REF!</definedName>
    <definedName name="InflationSales" localSheetId="11">#REF!</definedName>
    <definedName name="InflationSales">#REF!</definedName>
    <definedName name="infrastructure">[77]Infrastructure!$B$3:$E$68</definedName>
    <definedName name="infrastructure_costs" localSheetId="7">'[91]CostSummary OLD'!#REF!</definedName>
    <definedName name="infrastructure_costs" localSheetId="9">'[91]CostSummary OLD'!#REF!</definedName>
    <definedName name="infrastructure_costs" localSheetId="8">'[91]CostSummary OLD'!#REF!</definedName>
    <definedName name="infrastructure_costs" localSheetId="6">'[91]CostSummary OLD'!#REF!</definedName>
    <definedName name="infrastructure_costs" localSheetId="12">'[91]CostSummary OLD'!#REF!</definedName>
    <definedName name="infrastructure_costs" localSheetId="10">'[91]CostSummary OLD'!#REF!</definedName>
    <definedName name="infrastructure_costs" localSheetId="11">'[91]CostSummary OLD'!#REF!</definedName>
    <definedName name="infrastructure_costs">'[91]CostSummary OLD'!#REF!</definedName>
    <definedName name="infrastx_alloc" localSheetId="7">#REF!</definedName>
    <definedName name="infrastx_alloc" localSheetId="9">#REF!</definedName>
    <definedName name="infrastx_alloc" localSheetId="8">#REF!</definedName>
    <definedName name="infrastx_alloc" localSheetId="6">#REF!</definedName>
    <definedName name="infrastx_alloc" localSheetId="12">#REF!</definedName>
    <definedName name="infrastx_alloc" localSheetId="10">#REF!</definedName>
    <definedName name="infrastx_alloc" localSheetId="11">#REF!</definedName>
    <definedName name="infrastx_alloc">#REF!</definedName>
    <definedName name="infrastx_alloc_fee_unit_acre" localSheetId="7">#REF!</definedName>
    <definedName name="infrastx_alloc_fee_unit_acre" localSheetId="9">#REF!</definedName>
    <definedName name="infrastx_alloc_fee_unit_acre" localSheetId="8">#REF!</definedName>
    <definedName name="infrastx_alloc_fee_unit_acre" localSheetId="6">#REF!</definedName>
    <definedName name="infrastx_alloc_fee_unit_acre" localSheetId="12">#REF!</definedName>
    <definedName name="infrastx_alloc_fee_unit_acre" localSheetId="10">#REF!</definedName>
    <definedName name="infrastx_alloc_fee_unit_acre" localSheetId="11">#REF!</definedName>
    <definedName name="infrastx_alloc_fee_unit_acre">#REF!</definedName>
    <definedName name="initial_cost3" localSheetId="7">'[23]oversizing w. MF EDU'!#REF!</definedName>
    <definedName name="initial_cost3" localSheetId="9">'[23]oversizing w. MF EDU'!#REF!</definedName>
    <definedName name="initial_cost3" localSheetId="8">'[23]oversizing w. MF EDU'!#REF!</definedName>
    <definedName name="initial_cost3" localSheetId="6">'[23]oversizing w. MF EDU'!#REF!</definedName>
    <definedName name="initial_cost3" localSheetId="12">'[23]oversizing w. MF EDU'!#REF!</definedName>
    <definedName name="initial_cost3" localSheetId="10">'[23]oversizing w. MF EDU'!#REF!</definedName>
    <definedName name="initial_cost3" localSheetId="11">'[23]oversizing w. MF EDU'!#REF!</definedName>
    <definedName name="initial_cost3">'[23]oversizing w. MF EDU'!#REF!</definedName>
    <definedName name="INPUT" localSheetId="7">#REF!</definedName>
    <definedName name="INPUT" localSheetId="9">#REF!</definedName>
    <definedName name="INPUT" localSheetId="8">#REF!</definedName>
    <definedName name="INPUT" localSheetId="6">#REF!</definedName>
    <definedName name="INPUT" localSheetId="12">#REF!</definedName>
    <definedName name="INPUT" localSheetId="10">#REF!</definedName>
    <definedName name="INPUT" localSheetId="11">#REF!</definedName>
    <definedName name="INPUT">#REF!</definedName>
    <definedName name="INPUT_CELL" localSheetId="7">#REF!</definedName>
    <definedName name="INPUT_CELL" localSheetId="9">#REF!</definedName>
    <definedName name="INPUT_CELL" localSheetId="8">#REF!</definedName>
    <definedName name="INPUT_CELL" localSheetId="6">#REF!</definedName>
    <definedName name="INPUT_CELL" localSheetId="12">#REF!</definedName>
    <definedName name="INPUT_CELL" localSheetId="10">#REF!</definedName>
    <definedName name="INPUT_CELL" localSheetId="11">#REF!</definedName>
    <definedName name="INPUT_CELL">#REF!</definedName>
    <definedName name="InputPages" localSheetId="7">#REF!</definedName>
    <definedName name="InputPages" localSheetId="9">#REF!</definedName>
    <definedName name="InputPages" localSheetId="8">#REF!</definedName>
    <definedName name="InputPages" localSheetId="6">#REF!</definedName>
    <definedName name="InputPages" localSheetId="12">#REF!</definedName>
    <definedName name="InputPages" localSheetId="10">#REF!</definedName>
    <definedName name="InputPages" localSheetId="11">#REF!</definedName>
    <definedName name="InputPages">#REF!</definedName>
    <definedName name="Insurance" localSheetId="7">#REF!</definedName>
    <definedName name="Insurance" localSheetId="9">#REF!</definedName>
    <definedName name="Insurance" localSheetId="8">#REF!</definedName>
    <definedName name="Insurance" localSheetId="6">#REF!</definedName>
    <definedName name="Insurance" localSheetId="12">#REF!</definedName>
    <definedName name="Insurance" localSheetId="10">#REF!</definedName>
    <definedName name="Insurance" localSheetId="11">#REF!</definedName>
    <definedName name="Insurance">#REF!</definedName>
    <definedName name="INSURCALCULATION" localSheetId="7">'[6]1998 Detailed Revenue Schedule'!#REF!</definedName>
    <definedName name="INSURCALCULATION" localSheetId="9">'[6]1998 Detailed Revenue Schedule'!#REF!</definedName>
    <definedName name="INSURCALCULATION" localSheetId="8">'[6]1998 Detailed Revenue Schedule'!#REF!</definedName>
    <definedName name="INSURCALCULATION" localSheetId="6">'[6]1998 Detailed Revenue Schedule'!#REF!</definedName>
    <definedName name="INSURCALCULATION" localSheetId="12">'[6]1998 Detailed Revenue Schedule'!#REF!</definedName>
    <definedName name="INSURCALCULATION" localSheetId="10">'[6]1998 Detailed Revenue Schedule'!#REF!</definedName>
    <definedName name="INSURCALCULATION" localSheetId="11">'[6]1998 Detailed Revenue Schedule'!#REF!</definedName>
    <definedName name="INSURCALCULATION">'[6]1998 Detailed Revenue Schedule'!#REF!</definedName>
    <definedName name="Int" localSheetId="7">#REF!</definedName>
    <definedName name="Int" localSheetId="8">#REF!</definedName>
    <definedName name="Int" localSheetId="6">#REF!</definedName>
    <definedName name="Int">#REF!</definedName>
    <definedName name="int_sewer" localSheetId="7">#REF!</definedName>
    <definedName name="int_sewer" localSheetId="9">#REF!</definedName>
    <definedName name="int_sewer" localSheetId="8">#REF!</definedName>
    <definedName name="int_sewer" localSheetId="6">#REF!</definedName>
    <definedName name="int_sewer" localSheetId="12">#REF!</definedName>
    <definedName name="int_sewer" localSheetId="10">#REF!</definedName>
    <definedName name="int_sewer" localSheetId="11">#REF!</definedName>
    <definedName name="int_sewer">#REF!</definedName>
    <definedName name="int_water" localSheetId="7">#REF!</definedName>
    <definedName name="int_water" localSheetId="9">#REF!</definedName>
    <definedName name="int_water" localSheetId="8">#REF!</definedName>
    <definedName name="int_water" localSheetId="6">#REF!</definedName>
    <definedName name="int_water" localSheetId="12">#REF!</definedName>
    <definedName name="int_water" localSheetId="10">#REF!</definedName>
    <definedName name="int_water" localSheetId="11">#REF!</definedName>
    <definedName name="int_water">#REF!</definedName>
    <definedName name="Interest" localSheetId="7">#REF!</definedName>
    <definedName name="Interest" localSheetId="9">#REF!</definedName>
    <definedName name="Interest" localSheetId="8">#REF!</definedName>
    <definedName name="Interest" localSheetId="6">#REF!</definedName>
    <definedName name="Interest" localSheetId="12">#REF!</definedName>
    <definedName name="Interest" localSheetId="10">#REF!</definedName>
    <definedName name="Interest" localSheetId="11">#REF!</definedName>
    <definedName name="Interest">#REF!</definedName>
    <definedName name="INTEREST_RATE" localSheetId="7">#REF!</definedName>
    <definedName name="INTEREST_RATE" localSheetId="9">#REF!</definedName>
    <definedName name="INTEREST_RATE" localSheetId="8">#REF!</definedName>
    <definedName name="INTEREST_RATE" localSheetId="6">#REF!</definedName>
    <definedName name="INTEREST_RATE" localSheetId="12">#REF!</definedName>
    <definedName name="INTEREST_RATE" localSheetId="10">#REF!</definedName>
    <definedName name="INTEREST_RATE" localSheetId="11">#REF!</definedName>
    <definedName name="INTEREST_RATE">#REF!</definedName>
    <definedName name="Internal_Rate_of_Return" localSheetId="7">#REF!</definedName>
    <definedName name="Internal_Rate_of_Return" localSheetId="9">#REF!</definedName>
    <definedName name="Internal_Rate_of_Return" localSheetId="8">#REF!</definedName>
    <definedName name="Internal_Rate_of_Return" localSheetId="6">#REF!</definedName>
    <definedName name="Internal_Rate_of_Return" localSheetId="12">#REF!</definedName>
    <definedName name="Internal_Rate_of_Return" localSheetId="10">#REF!</definedName>
    <definedName name="Internal_Rate_of_Return" localSheetId="11">#REF!</definedName>
    <definedName name="Internal_Rate_of_Return">#REF!</definedName>
    <definedName name="intract_costs" localSheetId="7">[92]Costs!#REF!</definedName>
    <definedName name="intract_costs" localSheetId="9">[92]Costs!#REF!</definedName>
    <definedName name="intract_costs" localSheetId="8">[92]Costs!#REF!</definedName>
    <definedName name="intract_costs" localSheetId="6">[92]Costs!#REF!</definedName>
    <definedName name="intract_costs" localSheetId="12">[92]Costs!#REF!</definedName>
    <definedName name="intract_costs" localSheetId="10">[92]Costs!#REF!</definedName>
    <definedName name="intract_costs" localSheetId="11">[92]Costs!#REF!</definedName>
    <definedName name="intract_costs">[92]Costs!#REF!</definedName>
    <definedName name="IntractCstAssmp1" localSheetId="7">#REF!</definedName>
    <definedName name="IntractCstAssmp1" localSheetId="9">#REF!</definedName>
    <definedName name="IntractCstAssmp1" localSheetId="8">#REF!</definedName>
    <definedName name="IntractCstAssmp1" localSheetId="6">#REF!</definedName>
    <definedName name="IntractCstAssmp1" localSheetId="12">#REF!</definedName>
    <definedName name="IntractCstAssmp1" localSheetId="10">#REF!</definedName>
    <definedName name="IntractCstAssmp1" localSheetId="11">#REF!</definedName>
    <definedName name="IntractCstAssmp1">#REF!</definedName>
    <definedName name="inv_eq1" localSheetId="7">#REF!</definedName>
    <definedName name="inv_eq1" localSheetId="9">#REF!</definedName>
    <definedName name="inv_eq1" localSheetId="8">#REF!</definedName>
    <definedName name="inv_eq1" localSheetId="6">#REF!</definedName>
    <definedName name="inv_eq1" localSheetId="12">#REF!</definedName>
    <definedName name="inv_eq1" localSheetId="10">#REF!</definedName>
    <definedName name="inv_eq1" localSheetId="11">#REF!</definedName>
    <definedName name="inv_eq1">#REF!</definedName>
    <definedName name="inv_eq2" localSheetId="7">#REF!</definedName>
    <definedName name="inv_eq2" localSheetId="9">#REF!</definedName>
    <definedName name="inv_eq2" localSheetId="8">#REF!</definedName>
    <definedName name="inv_eq2" localSheetId="6">#REF!</definedName>
    <definedName name="inv_eq2" localSheetId="12">#REF!</definedName>
    <definedName name="inv_eq2" localSheetId="10">#REF!</definedName>
    <definedName name="inv_eq2" localSheetId="11">#REF!</definedName>
    <definedName name="inv_eq2">#REF!</definedName>
    <definedName name="inv_eq3" localSheetId="7">#REF!</definedName>
    <definedName name="inv_eq3" localSheetId="9">#REF!</definedName>
    <definedName name="inv_eq3" localSheetId="8">#REF!</definedName>
    <definedName name="inv_eq3" localSheetId="6">#REF!</definedName>
    <definedName name="inv_eq3" localSheetId="12">#REF!</definedName>
    <definedName name="inv_eq3" localSheetId="10">#REF!</definedName>
    <definedName name="inv_eq3" localSheetId="11">#REF!</definedName>
    <definedName name="inv_eq3">#REF!</definedName>
    <definedName name="inv_eq4" localSheetId="7">#REF!</definedName>
    <definedName name="inv_eq4" localSheetId="9">#REF!</definedName>
    <definedName name="inv_eq4" localSheetId="8">#REF!</definedName>
    <definedName name="inv_eq4" localSheetId="6">#REF!</definedName>
    <definedName name="inv_eq4" localSheetId="12">#REF!</definedName>
    <definedName name="inv_eq4" localSheetId="10">#REF!</definedName>
    <definedName name="inv_eq4" localSheetId="11">#REF!</definedName>
    <definedName name="inv_eq4">#REF!</definedName>
    <definedName name="INVCFR">'[10]GMAC-JVP'!$G$171</definedName>
    <definedName name="INVEQUITY">'[10]GMAC-JVP'!$G$170</definedName>
    <definedName name="invest_eq1" localSheetId="7">#REF!</definedName>
    <definedName name="invest_eq1" localSheetId="9">#REF!</definedName>
    <definedName name="invest_eq1" localSheetId="8">#REF!</definedName>
    <definedName name="invest_eq1" localSheetId="6">#REF!</definedName>
    <definedName name="invest_eq1" localSheetId="12">#REF!</definedName>
    <definedName name="invest_eq1" localSheetId="10">#REF!</definedName>
    <definedName name="invest_eq1" localSheetId="11">#REF!</definedName>
    <definedName name="invest_eq1">#REF!</definedName>
    <definedName name="invest_eq2" localSheetId="7">#REF!</definedName>
    <definedName name="invest_eq2" localSheetId="9">#REF!</definedName>
    <definedName name="invest_eq2" localSheetId="8">#REF!</definedName>
    <definedName name="invest_eq2" localSheetId="6">#REF!</definedName>
    <definedName name="invest_eq2" localSheetId="12">#REF!</definedName>
    <definedName name="invest_eq2" localSheetId="10">#REF!</definedName>
    <definedName name="invest_eq2" localSheetId="11">#REF!</definedName>
    <definedName name="invest_eq2">#REF!</definedName>
    <definedName name="invest_eq3" localSheetId="7">#REF!</definedName>
    <definedName name="invest_eq3" localSheetId="9">#REF!</definedName>
    <definedName name="invest_eq3" localSheetId="8">#REF!</definedName>
    <definedName name="invest_eq3" localSheetId="6">#REF!</definedName>
    <definedName name="invest_eq3" localSheetId="12">#REF!</definedName>
    <definedName name="invest_eq3" localSheetId="10">#REF!</definedName>
    <definedName name="invest_eq3" localSheetId="11">#REF!</definedName>
    <definedName name="invest_eq3">#REF!</definedName>
    <definedName name="invest_eq4" localSheetId="7">#REF!</definedName>
    <definedName name="invest_eq4" localSheetId="9">#REF!</definedName>
    <definedName name="invest_eq4" localSheetId="8">#REF!</definedName>
    <definedName name="invest_eq4" localSheetId="6">#REF!</definedName>
    <definedName name="invest_eq4" localSheetId="12">#REF!</definedName>
    <definedName name="invest_eq4" localSheetId="10">#REF!</definedName>
    <definedName name="invest_eq4" localSheetId="11">#REF!</definedName>
    <definedName name="invest_eq4">#REF!</definedName>
    <definedName name="INVSALEP">'[10]GMAC-JVP'!$G$174</definedName>
    <definedName name="INVSALEP2">'[65]B1 JVP (Hampshire separate)'!$H$178</definedName>
    <definedName name="IPR">'[10]GMAC-JVP'!$G$172</definedName>
    <definedName name="IRR" localSheetId="7">#REF!</definedName>
    <definedName name="IRR" localSheetId="9">#REF!</definedName>
    <definedName name="IRR" localSheetId="8">#REF!</definedName>
    <definedName name="IRR" localSheetId="6">#REF!</definedName>
    <definedName name="IRR" localSheetId="12">#REF!</definedName>
    <definedName name="IRR" localSheetId="10">#REF!</definedName>
    <definedName name="IRR" localSheetId="11">#REF!</definedName>
    <definedName name="IRR">#REF!</definedName>
    <definedName name="IRR.10" localSheetId="7">#REF!</definedName>
    <definedName name="IRR.10" localSheetId="9">#REF!</definedName>
    <definedName name="IRR.10" localSheetId="8">#REF!</definedName>
    <definedName name="IRR.10" localSheetId="6">#REF!</definedName>
    <definedName name="IRR.10" localSheetId="12">#REF!</definedName>
    <definedName name="IRR.10" localSheetId="10">#REF!</definedName>
    <definedName name="IRR.10" localSheetId="11">#REF!</definedName>
    <definedName name="IRR.10">#REF!</definedName>
    <definedName name="IRR.2" localSheetId="7">#REF!</definedName>
    <definedName name="IRR.2" localSheetId="9">#REF!</definedName>
    <definedName name="IRR.2" localSheetId="8">#REF!</definedName>
    <definedName name="IRR.2" localSheetId="6">#REF!</definedName>
    <definedName name="IRR.2" localSheetId="12">#REF!</definedName>
    <definedName name="IRR.2" localSheetId="10">#REF!</definedName>
    <definedName name="IRR.2" localSheetId="11">#REF!</definedName>
    <definedName name="IRR.2">#REF!</definedName>
    <definedName name="IRR.3" localSheetId="7">#REF!</definedName>
    <definedName name="IRR.3" localSheetId="9">#REF!</definedName>
    <definedName name="IRR.3" localSheetId="8">#REF!</definedName>
    <definedName name="IRR.3" localSheetId="6">#REF!</definedName>
    <definedName name="IRR.3" localSheetId="12">#REF!</definedName>
    <definedName name="IRR.3" localSheetId="10">#REF!</definedName>
    <definedName name="IRR.3" localSheetId="11">#REF!</definedName>
    <definedName name="IRR.3">#REF!</definedName>
    <definedName name="IRR.4" localSheetId="7">#REF!</definedName>
    <definedName name="IRR.4" localSheetId="9">#REF!</definedName>
    <definedName name="IRR.4" localSheetId="8">#REF!</definedName>
    <definedName name="IRR.4" localSheetId="6">#REF!</definedName>
    <definedName name="IRR.4" localSheetId="12">#REF!</definedName>
    <definedName name="IRR.4" localSheetId="10">#REF!</definedName>
    <definedName name="IRR.4" localSheetId="11">#REF!</definedName>
    <definedName name="IRR.4">#REF!</definedName>
    <definedName name="IRR.5" localSheetId="7">#REF!</definedName>
    <definedName name="IRR.5" localSheetId="9">#REF!</definedName>
    <definedName name="IRR.5" localSheetId="8">#REF!</definedName>
    <definedName name="IRR.5" localSheetId="6">#REF!</definedName>
    <definedName name="IRR.5" localSheetId="12">#REF!</definedName>
    <definedName name="IRR.5" localSheetId="10">#REF!</definedName>
    <definedName name="IRR.5" localSheetId="11">#REF!</definedName>
    <definedName name="IRR.5">#REF!</definedName>
    <definedName name="IRR.6" localSheetId="7">#REF!</definedName>
    <definedName name="IRR.6" localSheetId="9">#REF!</definedName>
    <definedName name="IRR.6" localSheetId="8">#REF!</definedName>
    <definedName name="IRR.6" localSheetId="6">#REF!</definedName>
    <definedName name="IRR.6" localSheetId="12">#REF!</definedName>
    <definedName name="IRR.6" localSheetId="10">#REF!</definedName>
    <definedName name="IRR.6" localSheetId="11">#REF!</definedName>
    <definedName name="IRR.6">#REF!</definedName>
    <definedName name="IRR.7" localSheetId="7">#REF!</definedName>
    <definedName name="IRR.7" localSheetId="9">#REF!</definedName>
    <definedName name="IRR.7" localSheetId="8">#REF!</definedName>
    <definedName name="IRR.7" localSheetId="6">#REF!</definedName>
    <definedName name="IRR.7" localSheetId="12">#REF!</definedName>
    <definedName name="IRR.7" localSheetId="10">#REF!</definedName>
    <definedName name="IRR.7" localSheetId="11">#REF!</definedName>
    <definedName name="IRR.7">#REF!</definedName>
    <definedName name="IRR.8" localSheetId="7">#REF!</definedName>
    <definedName name="IRR.8" localSheetId="9">#REF!</definedName>
    <definedName name="IRR.8" localSheetId="8">#REF!</definedName>
    <definedName name="IRR.8" localSheetId="6">#REF!</definedName>
    <definedName name="IRR.8" localSheetId="12">#REF!</definedName>
    <definedName name="IRR.8" localSheetId="10">#REF!</definedName>
    <definedName name="IRR.8" localSheetId="11">#REF!</definedName>
    <definedName name="IRR.8">#REF!</definedName>
    <definedName name="IRR.9" localSheetId="7">#REF!</definedName>
    <definedName name="IRR.9" localSheetId="9">#REF!</definedName>
    <definedName name="IRR.9" localSheetId="8">#REF!</definedName>
    <definedName name="IRR.9" localSheetId="6">#REF!</definedName>
    <definedName name="IRR.9" localSheetId="12">#REF!</definedName>
    <definedName name="IRR.9" localSheetId="10">#REF!</definedName>
    <definedName name="IRR.9" localSheetId="11">#REF!</definedName>
    <definedName name="IRR.9">#REF!</definedName>
    <definedName name="irr_investor" localSheetId="7">#REF!</definedName>
    <definedName name="irr_investor" localSheetId="9">#REF!</definedName>
    <definedName name="irr_investor" localSheetId="8">#REF!</definedName>
    <definedName name="irr_investor" localSheetId="6">#REF!</definedName>
    <definedName name="irr_investor" localSheetId="12">#REF!</definedName>
    <definedName name="irr_investor" localSheetId="10">#REF!</definedName>
    <definedName name="irr_investor" localSheetId="11">#REF!</definedName>
    <definedName name="irr_investor">#REF!</definedName>
    <definedName name="IRR_prim_inv" localSheetId="7">#REF!</definedName>
    <definedName name="IRR_prim_inv" localSheetId="9">#REF!</definedName>
    <definedName name="IRR_prim_inv" localSheetId="8">#REF!</definedName>
    <definedName name="IRR_prim_inv" localSheetId="6">#REF!</definedName>
    <definedName name="IRR_prim_inv" localSheetId="12">#REF!</definedName>
    <definedName name="IRR_prim_inv" localSheetId="10">#REF!</definedName>
    <definedName name="IRR_prim_inv" localSheetId="11">#REF!</definedName>
    <definedName name="IRR_prim_inv">#REF!</definedName>
    <definedName name="IRR_stream" localSheetId="7">#REF!</definedName>
    <definedName name="IRR_stream" localSheetId="9">#REF!</definedName>
    <definedName name="IRR_stream" localSheetId="8">#REF!</definedName>
    <definedName name="IRR_stream" localSheetId="6">#REF!</definedName>
    <definedName name="IRR_stream" localSheetId="12">#REF!</definedName>
    <definedName name="IRR_stream" localSheetId="10">#REF!</definedName>
    <definedName name="IRR_stream" localSheetId="11">#REF!</definedName>
    <definedName name="IRR_stream">#REF!</definedName>
    <definedName name="IRRDATA" localSheetId="7">#REF!</definedName>
    <definedName name="IRRDATA" localSheetId="9">#REF!</definedName>
    <definedName name="IRRDATA" localSheetId="8">#REF!</definedName>
    <definedName name="IRRDATA" localSheetId="6">#REF!</definedName>
    <definedName name="IRRDATA" localSheetId="12">#REF!</definedName>
    <definedName name="IRRDATA" localSheetId="10">#REF!</definedName>
    <definedName name="IRRDATA" localSheetId="11">#REF!</definedName>
    <definedName name="IRRDATA">#REF!</definedName>
    <definedName name="irrigation_sum" localSheetId="7">#REF!</definedName>
    <definedName name="irrigation_sum" localSheetId="9">#REF!</definedName>
    <definedName name="irrigation_sum" localSheetId="8">#REF!</definedName>
    <definedName name="irrigation_sum" localSheetId="6">#REF!</definedName>
    <definedName name="irrigation_sum" localSheetId="12">#REF!</definedName>
    <definedName name="irrigation_sum" localSheetId="10">#REF!</definedName>
    <definedName name="irrigation_sum" localSheetId="11">#REF!</definedName>
    <definedName name="irrigation_sum">#REF!</definedName>
    <definedName name="irrigation_sum1" localSheetId="7">#REF!</definedName>
    <definedName name="irrigation_sum1" localSheetId="9">#REF!</definedName>
    <definedName name="irrigation_sum1" localSheetId="8">#REF!</definedName>
    <definedName name="irrigation_sum1" localSheetId="6">#REF!</definedName>
    <definedName name="irrigation_sum1" localSheetId="12">#REF!</definedName>
    <definedName name="irrigation_sum1" localSheetId="10">#REF!</definedName>
    <definedName name="irrigation_sum1" localSheetId="11">#REF!</definedName>
    <definedName name="irrigation_sum1">#REF!</definedName>
    <definedName name="ITEM" localSheetId="7">#REF!</definedName>
    <definedName name="ITEM" localSheetId="9">#REF!</definedName>
    <definedName name="ITEM" localSheetId="8">#REF!</definedName>
    <definedName name="ITEM" localSheetId="6">#REF!</definedName>
    <definedName name="ITEM" localSheetId="12">#REF!</definedName>
    <definedName name="ITEM" localSheetId="10">#REF!</definedName>
    <definedName name="ITEM" localSheetId="11">#REF!</definedName>
    <definedName name="ITEM">#REF!</definedName>
    <definedName name="J01_B_AND_R_COSMETICS" localSheetId="7">'[7]Revenue Detail Sheets'!#REF!</definedName>
    <definedName name="J01_B_AND_R_COSMETICS" localSheetId="9">'[7]Revenue Detail Sheets'!#REF!</definedName>
    <definedName name="J01_B_AND_R_COSMETICS" localSheetId="8">'[7]Revenue Detail Sheets'!#REF!</definedName>
    <definedName name="J01_B_AND_R_COSMETICS" localSheetId="6">'[7]Revenue Detail Sheets'!#REF!</definedName>
    <definedName name="J01_B_AND_R_COSMETICS" localSheetId="12">'[7]Revenue Detail Sheets'!#REF!</definedName>
    <definedName name="J01_B_AND_R_COSMETICS" localSheetId="10">'[7]Revenue Detail Sheets'!#REF!</definedName>
    <definedName name="J01_B_AND_R_COSMETICS" localSheetId="11">'[7]Revenue Detail Sheets'!#REF!</definedName>
    <definedName name="J01_B_AND_R_COSMETICS">'[7]Revenue Detail Sheets'!#REF!</definedName>
    <definedName name="J03_COBBLERS_3" localSheetId="7">'[7]Revenue Detail Sheets'!#REF!</definedName>
    <definedName name="J03_COBBLERS_3" localSheetId="9">'[7]Revenue Detail Sheets'!#REF!</definedName>
    <definedName name="J03_COBBLERS_3" localSheetId="8">'[7]Revenue Detail Sheets'!#REF!</definedName>
    <definedName name="J03_COBBLERS_3" localSheetId="6">'[7]Revenue Detail Sheets'!#REF!</definedName>
    <definedName name="J03_COBBLERS_3" localSheetId="12">'[7]Revenue Detail Sheets'!#REF!</definedName>
    <definedName name="J03_COBBLERS_3" localSheetId="10">'[7]Revenue Detail Sheets'!#REF!</definedName>
    <definedName name="J03_COBBLERS_3" localSheetId="11">'[7]Revenue Detail Sheets'!#REF!</definedName>
    <definedName name="J03_COBBLERS_3">'[7]Revenue Detail Sheets'!#REF!</definedName>
    <definedName name="J04_WARRICKLEEN" localSheetId="7">'[7]Revenue Detail Sheets'!#REF!</definedName>
    <definedName name="J04_WARRICKLEEN" localSheetId="9">'[7]Revenue Detail Sheets'!#REF!</definedName>
    <definedName name="J04_WARRICKLEEN" localSheetId="8">'[7]Revenue Detail Sheets'!#REF!</definedName>
    <definedName name="J04_WARRICKLEEN" localSheetId="6">'[7]Revenue Detail Sheets'!#REF!</definedName>
    <definedName name="J04_WARRICKLEEN" localSheetId="12">'[7]Revenue Detail Sheets'!#REF!</definedName>
    <definedName name="J04_WARRICKLEEN" localSheetId="10">'[7]Revenue Detail Sheets'!#REF!</definedName>
    <definedName name="J04_WARRICKLEEN" localSheetId="11">'[7]Revenue Detail Sheets'!#REF!</definedName>
    <definedName name="J04_WARRICKLEEN">'[7]Revenue Detail Sheets'!#REF!</definedName>
    <definedName name="J05_HOLLYWOOD_FEDERAL" localSheetId="7">'[7]Revenue Detail Sheets'!#REF!</definedName>
    <definedName name="J05_HOLLYWOOD_FEDERAL" localSheetId="9">'[7]Revenue Detail Sheets'!#REF!</definedName>
    <definedName name="J05_HOLLYWOOD_FEDERAL" localSheetId="8">'[7]Revenue Detail Sheets'!#REF!</definedName>
    <definedName name="J05_HOLLYWOOD_FEDERAL" localSheetId="6">'[7]Revenue Detail Sheets'!#REF!</definedName>
    <definedName name="J05_HOLLYWOOD_FEDERAL" localSheetId="12">'[7]Revenue Detail Sheets'!#REF!</definedName>
    <definedName name="J05_HOLLYWOOD_FEDERAL" localSheetId="10">'[7]Revenue Detail Sheets'!#REF!</definedName>
    <definedName name="J05_HOLLYWOOD_FEDERAL" localSheetId="11">'[7]Revenue Detail Sheets'!#REF!</definedName>
    <definedName name="J05_HOLLYWOOD_FEDERAL">'[7]Revenue Detail Sheets'!#REF!</definedName>
    <definedName name="J06_ABC_C0MPUTERS" localSheetId="7">'[7]Revenue Detail Sheets'!#REF!</definedName>
    <definedName name="J06_ABC_C0MPUTERS" localSheetId="9">'[7]Revenue Detail Sheets'!#REF!</definedName>
    <definedName name="J06_ABC_C0MPUTERS" localSheetId="8">'[7]Revenue Detail Sheets'!#REF!</definedName>
    <definedName name="J06_ABC_C0MPUTERS" localSheetId="6">'[7]Revenue Detail Sheets'!#REF!</definedName>
    <definedName name="J06_ABC_C0MPUTERS" localSheetId="12">'[7]Revenue Detail Sheets'!#REF!</definedName>
    <definedName name="J06_ABC_C0MPUTERS" localSheetId="10">'[7]Revenue Detail Sheets'!#REF!</definedName>
    <definedName name="J06_ABC_C0MPUTERS" localSheetId="11">'[7]Revenue Detail Sheets'!#REF!</definedName>
    <definedName name="J06_ABC_C0MPUTERS">'[7]Revenue Detail Sheets'!#REF!</definedName>
    <definedName name="J07_R_J_MATES" localSheetId="7">'[7]Revenue Detail Sheets'!#REF!</definedName>
    <definedName name="J07_R_J_MATES" localSheetId="9">'[7]Revenue Detail Sheets'!#REF!</definedName>
    <definedName name="J07_R_J_MATES" localSheetId="8">'[7]Revenue Detail Sheets'!#REF!</definedName>
    <definedName name="J07_R_J_MATES" localSheetId="6">'[7]Revenue Detail Sheets'!#REF!</definedName>
    <definedName name="J07_R_J_MATES" localSheetId="12">'[7]Revenue Detail Sheets'!#REF!</definedName>
    <definedName name="J07_R_J_MATES" localSheetId="10">'[7]Revenue Detail Sheets'!#REF!</definedName>
    <definedName name="J07_R_J_MATES" localSheetId="11">'[7]Revenue Detail Sheets'!#REF!</definedName>
    <definedName name="J07_R_J_MATES">'[7]Revenue Detail Sheets'!#REF!</definedName>
    <definedName name="J08_VACANCY" localSheetId="7">'[7]Revenue Detail Sheets'!#REF!</definedName>
    <definedName name="J08_VACANCY" localSheetId="9">'[7]Revenue Detail Sheets'!#REF!</definedName>
    <definedName name="J08_VACANCY" localSheetId="8">'[7]Revenue Detail Sheets'!#REF!</definedName>
    <definedName name="J08_VACANCY" localSheetId="6">'[7]Revenue Detail Sheets'!#REF!</definedName>
    <definedName name="J08_VACANCY" localSheetId="12">'[7]Revenue Detail Sheets'!#REF!</definedName>
    <definedName name="J08_VACANCY" localSheetId="10">'[7]Revenue Detail Sheets'!#REF!</definedName>
    <definedName name="J08_VACANCY" localSheetId="11">'[7]Revenue Detail Sheets'!#REF!</definedName>
    <definedName name="J08_VACANCY">'[7]Revenue Detail Sheets'!#REF!</definedName>
    <definedName name="J10_CIROS_DELI" localSheetId="7">'[7]Revenue Detail Sheets'!#REF!</definedName>
    <definedName name="J10_CIROS_DELI" localSheetId="9">'[7]Revenue Detail Sheets'!#REF!</definedName>
    <definedName name="J10_CIROS_DELI" localSheetId="8">'[7]Revenue Detail Sheets'!#REF!</definedName>
    <definedName name="J10_CIROS_DELI" localSheetId="6">'[7]Revenue Detail Sheets'!#REF!</definedName>
    <definedName name="J10_CIROS_DELI" localSheetId="12">'[7]Revenue Detail Sheets'!#REF!</definedName>
    <definedName name="J10_CIROS_DELI" localSheetId="10">'[7]Revenue Detail Sheets'!#REF!</definedName>
    <definedName name="J10_CIROS_DELI" localSheetId="11">'[7]Revenue Detail Sheets'!#REF!</definedName>
    <definedName name="J10_CIROS_DELI">'[7]Revenue Detail Sheets'!#REF!</definedName>
    <definedName name="jd" hidden="1">{#N/A,#N/A,FALSE,"LoanAssumptions"}</definedName>
    <definedName name="JOB.NUMBER" localSheetId="7">[25]MASTER!#REF!</definedName>
    <definedName name="JOB.NUMBER" localSheetId="9">[25]MASTER!#REF!</definedName>
    <definedName name="JOB.NUMBER" localSheetId="8">[25]MASTER!#REF!</definedName>
    <definedName name="JOB.NUMBER" localSheetId="6">[25]MASTER!#REF!</definedName>
    <definedName name="JOB.NUMBER" localSheetId="12">[25]MASTER!#REF!</definedName>
    <definedName name="JOB.NUMBER" localSheetId="10">[25]MASTER!#REF!</definedName>
    <definedName name="JOB.NUMBER" localSheetId="11">[25]MASTER!#REF!</definedName>
    <definedName name="JOB.NUMBER">[25]MASTER!#REF!</definedName>
    <definedName name="JOBNO" localSheetId="7">#REF!</definedName>
    <definedName name="JOBNO" localSheetId="9">#REF!</definedName>
    <definedName name="JOBNO" localSheetId="8">#REF!</definedName>
    <definedName name="JOBNO" localSheetId="6">#REF!</definedName>
    <definedName name="JOBNO" localSheetId="12">#REF!</definedName>
    <definedName name="JOBNO" localSheetId="10">#REF!</definedName>
    <definedName name="JOBNO" localSheetId="11">#REF!</definedName>
    <definedName name="JOBNO">#REF!</definedName>
    <definedName name="jobs_balance" localSheetId="7">'[36]LU Pop'!#REF!</definedName>
    <definedName name="jobs_balance" localSheetId="9">'[36]LU Pop'!#REF!</definedName>
    <definedName name="jobs_balance" localSheetId="8">'[36]LU Pop'!#REF!</definedName>
    <definedName name="jobs_balance" localSheetId="6">'[36]LU Pop'!#REF!</definedName>
    <definedName name="jobs_balance" localSheetId="12">'[36]LU Pop'!#REF!</definedName>
    <definedName name="jobs_balance" localSheetId="10">'[36]LU Pop'!#REF!</definedName>
    <definedName name="jobs_balance" localSheetId="11">'[36]LU Pop'!#REF!</definedName>
    <definedName name="jobs_balance">'[36]LU Pop'!#REF!</definedName>
    <definedName name="joint_trench" localSheetId="7">#REF!</definedName>
    <definedName name="joint_trench" localSheetId="9">#REF!</definedName>
    <definedName name="joint_trench" localSheetId="8">#REF!</definedName>
    <definedName name="joint_trench" localSheetId="6">#REF!</definedName>
    <definedName name="joint_trench" localSheetId="12">#REF!</definedName>
    <definedName name="joint_trench" localSheetId="10">#REF!</definedName>
    <definedName name="joint_trench" localSheetId="11">#REF!</definedName>
    <definedName name="joint_trench">#REF!</definedName>
    <definedName name="jpy_gdp" localSheetId="7">#REF!</definedName>
    <definedName name="jpy_gdp" localSheetId="9">#REF!</definedName>
    <definedName name="jpy_gdp" localSheetId="8">#REF!</definedName>
    <definedName name="jpy_gdp" localSheetId="6">#REF!</definedName>
    <definedName name="jpy_gdp" localSheetId="12">#REF!</definedName>
    <definedName name="jpy_gdp" localSheetId="10">#REF!</definedName>
    <definedName name="jpy_gdp" localSheetId="11">#REF!</definedName>
    <definedName name="jpy_gdp">#REF!</definedName>
    <definedName name="jpy_interim_dist_1_pre_tax" localSheetId="7">#REF!</definedName>
    <definedName name="jpy_interim_dist_1_pre_tax" localSheetId="9">#REF!</definedName>
    <definedName name="jpy_interim_dist_1_pre_tax" localSheetId="8">#REF!</definedName>
    <definedName name="jpy_interim_dist_1_pre_tax" localSheetId="6">#REF!</definedName>
    <definedName name="jpy_interim_dist_1_pre_tax" localSheetId="12">#REF!</definedName>
    <definedName name="jpy_interim_dist_1_pre_tax" localSheetId="10">#REF!</definedName>
    <definedName name="jpy_interim_dist_1_pre_tax" localSheetId="11">#REF!</definedName>
    <definedName name="jpy_interim_dist_1_pre_tax">#REF!</definedName>
    <definedName name="jun_debt" localSheetId="7">#REF!</definedName>
    <definedName name="jun_debt" localSheetId="9">#REF!</definedName>
    <definedName name="jun_debt" localSheetId="8">#REF!</definedName>
    <definedName name="jun_debt" localSheetId="6">#REF!</definedName>
    <definedName name="jun_debt" localSheetId="12">#REF!</definedName>
    <definedName name="jun_debt" localSheetId="10">#REF!</definedName>
    <definedName name="jun_debt" localSheetId="11">#REF!</definedName>
    <definedName name="jun_debt">#REF!</definedName>
    <definedName name="JVLIRR" localSheetId="7">#REF!</definedName>
    <definedName name="JVLIRR" localSheetId="9">#REF!</definedName>
    <definedName name="JVLIRR" localSheetId="8">#REF!</definedName>
    <definedName name="JVLIRR" localSheetId="6">#REF!</definedName>
    <definedName name="JVLIRR" localSheetId="12">#REF!</definedName>
    <definedName name="JVLIRR" localSheetId="10">#REF!</definedName>
    <definedName name="JVLIRR" localSheetId="11">#REF!</definedName>
    <definedName name="JVLIRR">#REF!</definedName>
    <definedName name="kkk" hidden="1">{#N/A,#N/A,TRUE,"Summary";#N/A,#N/A,TRUE,"Program Scheme";#N/A,#N/A,TRUE,"Assumptions";#N/A,#N/A,TRUE,"Development Budget &amp; Timing";#N/A,#N/A,TRUE,"Cash Flow";#N/A,#N/A,TRUE,"Cash Flow to Debt &amp; Equity"}</definedName>
    <definedName name="l">PV(mezz_ytm,mezz_term-1,mezz_amt*mezz_io,0,0)+mezz_amt</definedName>
    <definedName name="la_county">[90]Daum!$A$1:$J$44</definedName>
    <definedName name="laguna_south_land_uses" localSheetId="7">#REF!</definedName>
    <definedName name="laguna_south_land_uses" localSheetId="9">#REF!</definedName>
    <definedName name="laguna_south_land_uses" localSheetId="8">#REF!</definedName>
    <definedName name="laguna_south_land_uses" localSheetId="6">#REF!</definedName>
    <definedName name="laguna_south_land_uses" localSheetId="12">#REF!</definedName>
    <definedName name="laguna_south_land_uses" localSheetId="10">#REF!</definedName>
    <definedName name="laguna_south_land_uses" localSheetId="11">#REF!</definedName>
    <definedName name="laguna_south_land_uses">#REF!</definedName>
    <definedName name="land" localSheetId="7">#REF!</definedName>
    <definedName name="land" localSheetId="9">#REF!</definedName>
    <definedName name="land" localSheetId="8">#REF!</definedName>
    <definedName name="land" localSheetId="6">#REF!</definedName>
    <definedName name="land" localSheetId="12">#REF!</definedName>
    <definedName name="land" localSheetId="10">#REF!</definedName>
    <definedName name="land" localSheetId="11">#REF!</definedName>
    <definedName name="land">#REF!</definedName>
    <definedName name="LAND_ACQUISITION" localSheetId="7">#REF!</definedName>
    <definedName name="LAND_ACQUISITION" localSheetId="9">#REF!</definedName>
    <definedName name="LAND_ACQUISITION" localSheetId="8">#REF!</definedName>
    <definedName name="LAND_ACQUISITION" localSheetId="6">#REF!</definedName>
    <definedName name="LAND_ACQUISITION" localSheetId="12">#REF!</definedName>
    <definedName name="LAND_ACQUISITION" localSheetId="10">#REF!</definedName>
    <definedName name="LAND_ACQUISITION" localSheetId="11">#REF!</definedName>
    <definedName name="LAND_ACQUISITION">#REF!</definedName>
    <definedName name="land_corr_cost" localSheetId="7">#REF!</definedName>
    <definedName name="land_corr_cost" localSheetId="9">#REF!</definedName>
    <definedName name="land_corr_cost" localSheetId="8">#REF!</definedName>
    <definedName name="land_corr_cost" localSheetId="6">#REF!</definedName>
    <definedName name="land_corr_cost" localSheetId="12">#REF!</definedName>
    <definedName name="land_corr_cost" localSheetId="10">#REF!</definedName>
    <definedName name="land_corr_cost" localSheetId="11">#REF!</definedName>
    <definedName name="land_corr_cost">#REF!</definedName>
    <definedName name="LAND_COST" localSheetId="7">'[66]Schuler 2'!#REF!</definedName>
    <definedName name="LAND_COST" localSheetId="9">'[66]Schuler 2'!#REF!</definedName>
    <definedName name="LAND_COST" localSheetId="8">'[66]Schuler 2'!#REF!</definedName>
    <definedName name="LAND_COST" localSheetId="6">'[66]Schuler 2'!#REF!</definedName>
    <definedName name="LAND_COST" localSheetId="12">'[66]Schuler 2'!#REF!</definedName>
    <definedName name="LAND_COST" localSheetId="10">'[66]Schuler 2'!#REF!</definedName>
    <definedName name="LAND_COST" localSheetId="11">'[66]Schuler 2'!#REF!</definedName>
    <definedName name="LAND_COST">'[66]Schuler 2'!#REF!</definedName>
    <definedName name="land_loan1_fund" localSheetId="7">#REF!</definedName>
    <definedName name="land_loan1_fund" localSheetId="9">#REF!</definedName>
    <definedName name="land_loan1_fund" localSheetId="8">#REF!</definedName>
    <definedName name="land_loan1_fund" localSheetId="6">#REF!</definedName>
    <definedName name="land_loan1_fund" localSheetId="12">#REF!</definedName>
    <definedName name="land_loan1_fund" localSheetId="10">#REF!</definedName>
    <definedName name="land_loan1_fund" localSheetId="11">#REF!</definedName>
    <definedName name="land_loan1_fund">#REF!</definedName>
    <definedName name="land_loan1_int" localSheetId="7">#REF!</definedName>
    <definedName name="land_loan1_int" localSheetId="9">#REF!</definedName>
    <definedName name="land_loan1_int" localSheetId="8">#REF!</definedName>
    <definedName name="land_loan1_int" localSheetId="6">#REF!</definedName>
    <definedName name="land_loan1_int" localSheetId="12">#REF!</definedName>
    <definedName name="land_loan1_int" localSheetId="10">#REF!</definedName>
    <definedName name="land_loan1_int" localSheetId="11">#REF!</definedName>
    <definedName name="land_loan1_int">#REF!</definedName>
    <definedName name="land_loan1_pay" localSheetId="7">#REF!</definedName>
    <definedName name="land_loan1_pay" localSheetId="9">#REF!</definedName>
    <definedName name="land_loan1_pay" localSheetId="8">#REF!</definedName>
    <definedName name="land_loan1_pay" localSheetId="6">#REF!</definedName>
    <definedName name="land_loan1_pay" localSheetId="12">#REF!</definedName>
    <definedName name="land_loan1_pay" localSheetId="10">#REF!</definedName>
    <definedName name="land_loan1_pay" localSheetId="11">#REF!</definedName>
    <definedName name="land_loan1_pay">#REF!</definedName>
    <definedName name="land_loan1_points" localSheetId="7">#REF!</definedName>
    <definedName name="land_loan1_points" localSheetId="9">#REF!</definedName>
    <definedName name="land_loan1_points" localSheetId="8">#REF!</definedName>
    <definedName name="land_loan1_points" localSheetId="6">#REF!</definedName>
    <definedName name="land_loan1_points" localSheetId="12">#REF!</definedName>
    <definedName name="land_loan1_points" localSheetId="10">#REF!</definedName>
    <definedName name="land_loan1_points" localSheetId="11">#REF!</definedName>
    <definedName name="land_loan1_points">#REF!</definedName>
    <definedName name="land_loan1_repay" localSheetId="7">#REF!</definedName>
    <definedName name="land_loan1_repay" localSheetId="9">#REF!</definedName>
    <definedName name="land_loan1_repay" localSheetId="8">#REF!</definedName>
    <definedName name="land_loan1_repay" localSheetId="6">#REF!</definedName>
    <definedName name="land_loan1_repay" localSheetId="12">#REF!</definedName>
    <definedName name="land_loan1_repay" localSheetId="10">#REF!</definedName>
    <definedName name="land_loan1_repay" localSheetId="11">#REF!</definedName>
    <definedName name="land_loan1_repay">#REF!</definedName>
    <definedName name="land_loan2_fund" localSheetId="7">#REF!</definedName>
    <definedName name="land_loan2_fund" localSheetId="9">#REF!</definedName>
    <definedName name="land_loan2_fund" localSheetId="8">#REF!</definedName>
    <definedName name="land_loan2_fund" localSheetId="6">#REF!</definedName>
    <definedName name="land_loan2_fund" localSheetId="12">#REF!</definedName>
    <definedName name="land_loan2_fund" localSheetId="10">#REF!</definedName>
    <definedName name="land_loan2_fund" localSheetId="11">#REF!</definedName>
    <definedName name="land_loan2_fund">#REF!</definedName>
    <definedName name="land_loan2_int" localSheetId="7">#REF!</definedName>
    <definedName name="land_loan2_int" localSheetId="9">#REF!</definedName>
    <definedName name="land_loan2_int" localSheetId="8">#REF!</definedName>
    <definedName name="land_loan2_int" localSheetId="6">#REF!</definedName>
    <definedName name="land_loan2_int" localSheetId="12">#REF!</definedName>
    <definedName name="land_loan2_int" localSheetId="10">#REF!</definedName>
    <definedName name="land_loan2_int" localSheetId="11">#REF!</definedName>
    <definedName name="land_loan2_int">#REF!</definedName>
    <definedName name="land_loan2_pay" localSheetId="7">#REF!</definedName>
    <definedName name="land_loan2_pay" localSheetId="9">#REF!</definedName>
    <definedName name="land_loan2_pay" localSheetId="8">#REF!</definedName>
    <definedName name="land_loan2_pay" localSheetId="6">#REF!</definedName>
    <definedName name="land_loan2_pay" localSheetId="12">#REF!</definedName>
    <definedName name="land_loan2_pay" localSheetId="10">#REF!</definedName>
    <definedName name="land_loan2_pay" localSheetId="11">#REF!</definedName>
    <definedName name="land_loan2_pay">#REF!</definedName>
    <definedName name="land_loan2_points" localSheetId="7">#REF!</definedName>
    <definedName name="land_loan2_points" localSheetId="9">#REF!</definedName>
    <definedName name="land_loan2_points" localSheetId="8">#REF!</definedName>
    <definedName name="land_loan2_points" localSheetId="6">#REF!</definedName>
    <definedName name="land_loan2_points" localSheetId="12">#REF!</definedName>
    <definedName name="land_loan2_points" localSheetId="10">#REF!</definedName>
    <definedName name="land_loan2_points" localSheetId="11">#REF!</definedName>
    <definedName name="land_loan2_points">#REF!</definedName>
    <definedName name="land_loan2_repay" localSheetId="7">#REF!</definedName>
    <definedName name="land_loan2_repay" localSheetId="9">#REF!</definedName>
    <definedName name="land_loan2_repay" localSheetId="8">#REF!</definedName>
    <definedName name="land_loan2_repay" localSheetId="6">#REF!</definedName>
    <definedName name="land_loan2_repay" localSheetId="12">#REF!</definedName>
    <definedName name="land_loan2_repay" localSheetId="10">#REF!</definedName>
    <definedName name="land_loan2_repay" localSheetId="11">#REF!</definedName>
    <definedName name="land_loan2_repay">#REF!</definedName>
    <definedName name="land_loan3_fund" localSheetId="7">#REF!</definedName>
    <definedName name="land_loan3_fund" localSheetId="9">#REF!</definedName>
    <definedName name="land_loan3_fund" localSheetId="8">#REF!</definedName>
    <definedName name="land_loan3_fund" localSheetId="6">#REF!</definedName>
    <definedName name="land_loan3_fund" localSheetId="12">#REF!</definedName>
    <definedName name="land_loan3_fund" localSheetId="10">#REF!</definedName>
    <definedName name="land_loan3_fund" localSheetId="11">#REF!</definedName>
    <definedName name="land_loan3_fund">#REF!</definedName>
    <definedName name="land_loan3_int" localSheetId="7">#REF!</definedName>
    <definedName name="land_loan3_int" localSheetId="9">#REF!</definedName>
    <definedName name="land_loan3_int" localSheetId="8">#REF!</definedName>
    <definedName name="land_loan3_int" localSheetId="6">#REF!</definedName>
    <definedName name="land_loan3_int" localSheetId="12">#REF!</definedName>
    <definedName name="land_loan3_int" localSheetId="10">#REF!</definedName>
    <definedName name="land_loan3_int" localSheetId="11">#REF!</definedName>
    <definedName name="land_loan3_int">#REF!</definedName>
    <definedName name="land_loan3_pay" localSheetId="7">#REF!</definedName>
    <definedName name="land_loan3_pay" localSheetId="9">#REF!</definedName>
    <definedName name="land_loan3_pay" localSheetId="8">#REF!</definedName>
    <definedName name="land_loan3_pay" localSheetId="6">#REF!</definedName>
    <definedName name="land_loan3_pay" localSheetId="12">#REF!</definedName>
    <definedName name="land_loan3_pay" localSheetId="10">#REF!</definedName>
    <definedName name="land_loan3_pay" localSheetId="11">#REF!</definedName>
    <definedName name="land_loan3_pay">#REF!</definedName>
    <definedName name="land_loan3_points" localSheetId="7">#REF!</definedName>
    <definedName name="land_loan3_points" localSheetId="9">#REF!</definedName>
    <definedName name="land_loan3_points" localSheetId="8">#REF!</definedName>
    <definedName name="land_loan3_points" localSheetId="6">#REF!</definedName>
    <definedName name="land_loan3_points" localSheetId="12">#REF!</definedName>
    <definedName name="land_loan3_points" localSheetId="10">#REF!</definedName>
    <definedName name="land_loan3_points" localSheetId="11">#REF!</definedName>
    <definedName name="land_loan3_points">#REF!</definedName>
    <definedName name="land_loan3_repay" localSheetId="7">#REF!</definedName>
    <definedName name="land_loan3_repay" localSheetId="9">#REF!</definedName>
    <definedName name="land_loan3_repay" localSheetId="8">#REF!</definedName>
    <definedName name="land_loan3_repay" localSheetId="6">#REF!</definedName>
    <definedName name="land_loan3_repay" localSheetId="12">#REF!</definedName>
    <definedName name="land_loan3_repay" localSheetId="10">#REF!</definedName>
    <definedName name="land_loan3_repay" localSheetId="11">#REF!</definedName>
    <definedName name="land_loan3_repay">#REF!</definedName>
    <definedName name="land_loan4_fund" localSheetId="7">#REF!</definedName>
    <definedName name="land_loan4_fund" localSheetId="9">#REF!</definedName>
    <definedName name="land_loan4_fund" localSheetId="8">#REF!</definedName>
    <definedName name="land_loan4_fund" localSheetId="6">#REF!</definedName>
    <definedName name="land_loan4_fund" localSheetId="12">#REF!</definedName>
    <definedName name="land_loan4_fund" localSheetId="10">#REF!</definedName>
    <definedName name="land_loan4_fund" localSheetId="11">#REF!</definedName>
    <definedName name="land_loan4_fund">#REF!</definedName>
    <definedName name="land_loan4_int" localSheetId="7">#REF!</definedName>
    <definedName name="land_loan4_int" localSheetId="9">#REF!</definedName>
    <definedName name="land_loan4_int" localSheetId="8">#REF!</definedName>
    <definedName name="land_loan4_int" localSheetId="6">#REF!</definedName>
    <definedName name="land_loan4_int" localSheetId="12">#REF!</definedName>
    <definedName name="land_loan4_int" localSheetId="10">#REF!</definedName>
    <definedName name="land_loan4_int" localSheetId="11">#REF!</definedName>
    <definedName name="land_loan4_int">#REF!</definedName>
    <definedName name="land_loan4_pay" localSheetId="7">#REF!</definedName>
    <definedName name="land_loan4_pay" localSheetId="9">#REF!</definedName>
    <definedName name="land_loan4_pay" localSheetId="8">#REF!</definedName>
    <definedName name="land_loan4_pay" localSheetId="6">#REF!</definedName>
    <definedName name="land_loan4_pay" localSheetId="12">#REF!</definedName>
    <definedName name="land_loan4_pay" localSheetId="10">#REF!</definedName>
    <definedName name="land_loan4_pay" localSheetId="11">#REF!</definedName>
    <definedName name="land_loan4_pay">#REF!</definedName>
    <definedName name="land_loan4_points" localSheetId="7">#REF!</definedName>
    <definedName name="land_loan4_points" localSheetId="9">#REF!</definedName>
    <definedName name="land_loan4_points" localSheetId="8">#REF!</definedName>
    <definedName name="land_loan4_points" localSheetId="6">#REF!</definedName>
    <definedName name="land_loan4_points" localSheetId="12">#REF!</definedName>
    <definedName name="land_loan4_points" localSheetId="10">#REF!</definedName>
    <definedName name="land_loan4_points" localSheetId="11">#REF!</definedName>
    <definedName name="land_loan4_points">#REF!</definedName>
    <definedName name="land_loan4_repay" localSheetId="7">#REF!</definedName>
    <definedName name="land_loan4_repay" localSheetId="9">#REF!</definedName>
    <definedName name="land_loan4_repay" localSheetId="8">#REF!</definedName>
    <definedName name="land_loan4_repay" localSheetId="6">#REF!</definedName>
    <definedName name="land_loan4_repay" localSheetId="12">#REF!</definedName>
    <definedName name="land_loan4_repay" localSheetId="10">#REF!</definedName>
    <definedName name="land_loan4_repay" localSheetId="11">#REF!</definedName>
    <definedName name="land_loan4_repay">#REF!</definedName>
    <definedName name="land_resid" localSheetId="7">#REF!</definedName>
    <definedName name="land_resid" localSheetId="9">#REF!</definedName>
    <definedName name="land_resid" localSheetId="8">#REF!</definedName>
    <definedName name="land_resid" localSheetId="6">#REF!</definedName>
    <definedName name="land_resid" localSheetId="12">#REF!</definedName>
    <definedName name="land_resid" localSheetId="10">#REF!</definedName>
    <definedName name="land_resid" localSheetId="11">#REF!</definedName>
    <definedName name="land_resid">#REF!</definedName>
    <definedName name="land_use" localSheetId="7">#REF!</definedName>
    <definedName name="land_use" localSheetId="9">#REF!</definedName>
    <definedName name="land_use" localSheetId="8">#REF!</definedName>
    <definedName name="land_use" localSheetId="6">#REF!</definedName>
    <definedName name="land_use" localSheetId="12">#REF!</definedName>
    <definedName name="land_use" localSheetId="10">#REF!</definedName>
    <definedName name="land_use" localSheetId="11">#REF!</definedName>
    <definedName name="land_use">#REF!</definedName>
    <definedName name="land_use_assumptions" localSheetId="7">[93]LandUse!#REF!</definedName>
    <definedName name="land_use_assumptions" localSheetId="9">[93]LandUse!#REF!</definedName>
    <definedName name="land_use_assumptions" localSheetId="8">[93]LandUse!#REF!</definedName>
    <definedName name="land_use_assumptions" localSheetId="6">[93]LandUse!#REF!</definedName>
    <definedName name="land_use_assumptions" localSheetId="12">[93]LandUse!#REF!</definedName>
    <definedName name="land_use_assumptions" localSheetId="10">[93]LandUse!#REF!</definedName>
    <definedName name="land_use_assumptions" localSheetId="11">[93]LandUse!#REF!</definedName>
    <definedName name="land_use_assumptions">[93]LandUse!#REF!</definedName>
    <definedName name="land_use_plan" localSheetId="7">#REF!</definedName>
    <definedName name="land_use_plan" localSheetId="9">#REF!</definedName>
    <definedName name="land_use_plan" localSheetId="8">#REF!</definedName>
    <definedName name="land_use_plan" localSheetId="6">#REF!</definedName>
    <definedName name="land_use_plan" localSheetId="12">#REF!</definedName>
    <definedName name="land_use_plan" localSheetId="10">#REF!</definedName>
    <definedName name="land_use_plan" localSheetId="11">#REF!</definedName>
    <definedName name="land_use_plan">#REF!</definedName>
    <definedName name="land_use_summary" localSheetId="7">#REF!</definedName>
    <definedName name="land_use_summary" localSheetId="9">#REF!</definedName>
    <definedName name="land_use_summary" localSheetId="8">#REF!</definedName>
    <definedName name="land_use_summary" localSheetId="6">#REF!</definedName>
    <definedName name="land_use_summary" localSheetId="12">#REF!</definedName>
    <definedName name="land_use_summary" localSheetId="10">#REF!</definedName>
    <definedName name="land_use_summary" localSheetId="11">#REF!</definedName>
    <definedName name="land_use_summary">#REF!</definedName>
    <definedName name="land_use_table" localSheetId="7">[93]LandUse!#REF!</definedName>
    <definedName name="land_use_table" localSheetId="9">[93]LandUse!#REF!</definedName>
    <definedName name="land_use_table" localSheetId="8">[93]LandUse!#REF!</definedName>
    <definedName name="land_use_table" localSheetId="6">[93]LandUse!#REF!</definedName>
    <definedName name="land_use_table" localSheetId="12">[93]LandUse!#REF!</definedName>
    <definedName name="land_use_table" localSheetId="10">[93]LandUse!#REF!</definedName>
    <definedName name="land_use_table" localSheetId="11">[93]LandUse!#REF!</definedName>
    <definedName name="land_use_table">[93]LandUse!#REF!</definedName>
    <definedName name="land_uses" localSheetId="7">#REF!</definedName>
    <definedName name="land_uses" localSheetId="9">#REF!</definedName>
    <definedName name="land_uses" localSheetId="8">#REF!</definedName>
    <definedName name="land_uses" localSheetId="6">#REF!</definedName>
    <definedName name="land_uses" localSheetId="12">#REF!</definedName>
    <definedName name="land_uses" localSheetId="10">#REF!</definedName>
    <definedName name="land_uses" localSheetId="11">#REF!</definedName>
    <definedName name="land_uses">#REF!</definedName>
    <definedName name="Land_Value" localSheetId="7">#REF!</definedName>
    <definedName name="Land_Value" localSheetId="9">#REF!</definedName>
    <definedName name="Land_Value" localSheetId="8">#REF!</definedName>
    <definedName name="Land_Value" localSheetId="6">#REF!</definedName>
    <definedName name="Land_Value" localSheetId="12">#REF!</definedName>
    <definedName name="Land_Value" localSheetId="10">#REF!</definedName>
    <definedName name="Land_Value" localSheetId="11">#REF!</definedName>
    <definedName name="Land_Value">#REF!</definedName>
    <definedName name="LandAcceleration" localSheetId="7">#REF!</definedName>
    <definedName name="LandAcceleration" localSheetId="9">#REF!</definedName>
    <definedName name="LandAcceleration" localSheetId="8">#REF!</definedName>
    <definedName name="LandAcceleration" localSheetId="6">#REF!</definedName>
    <definedName name="LandAcceleration" localSheetId="12">#REF!</definedName>
    <definedName name="LandAcceleration" localSheetId="10">#REF!</definedName>
    <definedName name="LandAcceleration" localSheetId="11">#REF!</definedName>
    <definedName name="LandAcceleration">#REF!</definedName>
    <definedName name="LandAdvRate" localSheetId="7">#REF!</definedName>
    <definedName name="LandAdvRate" localSheetId="9">#REF!</definedName>
    <definedName name="LandAdvRate" localSheetId="8">#REF!</definedName>
    <definedName name="LandAdvRate" localSheetId="6">#REF!</definedName>
    <definedName name="LandAdvRate" localSheetId="12">#REF!</definedName>
    <definedName name="LandAdvRate" localSheetId="10">#REF!</definedName>
    <definedName name="LandAdvRate" localSheetId="11">#REF!</definedName>
    <definedName name="LandAdvRate">#REF!</definedName>
    <definedName name="LandLoanBal" localSheetId="7">#REF!</definedName>
    <definedName name="LandLoanBal" localSheetId="9">#REF!</definedName>
    <definedName name="LandLoanBal" localSheetId="8">#REF!</definedName>
    <definedName name="LandLoanBal" localSheetId="6">#REF!</definedName>
    <definedName name="LandLoanBal" localSheetId="12">#REF!</definedName>
    <definedName name="LandLoanBal" localSheetId="10">#REF!</definedName>
    <definedName name="LandLoanBal" localSheetId="11">#REF!</definedName>
    <definedName name="LandLoanBal">#REF!</definedName>
    <definedName name="LandLoanRepmt" localSheetId="7">#REF!</definedName>
    <definedName name="LandLoanRepmt" localSheetId="9">#REF!</definedName>
    <definedName name="LandLoanRepmt" localSheetId="8">#REF!</definedName>
    <definedName name="LandLoanRepmt" localSheetId="6">#REF!</definedName>
    <definedName name="LandLoanRepmt" localSheetId="12">#REF!</definedName>
    <definedName name="LandLoanRepmt" localSheetId="10">#REF!</definedName>
    <definedName name="LandLoanRepmt" localSheetId="11">#REF!</definedName>
    <definedName name="LandLoanRepmt">#REF!</definedName>
    <definedName name="landsc_alloc" localSheetId="7">#REF!</definedName>
    <definedName name="landsc_alloc" localSheetId="9">#REF!</definedName>
    <definedName name="landsc_alloc" localSheetId="8">#REF!</definedName>
    <definedName name="landsc_alloc" localSheetId="6">#REF!</definedName>
    <definedName name="landsc_alloc" localSheetId="12">#REF!</definedName>
    <definedName name="landsc_alloc" localSheetId="10">#REF!</definedName>
    <definedName name="landsc_alloc" localSheetId="11">#REF!</definedName>
    <definedName name="landsc_alloc">#REF!</definedName>
    <definedName name="landscape" localSheetId="7">[94]Costs!#REF!</definedName>
    <definedName name="landscape" localSheetId="9">[94]Costs!#REF!</definedName>
    <definedName name="landscape" localSheetId="8">[94]Costs!#REF!</definedName>
    <definedName name="landscape" localSheetId="6">[94]Costs!#REF!</definedName>
    <definedName name="landscape" localSheetId="12">[94]Costs!#REF!</definedName>
    <definedName name="landscape" localSheetId="10">[94]Costs!#REF!</definedName>
    <definedName name="landscape" localSheetId="11">[94]Costs!#REF!</definedName>
    <definedName name="landscape">[94]Costs!#REF!</definedName>
    <definedName name="landscape_alloc" localSheetId="7">#REF!</definedName>
    <definedName name="landscape_alloc" localSheetId="9">#REF!</definedName>
    <definedName name="landscape_alloc" localSheetId="8">#REF!</definedName>
    <definedName name="landscape_alloc" localSheetId="6">#REF!</definedName>
    <definedName name="landscape_alloc" localSheetId="12">#REF!</definedName>
    <definedName name="landscape_alloc" localSheetId="10">#REF!</definedName>
    <definedName name="landscape_alloc" localSheetId="11">#REF!</definedName>
    <definedName name="landscape_alloc">#REF!</definedName>
    <definedName name="landscape_alloc2" localSheetId="7">#REF!</definedName>
    <definedName name="landscape_alloc2" localSheetId="9">#REF!</definedName>
    <definedName name="landscape_alloc2" localSheetId="8">#REF!</definedName>
    <definedName name="landscape_alloc2" localSheetId="6">#REF!</definedName>
    <definedName name="landscape_alloc2" localSheetId="12">#REF!</definedName>
    <definedName name="landscape_alloc2" localSheetId="10">#REF!</definedName>
    <definedName name="landscape_alloc2" localSheetId="11">#REF!</definedName>
    <definedName name="landscape_alloc2">#REF!</definedName>
    <definedName name="Landscape_Allowance" localSheetId="7">#REF!</definedName>
    <definedName name="Landscape_Allowance" localSheetId="9">#REF!</definedName>
    <definedName name="Landscape_Allowance" localSheetId="8">#REF!</definedName>
    <definedName name="Landscape_Allowance" localSheetId="6">#REF!</definedName>
    <definedName name="Landscape_Allowance" localSheetId="12">#REF!</definedName>
    <definedName name="Landscape_Allowance" localSheetId="10">#REF!</definedName>
    <definedName name="Landscape_Allowance" localSheetId="11">#REF!</definedName>
    <definedName name="Landscape_Allowance">#REF!</definedName>
    <definedName name="landscape_DUEs" localSheetId="7">[75]DUEs!#REF!</definedName>
    <definedName name="landscape_DUEs" localSheetId="9">[75]DUEs!#REF!</definedName>
    <definedName name="landscape_DUEs" localSheetId="8">[75]DUEs!#REF!</definedName>
    <definedName name="landscape_DUEs" localSheetId="6">[75]DUEs!#REF!</definedName>
    <definedName name="landscape_DUEs" localSheetId="12">[75]DUEs!#REF!</definedName>
    <definedName name="landscape_DUEs" localSheetId="10">[75]DUEs!#REF!</definedName>
    <definedName name="landscape_DUEs" localSheetId="11">[75]DUEs!#REF!</definedName>
    <definedName name="landscape_DUEs">[75]DUEs!#REF!</definedName>
    <definedName name="landscaping_alloc" localSheetId="7">#REF!</definedName>
    <definedName name="landscaping_alloc" localSheetId="9">#REF!</definedName>
    <definedName name="landscaping_alloc" localSheetId="8">#REF!</definedName>
    <definedName name="landscaping_alloc" localSheetId="6">#REF!</definedName>
    <definedName name="landscaping_alloc" localSheetId="12">#REF!</definedName>
    <definedName name="landscaping_alloc" localSheetId="10">#REF!</definedName>
    <definedName name="landscaping_alloc" localSheetId="11">#REF!</definedName>
    <definedName name="landscaping_alloc">#REF!</definedName>
    <definedName name="LANDSOF" localSheetId="7">#REF!</definedName>
    <definedName name="LANDSOF" localSheetId="9">#REF!</definedName>
    <definedName name="LANDSOF" localSheetId="8">#REF!</definedName>
    <definedName name="LANDSOF" localSheetId="6">#REF!</definedName>
    <definedName name="LANDSOF" localSheetId="12">#REF!</definedName>
    <definedName name="LANDSOF" localSheetId="10">#REF!</definedName>
    <definedName name="LANDSOF" localSheetId="11">#REF!</definedName>
    <definedName name="LANDSOF">#REF!</definedName>
    <definedName name="landuse_by_shed" localSheetId="7">#REF!</definedName>
    <definedName name="landuse_by_shed" localSheetId="9">#REF!</definedName>
    <definedName name="landuse_by_shed" localSheetId="8">#REF!</definedName>
    <definedName name="landuse_by_shed" localSheetId="6">#REF!</definedName>
    <definedName name="landuse_by_shed" localSheetId="12">#REF!</definedName>
    <definedName name="landuse_by_shed" localSheetId="10">#REF!</definedName>
    <definedName name="landuse_by_shed" localSheetId="11">#REF!</definedName>
    <definedName name="landuse_by_shed">#REF!</definedName>
    <definedName name="landuse_sum" localSheetId="7">'[95]land use'!#REF!</definedName>
    <definedName name="landuse_sum" localSheetId="9">'[95]land use'!#REF!</definedName>
    <definedName name="landuse_sum" localSheetId="8">'[95]land use'!#REF!</definedName>
    <definedName name="landuse_sum" localSheetId="6">'[95]land use'!#REF!</definedName>
    <definedName name="landuse_sum" localSheetId="12">'[95]land use'!#REF!</definedName>
    <definedName name="landuse_sum" localSheetId="10">'[95]land use'!#REF!</definedName>
    <definedName name="landuse_sum" localSheetId="11">'[95]land use'!#REF!</definedName>
    <definedName name="landuse_sum">'[95]land use'!#REF!</definedName>
    <definedName name="landuse_summary" localSheetId="7">[96]LandUse!#REF!</definedName>
    <definedName name="landuse_summary" localSheetId="9">[96]LandUse!#REF!</definedName>
    <definedName name="landuse_summary" localSheetId="8">[96]LandUse!#REF!</definedName>
    <definedName name="landuse_summary" localSheetId="6">[96]LandUse!#REF!</definedName>
    <definedName name="landuse_summary" localSheetId="12">[96]LandUse!#REF!</definedName>
    <definedName name="landuse_summary" localSheetId="10">[96]LandUse!#REF!</definedName>
    <definedName name="landuse_summary" localSheetId="11">[96]LandUse!#REF!</definedName>
    <definedName name="landuse_summary">[96]LandUse!#REF!</definedName>
    <definedName name="landuses" localSheetId="7">'[97]DYN COST22'!#REF!</definedName>
    <definedName name="landuses" localSheetId="9">'[97]DYN COST22'!#REF!</definedName>
    <definedName name="landuses" localSheetId="8">'[97]DYN COST22'!#REF!</definedName>
    <definedName name="landuses" localSheetId="6">'[97]DYN COST22'!#REF!</definedName>
    <definedName name="landuses" localSheetId="12">'[97]DYN COST22'!#REF!</definedName>
    <definedName name="landuses" localSheetId="10">'[97]DYN COST22'!#REF!</definedName>
    <definedName name="landuses" localSheetId="11">'[97]DYN COST22'!#REF!</definedName>
    <definedName name="landuses">'[97]DYN COST22'!#REF!</definedName>
    <definedName name="Last_Row">#N/A</definedName>
    <definedName name="law_alloc" localSheetId="7">'[36]parks alloc'!#REF!</definedName>
    <definedName name="law_alloc" localSheetId="9">'[36]parks alloc'!#REF!</definedName>
    <definedName name="law_alloc" localSheetId="8">'[36]parks alloc'!#REF!</definedName>
    <definedName name="law_alloc" localSheetId="6">'[36]parks alloc'!#REF!</definedName>
    <definedName name="law_alloc" localSheetId="12">'[36]parks alloc'!#REF!</definedName>
    <definedName name="law_alloc" localSheetId="10">'[36]parks alloc'!#REF!</definedName>
    <definedName name="law_alloc" localSheetId="11">'[36]parks alloc'!#REF!</definedName>
    <definedName name="law_alloc">'[36]parks alloc'!#REF!</definedName>
    <definedName name="LBULK_CAP" localSheetId="7">#REF!</definedName>
    <definedName name="LBULK_CAP" localSheetId="9">#REF!</definedName>
    <definedName name="LBULK_CAP" localSheetId="8">#REF!</definedName>
    <definedName name="LBULK_CAP" localSheetId="6">#REF!</definedName>
    <definedName name="LBULK_CAP" localSheetId="12">#REF!</definedName>
    <definedName name="LBULK_CAP" localSheetId="10">#REF!</definedName>
    <definedName name="LBULK_CAP" localSheetId="11">#REF!</definedName>
    <definedName name="LBULK_CAP">#REF!</definedName>
    <definedName name="LBULK_NOI" localSheetId="7">#REF!</definedName>
    <definedName name="LBULK_NOI" localSheetId="9">#REF!</definedName>
    <definedName name="LBULK_NOI" localSheetId="8">#REF!</definedName>
    <definedName name="LBULK_NOI" localSheetId="6">#REF!</definedName>
    <definedName name="LBULK_NOI" localSheetId="12">#REF!</definedName>
    <definedName name="LBULK_NOI" localSheetId="10">#REF!</definedName>
    <definedName name="LBULK_NOI" localSheetId="11">#REF!</definedName>
    <definedName name="LBULK_NOI">#REF!</definedName>
    <definedName name="lc_alloc_EF" localSheetId="7">[14]Allocations!#REF!</definedName>
    <definedName name="lc_alloc_EF" localSheetId="9">[14]Allocations!#REF!</definedName>
    <definedName name="lc_alloc_EF" localSheetId="8">[14]Allocations!#REF!</definedName>
    <definedName name="lc_alloc_EF" localSheetId="6">[14]Allocations!#REF!</definedName>
    <definedName name="lc_alloc_EF" localSheetId="12">[14]Allocations!#REF!</definedName>
    <definedName name="lc_alloc_EF" localSheetId="10">[14]Allocations!#REF!</definedName>
    <definedName name="lc_alloc_EF" localSheetId="11">[14]Allocations!#REF!</definedName>
    <definedName name="lc_alloc_EF">[14]Allocations!#REF!</definedName>
    <definedName name="lc_alloc_sum" localSheetId="7">[14]Allocations!#REF!</definedName>
    <definedName name="lc_alloc_sum" localSheetId="9">[14]Allocations!#REF!</definedName>
    <definedName name="lc_alloc_sum" localSheetId="8">[14]Allocations!#REF!</definedName>
    <definedName name="lc_alloc_sum" localSheetId="6">[14]Allocations!#REF!</definedName>
    <definedName name="lc_alloc_sum" localSheetId="12">[14]Allocations!#REF!</definedName>
    <definedName name="lc_alloc_sum" localSheetId="10">[14]Allocations!#REF!</definedName>
    <definedName name="lc_alloc_sum" localSheetId="11">[14]Allocations!#REF!</definedName>
    <definedName name="lc_alloc_sum">[14]Allocations!#REF!</definedName>
    <definedName name="lc_DC_alloc_LR" localSheetId="7">[14]Allocations!#REF!</definedName>
    <definedName name="lc_DC_alloc_LR" localSheetId="9">[14]Allocations!#REF!</definedName>
    <definedName name="lc_DC_alloc_LR" localSheetId="8">[14]Allocations!#REF!</definedName>
    <definedName name="lc_DC_alloc_LR" localSheetId="6">[14]Allocations!#REF!</definedName>
    <definedName name="lc_DC_alloc_LR" localSheetId="12">[14]Allocations!#REF!</definedName>
    <definedName name="lc_DC_alloc_LR" localSheetId="10">[14]Allocations!#REF!</definedName>
    <definedName name="lc_DC_alloc_LR" localSheetId="11">[14]Allocations!#REF!</definedName>
    <definedName name="lc_DC_alloc_LR">[14]Allocations!#REF!</definedName>
    <definedName name="LC_medians" localSheetId="7">#REF!</definedName>
    <definedName name="LC_medians" localSheetId="9">#REF!</definedName>
    <definedName name="LC_medians" localSheetId="8">#REF!</definedName>
    <definedName name="LC_medians" localSheetId="6">#REF!</definedName>
    <definedName name="LC_medians" localSheetId="12">#REF!</definedName>
    <definedName name="LC_medians" localSheetId="10">#REF!</definedName>
    <definedName name="LC_medians" localSheetId="11">#REF!</definedName>
    <definedName name="LC_medians">#REF!</definedName>
    <definedName name="LCFR">'[10]GMAC-JVP'!$C$171</definedName>
    <definedName name="lcfr2" localSheetId="7">#REF!</definedName>
    <definedName name="lcfr2" localSheetId="9">#REF!</definedName>
    <definedName name="lcfr2" localSheetId="8">#REF!</definedName>
    <definedName name="lcfr2" localSheetId="6">#REF!</definedName>
    <definedName name="lcfr2" localSheetId="12">#REF!</definedName>
    <definedName name="lcfr2" localSheetId="10">#REF!</definedName>
    <definedName name="lcfr2" localSheetId="11">#REF!</definedName>
    <definedName name="lcfr2">#REF!</definedName>
    <definedName name="LDCFP" localSheetId="7">#REF!</definedName>
    <definedName name="LDCFP" localSheetId="9">#REF!</definedName>
    <definedName name="LDCFP" localSheetId="8">#REF!</definedName>
    <definedName name="LDCFP" localSheetId="6">#REF!</definedName>
    <definedName name="LDCFP" localSheetId="12">#REF!</definedName>
    <definedName name="LDCFP" localSheetId="10">#REF!</definedName>
    <definedName name="LDCFP" localSheetId="11">#REF!</definedName>
    <definedName name="LDCFP">#REF!</definedName>
    <definedName name="LDPerAcre" localSheetId="7">'[63]Cost Summary'!#REF!</definedName>
    <definedName name="LDPerAcre" localSheetId="9">'[63]Cost Summary'!#REF!</definedName>
    <definedName name="LDPerAcre" localSheetId="8">'[63]Cost Summary'!#REF!</definedName>
    <definedName name="LDPerAcre" localSheetId="6">'[63]Cost Summary'!#REF!</definedName>
    <definedName name="LDPerAcre" localSheetId="12">'[63]Cost Summary'!#REF!</definedName>
    <definedName name="LDPerAcre" localSheetId="10">'[63]Cost Summary'!#REF!</definedName>
    <definedName name="LDPerAcre" localSheetId="11">'[63]Cost Summary'!#REF!</definedName>
    <definedName name="LDPerAcre">'[63]Cost Summary'!#REF!</definedName>
    <definedName name="LDPerUnit" localSheetId="7">'[98]Cost Summary'!#REF!</definedName>
    <definedName name="LDPerUnit" localSheetId="9">'[98]Cost Summary'!#REF!</definedName>
    <definedName name="LDPerUnit" localSheetId="8">'[98]Cost Summary'!#REF!</definedName>
    <definedName name="LDPerUnit" localSheetId="6">'[98]Cost Summary'!#REF!</definedName>
    <definedName name="LDPerUnit" localSheetId="12">'[98]Cost Summary'!#REF!</definedName>
    <definedName name="LDPerUnit" localSheetId="10">'[98]Cost Summary'!#REF!</definedName>
    <definedName name="LDPerUnit" localSheetId="11">'[98]Cost Summary'!#REF!</definedName>
    <definedName name="LDPerUnit">'[98]Cost Summary'!#REF!</definedName>
    <definedName name="ldr">'[82]Existing Fees'!$E$14</definedName>
    <definedName name="LEASE" localSheetId="7">#REF!</definedName>
    <definedName name="LEASE" localSheetId="9">#REF!</definedName>
    <definedName name="LEASE" localSheetId="8">#REF!</definedName>
    <definedName name="LEASE" localSheetId="6">#REF!</definedName>
    <definedName name="LEASE" localSheetId="12">#REF!</definedName>
    <definedName name="LEASE" localSheetId="10">#REF!</definedName>
    <definedName name="LEASE" localSheetId="11">#REF!</definedName>
    <definedName name="LEASE">#REF!</definedName>
    <definedName name="LEASING_COMMISSIONS_EXTERNAL" localSheetId="7">'[6]Expense Detail Sheets'!#REF!</definedName>
    <definedName name="LEASING_COMMISSIONS_EXTERNAL" localSheetId="9">'[6]Expense Detail Sheets'!#REF!</definedName>
    <definedName name="LEASING_COMMISSIONS_EXTERNAL" localSheetId="8">'[6]Expense Detail Sheets'!#REF!</definedName>
    <definedName name="LEASING_COMMISSIONS_EXTERNAL" localSheetId="6">'[6]Expense Detail Sheets'!#REF!</definedName>
    <definedName name="LEASING_COMMISSIONS_EXTERNAL" localSheetId="12">'[6]Expense Detail Sheets'!#REF!</definedName>
    <definedName name="LEASING_COMMISSIONS_EXTERNAL" localSheetId="10">'[6]Expense Detail Sheets'!#REF!</definedName>
    <definedName name="LEASING_COMMISSIONS_EXTERNAL" localSheetId="11">'[6]Expense Detail Sheets'!#REF!</definedName>
    <definedName name="LEASING_COMMISSIONS_EXTERNAL">'[6]Expense Detail Sheets'!#REF!</definedName>
    <definedName name="legal_AD" localSheetId="7">#REF!</definedName>
    <definedName name="legal_AD" localSheetId="9">#REF!</definedName>
    <definedName name="legal_AD" localSheetId="8">#REF!</definedName>
    <definedName name="legal_AD" localSheetId="6">#REF!</definedName>
    <definedName name="legal_AD" localSheetId="12">#REF!</definedName>
    <definedName name="legal_AD" localSheetId="10">#REF!</definedName>
    <definedName name="legal_AD" localSheetId="11">#REF!</definedName>
    <definedName name="legal_AD">#REF!</definedName>
    <definedName name="LEGAL_FEES" localSheetId="7">'[7]Expense Detail Sheets'!#REF!</definedName>
    <definedName name="LEGAL_FEES" localSheetId="9">'[7]Expense Detail Sheets'!#REF!</definedName>
    <definedName name="LEGAL_FEES" localSheetId="8">'[7]Expense Detail Sheets'!#REF!</definedName>
    <definedName name="LEGAL_FEES" localSheetId="6">'[7]Expense Detail Sheets'!#REF!</definedName>
    <definedName name="LEGAL_FEES" localSheetId="12">'[7]Expense Detail Sheets'!#REF!</definedName>
    <definedName name="LEGAL_FEES" localSheetId="10">'[7]Expense Detail Sheets'!#REF!</definedName>
    <definedName name="LEGAL_FEES" localSheetId="11">'[7]Expense Detail Sheets'!#REF!</definedName>
    <definedName name="LEGAL_FEES">'[7]Expense Detail Sheets'!#REF!</definedName>
    <definedName name="legal_land" localSheetId="7">#REF!</definedName>
    <definedName name="legal_land" localSheetId="9">#REF!</definedName>
    <definedName name="legal_land" localSheetId="8">#REF!</definedName>
    <definedName name="legal_land" localSheetId="6">#REF!</definedName>
    <definedName name="legal_land" localSheetId="12">#REF!</definedName>
    <definedName name="legal_land" localSheetId="10">#REF!</definedName>
    <definedName name="legal_land" localSheetId="11">#REF!</definedName>
    <definedName name="legal_land">#REF!</definedName>
    <definedName name="legal_lot" localSheetId="7">#REF!</definedName>
    <definedName name="legal_lot" localSheetId="9">#REF!</definedName>
    <definedName name="legal_lot" localSheetId="8">#REF!</definedName>
    <definedName name="legal_lot" localSheetId="6">#REF!</definedName>
    <definedName name="legal_lot" localSheetId="12">#REF!</definedName>
    <definedName name="legal_lot" localSheetId="10">#REF!</definedName>
    <definedName name="legal_lot" localSheetId="11">#REF!</definedName>
    <definedName name="legal_lot">#REF!</definedName>
    <definedName name="LEQUITY">'[10]GMAC-JVP'!$C$170</definedName>
    <definedName name="LEQUITY2" localSheetId="7">#REF!</definedName>
    <definedName name="LEQUITY2" localSheetId="9">#REF!</definedName>
    <definedName name="LEQUITY2" localSheetId="8">#REF!</definedName>
    <definedName name="LEQUITY2" localSheetId="6">#REF!</definedName>
    <definedName name="LEQUITY2" localSheetId="12">#REF!</definedName>
    <definedName name="LEQUITY2" localSheetId="10">#REF!</definedName>
    <definedName name="LEQUITY2" localSheetId="11">#REF!</definedName>
    <definedName name="LEQUITY2">#REF!</definedName>
    <definedName name="less_comm" localSheetId="7">#REF!</definedName>
    <definedName name="less_comm" localSheetId="9">#REF!</definedName>
    <definedName name="less_comm" localSheetId="8">#REF!</definedName>
    <definedName name="less_comm" localSheetId="6">#REF!</definedName>
    <definedName name="less_comm" localSheetId="12">#REF!</definedName>
    <definedName name="less_comm" localSheetId="10">#REF!</definedName>
    <definedName name="less_comm" localSheetId="11">#REF!</definedName>
    <definedName name="less_comm">#REF!</definedName>
    <definedName name="lev2_lp_split">'[99]CF&amp;ROI'!$I$33</definedName>
    <definedName name="lev3_gp_split">'[99]CF&amp;ROI'!$J$35</definedName>
    <definedName name="levee_fee" localSheetId="7">#REF!</definedName>
    <definedName name="levee_fee" localSheetId="9">#REF!</definedName>
    <definedName name="levee_fee" localSheetId="8">#REF!</definedName>
    <definedName name="levee_fee" localSheetId="6">#REF!</definedName>
    <definedName name="levee_fee" localSheetId="12">#REF!</definedName>
    <definedName name="levee_fee" localSheetId="10">#REF!</definedName>
    <definedName name="levee_fee" localSheetId="11">#REF!</definedName>
    <definedName name="levee_fee">#REF!</definedName>
    <definedName name="LEXITFEE" localSheetId="7">#REF!</definedName>
    <definedName name="LEXITFEE" localSheetId="9">#REF!</definedName>
    <definedName name="LEXITFEE" localSheetId="8">#REF!</definedName>
    <definedName name="LEXITFEE" localSheetId="6">#REF!</definedName>
    <definedName name="LEXITFEE" localSheetId="12">#REF!</definedName>
    <definedName name="LEXITFEE" localSheetId="10">#REF!</definedName>
    <definedName name="LEXITFEE" localSheetId="11">#REF!</definedName>
    <definedName name="LEXITFEE">#REF!</definedName>
    <definedName name="LFEE" localSheetId="7">#REF!</definedName>
    <definedName name="LFEE" localSheetId="9">#REF!</definedName>
    <definedName name="LFEE" localSheetId="8">#REF!</definedName>
    <definedName name="LFEE" localSheetId="6">#REF!</definedName>
    <definedName name="LFEE" localSheetId="12">#REF!</definedName>
    <definedName name="LFEE" localSheetId="10">#REF!</definedName>
    <definedName name="LFEE" localSheetId="11">#REF!</definedName>
    <definedName name="LFEE">#REF!</definedName>
    <definedName name="lib_costs" localSheetId="7">#REF!</definedName>
    <definedName name="lib_costs" localSheetId="9">#REF!</definedName>
    <definedName name="lib_costs" localSheetId="8">#REF!</definedName>
    <definedName name="lib_costs" localSheetId="6">#REF!</definedName>
    <definedName name="lib_costs" localSheetId="12">#REF!</definedName>
    <definedName name="lib_costs" localSheetId="10">#REF!</definedName>
    <definedName name="lib_costs" localSheetId="11">#REF!</definedName>
    <definedName name="lib_costs">#REF!</definedName>
    <definedName name="lib_imp" localSheetId="7">#REF!</definedName>
    <definedName name="lib_imp" localSheetId="9">#REF!</definedName>
    <definedName name="lib_imp" localSheetId="8">#REF!</definedName>
    <definedName name="lib_imp" localSheetId="6">#REF!</definedName>
    <definedName name="lib_imp" localSheetId="12">#REF!</definedName>
    <definedName name="lib_imp" localSheetId="10">#REF!</definedName>
    <definedName name="lib_imp" localSheetId="11">#REF!</definedName>
    <definedName name="lib_imp">#REF!</definedName>
    <definedName name="lib_net" localSheetId="7">#REF!</definedName>
    <definedName name="lib_net" localSheetId="9">#REF!</definedName>
    <definedName name="lib_net" localSheetId="8">#REF!</definedName>
    <definedName name="lib_net" localSheetId="6">#REF!</definedName>
    <definedName name="lib_net" localSheetId="12">#REF!</definedName>
    <definedName name="lib_net" localSheetId="10">#REF!</definedName>
    <definedName name="lib_net" localSheetId="11">#REF!</definedName>
    <definedName name="lib_net">#REF!</definedName>
    <definedName name="lib_rev" localSheetId="7">#REF!</definedName>
    <definedName name="lib_rev" localSheetId="9">#REF!</definedName>
    <definedName name="lib_rev" localSheetId="8">#REF!</definedName>
    <definedName name="lib_rev" localSheetId="6">#REF!</definedName>
    <definedName name="lib_rev" localSheetId="12">#REF!</definedName>
    <definedName name="lib_rev" localSheetId="10">#REF!</definedName>
    <definedName name="lib_rev" localSheetId="11">#REF!</definedName>
    <definedName name="lib_rev">#REF!</definedName>
    <definedName name="LIBOR">[11]Assume!$D$23</definedName>
    <definedName name="library_alloc" localSheetId="7">#REF!</definedName>
    <definedName name="library_alloc" localSheetId="9">#REF!</definedName>
    <definedName name="library_alloc" localSheetId="8">#REF!</definedName>
    <definedName name="library_alloc" localSheetId="6">#REF!</definedName>
    <definedName name="library_alloc" localSheetId="12">#REF!</definedName>
    <definedName name="library_alloc" localSheetId="10">#REF!</definedName>
    <definedName name="library_alloc" localSheetId="11">#REF!</definedName>
    <definedName name="library_alloc">#REF!</definedName>
    <definedName name="library_cf" localSheetId="7">#REF!</definedName>
    <definedName name="library_cf" localSheetId="9">#REF!</definedName>
    <definedName name="library_cf" localSheetId="8">#REF!</definedName>
    <definedName name="library_cf" localSheetId="6">#REF!</definedName>
    <definedName name="library_cf" localSheetId="12">#REF!</definedName>
    <definedName name="library_cf" localSheetId="10">#REF!</definedName>
    <definedName name="library_cf" localSheetId="11">#REF!</definedName>
    <definedName name="library_cf">#REF!</definedName>
    <definedName name="library_cost" localSheetId="7">#REF!</definedName>
    <definedName name="library_cost" localSheetId="9">#REF!</definedName>
    <definedName name="library_cost" localSheetId="8">#REF!</definedName>
    <definedName name="library_cost" localSheetId="6">#REF!</definedName>
    <definedName name="library_cost" localSheetId="12">#REF!</definedName>
    <definedName name="library_cost" localSheetId="10">#REF!</definedName>
    <definedName name="library_cost" localSheetId="11">#REF!</definedName>
    <definedName name="library_cost">#REF!</definedName>
    <definedName name="library_costs" localSheetId="7">#REF!</definedName>
    <definedName name="library_costs" localSheetId="9">#REF!</definedName>
    <definedName name="library_costs" localSheetId="8">#REF!</definedName>
    <definedName name="library_costs" localSheetId="6">#REF!</definedName>
    <definedName name="library_costs" localSheetId="12">#REF!</definedName>
    <definedName name="library_costs" localSheetId="10">#REF!</definedName>
    <definedName name="library_costs" localSheetId="11">#REF!</definedName>
    <definedName name="library_costs">#REF!</definedName>
    <definedName name="library_costs_sb" localSheetId="7">[76]Library!#REF!</definedName>
    <definedName name="library_costs_sb" localSheetId="9">[76]Library!#REF!</definedName>
    <definedName name="library_costs_sb" localSheetId="8">[76]Library!#REF!</definedName>
    <definedName name="library_costs_sb" localSheetId="6">[76]Library!#REF!</definedName>
    <definedName name="library_costs_sb" localSheetId="12">[76]Library!#REF!</definedName>
    <definedName name="library_costs_sb" localSheetId="10">[76]Library!#REF!</definedName>
    <definedName name="library_costs_sb" localSheetId="11">[76]Library!#REF!</definedName>
    <definedName name="library_costs_sb">[76]Library!#REF!</definedName>
    <definedName name="library_EDU" localSheetId="7">#REF!</definedName>
    <definedName name="library_EDU" localSheetId="9">#REF!</definedName>
    <definedName name="library_EDU" localSheetId="8">#REF!</definedName>
    <definedName name="library_EDU" localSheetId="6">#REF!</definedName>
    <definedName name="library_EDU" localSheetId="12">#REF!</definedName>
    <definedName name="library_EDU" localSheetId="10">#REF!</definedName>
    <definedName name="library_EDU" localSheetId="11">#REF!</definedName>
    <definedName name="library_EDU">#REF!</definedName>
    <definedName name="library_surplus2" localSheetId="7">'[22]LIB CF'!#REF!</definedName>
    <definedName name="library_surplus2" localSheetId="9">'[22]LIB CF'!#REF!</definedName>
    <definedName name="library_surplus2" localSheetId="8">'[22]LIB CF'!#REF!</definedName>
    <definedName name="library_surplus2" localSheetId="6">'[22]LIB CF'!#REF!</definedName>
    <definedName name="library_surplus2" localSheetId="12">'[22]LIB CF'!#REF!</definedName>
    <definedName name="library_surplus2" localSheetId="10">'[22]LIB CF'!#REF!</definedName>
    <definedName name="library_surplus2" localSheetId="11">'[22]LIB CF'!#REF!</definedName>
    <definedName name="library_surplus2">'[22]LIB CF'!#REF!</definedName>
    <definedName name="license_tax" localSheetId="7">#REF!</definedName>
    <definedName name="license_tax" localSheetId="9">#REF!</definedName>
    <definedName name="license_tax" localSheetId="8">#REF!</definedName>
    <definedName name="license_tax" localSheetId="6">#REF!</definedName>
    <definedName name="license_tax" localSheetId="12">#REF!</definedName>
    <definedName name="license_tax" localSheetId="10">#REF!</definedName>
    <definedName name="license_tax" localSheetId="11">#REF!</definedName>
    <definedName name="license_tax">#REF!</definedName>
    <definedName name="liens" localSheetId="7">#REF!</definedName>
    <definedName name="liens" localSheetId="9">#REF!</definedName>
    <definedName name="liens" localSheetId="8">#REF!</definedName>
    <definedName name="liens" localSheetId="6">#REF!</definedName>
    <definedName name="liens" localSheetId="12">#REF!</definedName>
    <definedName name="liens" localSheetId="10">#REF!</definedName>
    <definedName name="liens" localSheetId="11">#REF!</definedName>
    <definedName name="liens">#REF!</definedName>
    <definedName name="Lincoln_emp_sum" localSheetId="7">#REF!</definedName>
    <definedName name="Lincoln_emp_sum" localSheetId="9">#REF!</definedName>
    <definedName name="Lincoln_emp_sum" localSheetId="8">#REF!</definedName>
    <definedName name="Lincoln_emp_sum" localSheetId="6">#REF!</definedName>
    <definedName name="Lincoln_emp_sum" localSheetId="12">#REF!</definedName>
    <definedName name="Lincoln_emp_sum" localSheetId="10">#REF!</definedName>
    <definedName name="Lincoln_emp_sum" localSheetId="11">#REF!</definedName>
    <definedName name="Lincoln_emp_sum">#REF!</definedName>
    <definedName name="LIQBULK" localSheetId="7">#REF!</definedName>
    <definedName name="LIQBULK" localSheetId="9">#REF!</definedName>
    <definedName name="LIQBULK" localSheetId="8">#REF!</definedName>
    <definedName name="LIQBULK" localSheetId="6">#REF!</definedName>
    <definedName name="LIQBULK" localSheetId="12">#REF!</definedName>
    <definedName name="LIQBULK" localSheetId="10">#REF!</definedName>
    <definedName name="LIQBULK" localSheetId="11">#REF!</definedName>
    <definedName name="LIQBULK">#REF!</definedName>
    <definedName name="LIQBULK_TITLE" localSheetId="7">#REF!</definedName>
    <definedName name="LIQBULK_TITLE" localSheetId="9">#REF!</definedName>
    <definedName name="LIQBULK_TITLE" localSheetId="8">#REF!</definedName>
    <definedName name="LIQBULK_TITLE" localSheetId="6">#REF!</definedName>
    <definedName name="LIQBULK_TITLE" localSheetId="12">#REF!</definedName>
    <definedName name="LIQBULK_TITLE" localSheetId="10">#REF!</definedName>
    <definedName name="LIQBULK_TITLE" localSheetId="11">#REF!</definedName>
    <definedName name="LIQBULK_TITLE">#REF!</definedName>
    <definedName name="LL_Cf" localSheetId="7">#REF!</definedName>
    <definedName name="LL_Cf" localSheetId="9">#REF!</definedName>
    <definedName name="LL_Cf" localSheetId="8">#REF!</definedName>
    <definedName name="LL_Cf" localSheetId="6">#REF!</definedName>
    <definedName name="LL_Cf" localSheetId="12">#REF!</definedName>
    <definedName name="LL_Cf" localSheetId="10">#REF!</definedName>
    <definedName name="LL_Cf" localSheetId="11">#REF!</definedName>
    <definedName name="LL_Cf">#REF!</definedName>
    <definedName name="LL_cost" localSheetId="7">#REF!</definedName>
    <definedName name="LL_cost" localSheetId="9">#REF!</definedName>
    <definedName name="LL_cost" localSheetId="8">#REF!</definedName>
    <definedName name="LL_cost" localSheetId="6">#REF!</definedName>
    <definedName name="LL_cost" localSheetId="12">#REF!</definedName>
    <definedName name="LL_cost" localSheetId="10">#REF!</definedName>
    <definedName name="LL_cost" localSheetId="11">#REF!</definedName>
    <definedName name="LL_cost">#REF!</definedName>
    <definedName name="LL_costs" localSheetId="7">#REF!</definedName>
    <definedName name="LL_costs" localSheetId="9">#REF!</definedName>
    <definedName name="LL_costs" localSheetId="8">#REF!</definedName>
    <definedName name="LL_costs" localSheetId="6">#REF!</definedName>
    <definedName name="LL_costs" localSheetId="12">#REF!</definedName>
    <definedName name="LL_costs" localSheetId="10">#REF!</definedName>
    <definedName name="LL_costs" localSheetId="11">#REF!</definedName>
    <definedName name="LL_costs">#REF!</definedName>
    <definedName name="Loan_Amount" localSheetId="7">#REF!</definedName>
    <definedName name="Loan_Amount" localSheetId="9">#REF!</definedName>
    <definedName name="Loan_Amount" localSheetId="8">#REF!</definedName>
    <definedName name="Loan_Amount" localSheetId="6">#REF!</definedName>
    <definedName name="Loan_Amount" localSheetId="12">#REF!</definedName>
    <definedName name="Loan_Amount" localSheetId="10">#REF!</definedName>
    <definedName name="Loan_Amount" localSheetId="11">#REF!</definedName>
    <definedName name="Loan_Amount">#REF!</definedName>
    <definedName name="Loan_Amt">'[100]cash flow'!$B$11</definedName>
    <definedName name="Loan_Fees_Interest" localSheetId="7">#REF!</definedName>
    <definedName name="Loan_Fees_Interest" localSheetId="9">#REF!</definedName>
    <definedName name="Loan_Fees_Interest" localSheetId="8">#REF!</definedName>
    <definedName name="Loan_Fees_Interest" localSheetId="6">#REF!</definedName>
    <definedName name="Loan_Fees_Interest" localSheetId="12">#REF!</definedName>
    <definedName name="Loan_Fees_Interest" localSheetId="10">#REF!</definedName>
    <definedName name="Loan_Fees_Interest" localSheetId="11">#REF!</definedName>
    <definedName name="Loan_Fees_Interest">#REF!</definedName>
    <definedName name="Loan_Start" localSheetId="7">#REF!</definedName>
    <definedName name="Loan_Start" localSheetId="9">#REF!</definedName>
    <definedName name="Loan_Start" localSheetId="8">#REF!</definedName>
    <definedName name="Loan_Start" localSheetId="6">#REF!</definedName>
    <definedName name="Loan_Start" localSheetId="12">#REF!</definedName>
    <definedName name="Loan_Start" localSheetId="10">#REF!</definedName>
    <definedName name="Loan_Start" localSheetId="11">#REF!</definedName>
    <definedName name="Loan_Start">#REF!</definedName>
    <definedName name="Loan_Years" localSheetId="7">#REF!</definedName>
    <definedName name="Loan_Years" localSheetId="9">#REF!</definedName>
    <definedName name="Loan_Years" localSheetId="8">#REF!</definedName>
    <definedName name="Loan_Years" localSheetId="6">#REF!</definedName>
    <definedName name="Loan_Years" localSheetId="12">#REF!</definedName>
    <definedName name="Loan_Years" localSheetId="10">#REF!</definedName>
    <definedName name="Loan_Years" localSheetId="11">#REF!</definedName>
    <definedName name="Loan_Years">#REF!</definedName>
    <definedName name="loans" localSheetId="7">#REF!</definedName>
    <definedName name="loans" localSheetId="9">#REF!</definedName>
    <definedName name="loans" localSheetId="8">#REF!</definedName>
    <definedName name="loans" localSheetId="6">#REF!</definedName>
    <definedName name="loans" localSheetId="12">#REF!</definedName>
    <definedName name="loans" localSheetId="10">#REF!</definedName>
    <definedName name="loans" localSheetId="11">#REF!</definedName>
    <definedName name="loans">#REF!</definedName>
    <definedName name="LOC" localSheetId="7">#REF!</definedName>
    <definedName name="LOC" localSheetId="9">#REF!</definedName>
    <definedName name="LOC" localSheetId="8">#REF!</definedName>
    <definedName name="LOC" localSheetId="6">#REF!</definedName>
    <definedName name="LOC" localSheetId="12">#REF!</definedName>
    <definedName name="LOC" localSheetId="10">#REF!</definedName>
    <definedName name="LOC" localSheetId="11">#REF!</definedName>
    <definedName name="LOC">#REF!</definedName>
    <definedName name="loc_saved" localSheetId="7">#REF!</definedName>
    <definedName name="loc_saved" localSheetId="9">#REF!</definedName>
    <definedName name="loc_saved" localSheetId="8">#REF!</definedName>
    <definedName name="loc_saved" localSheetId="6">#REF!</definedName>
    <definedName name="loc_saved" localSheetId="12">#REF!</definedName>
    <definedName name="loc_saved" localSheetId="10">#REF!</definedName>
    <definedName name="loc_saved" localSheetId="11">#REF!</definedName>
    <definedName name="loc_saved">#REF!</definedName>
    <definedName name="loc_used" localSheetId="7">#REF!</definedName>
    <definedName name="loc_used" localSheetId="9">#REF!</definedName>
    <definedName name="loc_used" localSheetId="8">#REF!</definedName>
    <definedName name="loc_used" localSheetId="6">#REF!</definedName>
    <definedName name="loc_used" localSheetId="12">#REF!</definedName>
    <definedName name="loc_used" localSheetId="10">#REF!</definedName>
    <definedName name="loc_used" localSheetId="11">#REF!</definedName>
    <definedName name="loc_used">#REF!</definedName>
    <definedName name="loc1_saved" localSheetId="7">#REF!</definedName>
    <definedName name="loc1_saved" localSheetId="9">#REF!</definedName>
    <definedName name="loc1_saved" localSheetId="8">#REF!</definedName>
    <definedName name="loc1_saved" localSheetId="6">#REF!</definedName>
    <definedName name="loc1_saved" localSheetId="12">#REF!</definedName>
    <definedName name="loc1_saved" localSheetId="10">#REF!</definedName>
    <definedName name="loc1_saved" localSheetId="11">#REF!</definedName>
    <definedName name="loc1_saved">#REF!</definedName>
    <definedName name="loc1_used" localSheetId="7">#REF!</definedName>
    <definedName name="loc1_used" localSheetId="9">#REF!</definedName>
    <definedName name="loc1_used" localSheetId="8">#REF!</definedName>
    <definedName name="loc1_used" localSheetId="6">#REF!</definedName>
    <definedName name="loc1_used" localSheetId="12">#REF!</definedName>
    <definedName name="loc1_used" localSheetId="10">#REF!</definedName>
    <definedName name="loc1_used" localSheetId="11">#REF!</definedName>
    <definedName name="loc1_used">#REF!</definedName>
    <definedName name="Location" localSheetId="7">#REF!</definedName>
    <definedName name="Location" localSheetId="9">#REF!</definedName>
    <definedName name="Location" localSheetId="8">#REF!</definedName>
    <definedName name="Location" localSheetId="6">#REF!</definedName>
    <definedName name="Location" localSheetId="12">#REF!</definedName>
    <definedName name="Location" localSheetId="10">#REF!</definedName>
    <definedName name="Location" localSheetId="11">#REF!</definedName>
    <definedName name="Location">#REF!</definedName>
    <definedName name="LOCATOR" localSheetId="7">#REF!</definedName>
    <definedName name="LOCATOR" localSheetId="9">#REF!</definedName>
    <definedName name="LOCATOR" localSheetId="8">#REF!</definedName>
    <definedName name="LOCATOR" localSheetId="6">#REF!</definedName>
    <definedName name="LOCATOR" localSheetId="12">#REF!</definedName>
    <definedName name="LOCATOR" localSheetId="10">#REF!</definedName>
    <definedName name="LOCATOR" localSheetId="11">#REF!</definedName>
    <definedName name="LOCATOR">#REF!</definedName>
    <definedName name="los_summ" localSheetId="7">#REF!</definedName>
    <definedName name="los_summ" localSheetId="9">#REF!</definedName>
    <definedName name="los_summ" localSheetId="8">#REF!</definedName>
    <definedName name="los_summ" localSheetId="6">#REF!</definedName>
    <definedName name="los_summ" localSheetId="12">#REF!</definedName>
    <definedName name="los_summ" localSheetId="10">#REF!</definedName>
    <definedName name="los_summ" localSheetId="11">#REF!</definedName>
    <definedName name="los_summ">#REF!</definedName>
    <definedName name="lot_costs" localSheetId="7">#REF!</definedName>
    <definedName name="lot_costs" localSheetId="9">#REF!</definedName>
    <definedName name="lot_costs" localSheetId="8">#REF!</definedName>
    <definedName name="lot_costs" localSheetId="6">#REF!</definedName>
    <definedName name="lot_costs" localSheetId="12">#REF!</definedName>
    <definedName name="lot_costs" localSheetId="10">#REF!</definedName>
    <definedName name="lot_costs" localSheetId="11">#REF!</definedName>
    <definedName name="lot_costs">#REF!</definedName>
    <definedName name="LOTS" localSheetId="7">[25]MASTER!#REF!</definedName>
    <definedName name="LOTS" localSheetId="9">[25]MASTER!#REF!</definedName>
    <definedName name="LOTS" localSheetId="8">[25]MASTER!#REF!</definedName>
    <definedName name="LOTS" localSheetId="6">[25]MASTER!#REF!</definedName>
    <definedName name="LOTS" localSheetId="12">[25]MASTER!#REF!</definedName>
    <definedName name="LOTS" localSheetId="10">[25]MASTER!#REF!</definedName>
    <definedName name="LOTS" localSheetId="11">[25]MASTER!#REF!</definedName>
    <definedName name="LOTS">[25]MASTER!#REF!</definedName>
    <definedName name="lp_equity_pc">'[43]CF and ROI'!$P$58/'[43]CF and ROI'!$P$59</definedName>
    <definedName name="lp_pref">'[43]CF and ROI'!$P$58*'[43]CF and ROI'!$J$62</definedName>
    <definedName name="LPR">'[10]GMAC-JVP'!$C$172</definedName>
    <definedName name="LR_Comm_Park_Est" localSheetId="7">'[75]park cost'!#REF!</definedName>
    <definedName name="LR_Comm_Park_Est" localSheetId="9">'[75]park cost'!#REF!</definedName>
    <definedName name="LR_Comm_Park_Est" localSheetId="8">'[75]park cost'!#REF!</definedName>
    <definedName name="LR_Comm_Park_Est" localSheetId="6">'[75]park cost'!#REF!</definedName>
    <definedName name="LR_Comm_Park_Est" localSheetId="12">'[75]park cost'!#REF!</definedName>
    <definedName name="LR_Comm_Park_Est" localSheetId="10">'[75]park cost'!#REF!</definedName>
    <definedName name="LR_Comm_Park_Est" localSheetId="11">'[75]park cost'!#REF!</definedName>
    <definedName name="LR_Comm_Park_Est">'[75]park cost'!#REF!</definedName>
    <definedName name="LR_park_costs" localSheetId="7">'[75]park cost'!#REF!</definedName>
    <definedName name="LR_park_costs" localSheetId="9">'[75]park cost'!#REF!</definedName>
    <definedName name="LR_park_costs" localSheetId="8">'[75]park cost'!#REF!</definedName>
    <definedName name="LR_park_costs" localSheetId="6">'[75]park cost'!#REF!</definedName>
    <definedName name="LR_park_costs" localSheetId="12">'[75]park cost'!#REF!</definedName>
    <definedName name="LR_park_costs" localSheetId="10">'[75]park cost'!#REF!</definedName>
    <definedName name="LR_park_costs" localSheetId="11">'[75]park cost'!#REF!</definedName>
    <definedName name="LR_park_costs">'[75]park cost'!#REF!</definedName>
    <definedName name="LR_rec_water_fee">'[101]DUEs &amp; Fees'!$Y$452:$AJ$507,'[101]DUEs &amp; Fees'!$Y$452:$AJ$507</definedName>
    <definedName name="LSALEP">'[10]GMAC-JVP'!$C$174</definedName>
    <definedName name="lsc_surplus2" localSheetId="7">'[22]LSC CF'!#REF!</definedName>
    <definedName name="lsc_surplus2" localSheetId="9">'[22]LSC CF'!#REF!</definedName>
    <definedName name="lsc_surplus2" localSheetId="8">'[22]LSC CF'!#REF!</definedName>
    <definedName name="lsc_surplus2" localSheetId="6">'[22]LSC CF'!#REF!</definedName>
    <definedName name="lsc_surplus2" localSheetId="12">'[22]LSC CF'!#REF!</definedName>
    <definedName name="lsc_surplus2" localSheetId="10">'[22]LSC CF'!#REF!</definedName>
    <definedName name="lsc_surplus2" localSheetId="11">'[22]LSC CF'!#REF!</definedName>
    <definedName name="lsc_surplus2">'[22]LSC CF'!#REF!</definedName>
    <definedName name="LSPFFP_fee_rev" localSheetId="7">#REF!</definedName>
    <definedName name="LSPFFP_fee_rev" localSheetId="9">#REF!</definedName>
    <definedName name="LSPFFP_fee_rev" localSheetId="8">#REF!</definedName>
    <definedName name="LSPFFP_fee_rev" localSheetId="6">#REF!</definedName>
    <definedName name="LSPFFP_fee_rev" localSheetId="12">#REF!</definedName>
    <definedName name="LSPFFP_fee_rev" localSheetId="10">#REF!</definedName>
    <definedName name="LSPFFP_fee_rev" localSheetId="11">#REF!</definedName>
    <definedName name="LSPFFP_fee_rev">#REF!</definedName>
    <definedName name="LSPFFP_fire_DUEs" localSheetId="7">[75]DUEs!#REF!</definedName>
    <definedName name="LSPFFP_fire_DUEs" localSheetId="9">[75]DUEs!#REF!</definedName>
    <definedName name="LSPFFP_fire_DUEs" localSheetId="8">[75]DUEs!#REF!</definedName>
    <definedName name="LSPFFP_fire_DUEs" localSheetId="6">[75]DUEs!#REF!</definedName>
    <definedName name="LSPFFP_fire_DUEs" localSheetId="12">[75]DUEs!#REF!</definedName>
    <definedName name="LSPFFP_fire_DUEs" localSheetId="10">[75]DUEs!#REF!</definedName>
    <definedName name="LSPFFP_fire_DUEs" localSheetId="11">[75]DUEs!#REF!</definedName>
    <definedName name="LSPFFP_fire_DUEs">[75]DUEs!#REF!</definedName>
    <definedName name="lu" localSheetId="4">#REF!</definedName>
    <definedName name="lu" localSheetId="7">#REF!</definedName>
    <definedName name="lu" localSheetId="3">#REF!</definedName>
    <definedName name="lu" localSheetId="9">#REF!</definedName>
    <definedName name="lu" localSheetId="2">#REF!</definedName>
    <definedName name="lu" localSheetId="8">#REF!</definedName>
    <definedName name="lu" localSheetId="6">#REF!</definedName>
    <definedName name="lu" localSheetId="12">#REF!</definedName>
    <definedName name="lu" localSheetId="5">#REF!</definedName>
    <definedName name="lu" localSheetId="10">#REF!</definedName>
    <definedName name="lu" localSheetId="11">#REF!</definedName>
    <definedName name="lu" localSheetId="13">#REF!</definedName>
    <definedName name="lu">#REF!</definedName>
    <definedName name="lu_2015" localSheetId="7">#REF!</definedName>
    <definedName name="lu_2015" localSheetId="9">#REF!</definedName>
    <definedName name="lu_2015" localSheetId="8">#REF!</definedName>
    <definedName name="lu_2015" localSheetId="6">#REF!</definedName>
    <definedName name="lu_2015" localSheetId="12">#REF!</definedName>
    <definedName name="lu_2015" localSheetId="10">#REF!</definedName>
    <definedName name="lu_2015" localSheetId="11">#REF!</definedName>
    <definedName name="lu_2015">#REF!</definedName>
    <definedName name="lu_20yr" localSheetId="7">#REF!</definedName>
    <definedName name="lu_20yr" localSheetId="9">#REF!</definedName>
    <definedName name="lu_20yr" localSheetId="8">#REF!</definedName>
    <definedName name="lu_20yr" localSheetId="6">#REF!</definedName>
    <definedName name="lu_20yr" localSheetId="12">#REF!</definedName>
    <definedName name="lu_20yr" localSheetId="10">#REF!</definedName>
    <definedName name="lu_20yr" localSheetId="11">#REF!</definedName>
    <definedName name="lu_20yr">#REF!</definedName>
    <definedName name="LU_allP" localSheetId="7">#REF!</definedName>
    <definedName name="LU_allP" localSheetId="9">#REF!</definedName>
    <definedName name="LU_allP" localSheetId="8">#REF!</definedName>
    <definedName name="LU_allP" localSheetId="6">#REF!</definedName>
    <definedName name="LU_allP" localSheetId="12">#REF!</definedName>
    <definedName name="LU_allP" localSheetId="10">#REF!</definedName>
    <definedName name="LU_allP" localSheetId="11">#REF!</definedName>
    <definedName name="LU_allP">#REF!</definedName>
    <definedName name="lu_area" localSheetId="7">#REF!</definedName>
    <definedName name="lu_area" localSheetId="9">#REF!</definedName>
    <definedName name="lu_area" localSheetId="8">#REF!</definedName>
    <definedName name="lu_area" localSheetId="6">#REF!</definedName>
    <definedName name="lu_area" localSheetId="12">#REF!</definedName>
    <definedName name="lu_area" localSheetId="10">#REF!</definedName>
    <definedName name="lu_area" localSheetId="11">#REF!</definedName>
    <definedName name="lu_area">#REF!</definedName>
    <definedName name="lu_assumps" localSheetId="7">[86]CIP!#REF!</definedName>
    <definedName name="lu_assumps" localSheetId="9">[86]CIP!#REF!</definedName>
    <definedName name="lu_assumps" localSheetId="8">[86]CIP!#REF!</definedName>
    <definedName name="lu_assumps" localSheetId="6">[86]CIP!#REF!</definedName>
    <definedName name="lu_assumps" localSheetId="12">[86]CIP!#REF!</definedName>
    <definedName name="lu_assumps" localSheetId="10">[86]CIP!#REF!</definedName>
    <definedName name="lu_assumps" localSheetId="11">[86]CIP!#REF!</definedName>
    <definedName name="lu_assumps">[86]CIP!#REF!</definedName>
    <definedName name="lu_base" localSheetId="7">#REF!</definedName>
    <definedName name="lu_base" localSheetId="9">#REF!</definedName>
    <definedName name="lu_base" localSheetId="8">#REF!</definedName>
    <definedName name="lu_base" localSheetId="6">#REF!</definedName>
    <definedName name="lu_base" localSheetId="12">#REF!</definedName>
    <definedName name="lu_base" localSheetId="10">#REF!</definedName>
    <definedName name="lu_base" localSheetId="11">#REF!</definedName>
    <definedName name="lu_base">#REF!</definedName>
    <definedName name="LU_buildout" localSheetId="7">#REF!</definedName>
    <definedName name="LU_buildout" localSheetId="9">#REF!</definedName>
    <definedName name="LU_buildout" localSheetId="8">#REF!</definedName>
    <definedName name="LU_buildout" localSheetId="6">#REF!</definedName>
    <definedName name="LU_buildout" localSheetId="12">#REF!</definedName>
    <definedName name="LU_buildout" localSheetId="10">#REF!</definedName>
    <definedName name="LU_buildout" localSheetId="11">#REF!</definedName>
    <definedName name="LU_buildout">#REF!</definedName>
    <definedName name="lu_comp" localSheetId="7">#REF!</definedName>
    <definedName name="lu_comp" localSheetId="9">#REF!</definedName>
    <definedName name="lu_comp" localSheetId="8">#REF!</definedName>
    <definedName name="lu_comp" localSheetId="6">#REF!</definedName>
    <definedName name="lu_comp" localSheetId="12">#REF!</definedName>
    <definedName name="lu_comp" localSheetId="10">#REF!</definedName>
    <definedName name="lu_comp" localSheetId="11">#REF!</definedName>
    <definedName name="lu_comp">#REF!</definedName>
    <definedName name="lu_dev_phase" localSheetId="7">'[63]Land Use Input'!#REF!</definedName>
    <definedName name="lu_dev_phase" localSheetId="9">'[63]Land Use Input'!#REF!</definedName>
    <definedName name="lu_dev_phase" localSheetId="8">'[63]Land Use Input'!#REF!</definedName>
    <definedName name="lu_dev_phase" localSheetId="6">'[63]Land Use Input'!#REF!</definedName>
    <definedName name="lu_dev_phase" localSheetId="12">'[63]Land Use Input'!#REF!</definedName>
    <definedName name="lu_dev_phase" localSheetId="10">'[63]Land Use Input'!#REF!</definedName>
    <definedName name="lu_dev_phase" localSheetId="11">'[63]Land Use Input'!#REF!</definedName>
    <definedName name="lu_dev_phase">'[63]Land Use Input'!#REF!</definedName>
    <definedName name="lu_e" localSheetId="7">#REF!</definedName>
    <definedName name="lu_e" localSheetId="8">#REF!</definedName>
    <definedName name="lu_e" localSheetId="6">#REF!</definedName>
    <definedName name="lu_e" localSheetId="12">#REF!</definedName>
    <definedName name="lu_e">#REF!</definedName>
    <definedName name="lu_gross" localSheetId="7">#REF!</definedName>
    <definedName name="lu_gross" localSheetId="9">#REF!</definedName>
    <definedName name="lu_gross" localSheetId="8">#REF!</definedName>
    <definedName name="lu_gross" localSheetId="6">#REF!</definedName>
    <definedName name="lu_gross" localSheetId="12">#REF!</definedName>
    <definedName name="lu_gross" localSheetId="10">#REF!</definedName>
    <definedName name="lu_gross" localSheetId="11">#REF!</definedName>
    <definedName name="lu_gross">#REF!</definedName>
    <definedName name="LU_P1" localSheetId="7">#REF!</definedName>
    <definedName name="LU_P1" localSheetId="9">#REF!</definedName>
    <definedName name="LU_P1" localSheetId="8">#REF!</definedName>
    <definedName name="LU_P1" localSheetId="6">#REF!</definedName>
    <definedName name="LU_P1" localSheetId="12">#REF!</definedName>
    <definedName name="LU_P1" localSheetId="10">#REF!</definedName>
    <definedName name="LU_P1" localSheetId="11">#REF!</definedName>
    <definedName name="LU_P1">#REF!</definedName>
    <definedName name="LU_P2" localSheetId="7">#REF!</definedName>
    <definedName name="LU_P2" localSheetId="9">#REF!</definedName>
    <definedName name="LU_P2" localSheetId="8">#REF!</definedName>
    <definedName name="LU_P2" localSheetId="6">#REF!</definedName>
    <definedName name="LU_P2" localSheetId="12">#REF!</definedName>
    <definedName name="LU_P2" localSheetId="10">#REF!</definedName>
    <definedName name="LU_P2" localSheetId="11">#REF!</definedName>
    <definedName name="LU_P2">#REF!</definedName>
    <definedName name="LU_P3" localSheetId="7">#REF!</definedName>
    <definedName name="LU_P3" localSheetId="9">#REF!</definedName>
    <definedName name="LU_P3" localSheetId="8">#REF!</definedName>
    <definedName name="LU_P3" localSheetId="6">#REF!</definedName>
    <definedName name="LU_P3" localSheetId="12">#REF!</definedName>
    <definedName name="LU_P3" localSheetId="10">#REF!</definedName>
    <definedName name="LU_P3" localSheetId="11">#REF!</definedName>
    <definedName name="LU_P3">#REF!</definedName>
    <definedName name="LU_P4" localSheetId="7">#REF!</definedName>
    <definedName name="LU_P4" localSheetId="9">#REF!</definedName>
    <definedName name="LU_P4" localSheetId="8">#REF!</definedName>
    <definedName name="LU_P4" localSheetId="6">#REF!</definedName>
    <definedName name="LU_P4" localSheetId="12">#REF!</definedName>
    <definedName name="LU_P4" localSheetId="10">#REF!</definedName>
    <definedName name="LU_P4" localSheetId="11">#REF!</definedName>
    <definedName name="LU_P4">#REF!</definedName>
    <definedName name="LU_P5" localSheetId="7">#REF!</definedName>
    <definedName name="LU_P5" localSheetId="9">#REF!</definedName>
    <definedName name="LU_P5" localSheetId="8">#REF!</definedName>
    <definedName name="LU_P5" localSheetId="6">#REF!</definedName>
    <definedName name="LU_P5" localSheetId="12">#REF!</definedName>
    <definedName name="LU_P5" localSheetId="10">#REF!</definedName>
    <definedName name="LU_P5" localSheetId="11">#REF!</definedName>
    <definedName name="LU_P5">#REF!</definedName>
    <definedName name="lu_pref" localSheetId="7">#REF!</definedName>
    <definedName name="lu_pref" localSheetId="9">#REF!</definedName>
    <definedName name="lu_pref" localSheetId="8">#REF!</definedName>
    <definedName name="lu_pref" localSheetId="6">#REF!</definedName>
    <definedName name="lu_pref" localSheetId="12">#REF!</definedName>
    <definedName name="lu_pref" localSheetId="10">#REF!</definedName>
    <definedName name="lu_pref" localSheetId="11">#REF!</definedName>
    <definedName name="lu_pref">#REF!</definedName>
    <definedName name="lu_reduced" localSheetId="7">#REF!</definedName>
    <definedName name="lu_reduced" localSheetId="8">#REF!</definedName>
    <definedName name="lu_reduced" localSheetId="6">#REF!</definedName>
    <definedName name="lu_reduced" localSheetId="12">#REF!</definedName>
    <definedName name="lu_reduced">#REF!</definedName>
    <definedName name="LU_revised" localSheetId="7">[102]LU!#REF!</definedName>
    <definedName name="LU_revised" localSheetId="9">[102]LU!#REF!</definedName>
    <definedName name="LU_revised" localSheetId="8">[102]LU!#REF!</definedName>
    <definedName name="LU_revised" localSheetId="6">[102]LU!#REF!</definedName>
    <definedName name="LU_revised" localSheetId="12">[102]LU!#REF!</definedName>
    <definedName name="LU_revised" localSheetId="10">[102]LU!#REF!</definedName>
    <definedName name="LU_revised" localSheetId="11">[102]LU!#REF!</definedName>
    <definedName name="LU_revised">[102]LU!#REF!</definedName>
    <definedName name="lu_sb" localSheetId="7">'[53]Land Use'!#REF!</definedName>
    <definedName name="lu_sb" localSheetId="9">'[53]Land Use'!#REF!</definedName>
    <definedName name="lu_sb" localSheetId="8">'[53]Land Use'!#REF!</definedName>
    <definedName name="lu_sb" localSheetId="6">'[53]Land Use'!#REF!</definedName>
    <definedName name="lu_sb" localSheetId="12">'[53]Land Use'!#REF!</definedName>
    <definedName name="lu_sb" localSheetId="10">'[53]Land Use'!#REF!</definedName>
    <definedName name="lu_sb" localSheetId="11">'[53]Land Use'!#REF!</definedName>
    <definedName name="lu_sb">'[53]Land Use'!#REF!</definedName>
    <definedName name="lu_sum" localSheetId="7">#REF!</definedName>
    <definedName name="lu_sum" localSheetId="9">#REF!</definedName>
    <definedName name="lu_sum" localSheetId="8">#REF!</definedName>
    <definedName name="lu_sum" localSheetId="6">#REF!</definedName>
    <definedName name="lu_sum" localSheetId="12">#REF!</definedName>
    <definedName name="lu_sum" localSheetId="10">#REF!</definedName>
    <definedName name="lu_sum" localSheetId="11">#REF!</definedName>
    <definedName name="lu_sum">#REF!</definedName>
    <definedName name="lu_summ" localSheetId="7">#REF!</definedName>
    <definedName name="lu_summ" localSheetId="9">#REF!</definedName>
    <definedName name="lu_summ" localSheetId="8">#REF!</definedName>
    <definedName name="lu_summ" localSheetId="6">#REF!</definedName>
    <definedName name="lu_summ" localSheetId="12">#REF!</definedName>
    <definedName name="lu_summ" localSheetId="10">#REF!</definedName>
    <definedName name="lu_summ" localSheetId="11">#REF!</definedName>
    <definedName name="lu_summ">#REF!</definedName>
    <definedName name="lu_summ_scenario" localSheetId="7">#REF!</definedName>
    <definedName name="lu_summ_scenario" localSheetId="9">#REF!</definedName>
    <definedName name="lu_summ_scenario" localSheetId="8">#REF!</definedName>
    <definedName name="lu_summ_scenario" localSheetId="6">#REF!</definedName>
    <definedName name="lu_summ_scenario" localSheetId="12">#REF!</definedName>
    <definedName name="lu_summ_scenario" localSheetId="10">#REF!</definedName>
    <definedName name="lu_summ_scenario" localSheetId="11">#REF!</definedName>
    <definedName name="lu_summ_scenario">#REF!</definedName>
    <definedName name="lu_summary" localSheetId="7">'[61]development-phases'!#REF!</definedName>
    <definedName name="lu_summary" localSheetId="9">'[61]development-phases'!#REF!</definedName>
    <definedName name="lu_summary" localSheetId="8">'[61]development-phases'!#REF!</definedName>
    <definedName name="lu_summary" localSheetId="6">'[61]development-phases'!#REF!</definedName>
    <definedName name="lu_summary" localSheetId="12">'[61]development-phases'!#REF!</definedName>
    <definedName name="lu_summary" localSheetId="10">'[61]development-phases'!#REF!</definedName>
    <definedName name="lu_summary" localSheetId="11">'[61]development-phases'!#REF!</definedName>
    <definedName name="lu_summary">'[61]development-phases'!#REF!</definedName>
    <definedName name="lv">PV(mezz_ytm,mezz_term-1,mezz_amt*mezz_io,0,0)+mezz_amt</definedName>
    <definedName name="m">PV(mezz_ytm,mezz_term-1,mezz_amt*mezz_io,0,0)+mezz_amt</definedName>
    <definedName name="m_funding" localSheetId="7">#REF!</definedName>
    <definedName name="m_funding" localSheetId="9">#REF!</definedName>
    <definedName name="m_funding" localSheetId="8">#REF!</definedName>
    <definedName name="m_funding" localSheetId="6">#REF!</definedName>
    <definedName name="m_funding" localSheetId="12">#REF!</definedName>
    <definedName name="m_funding" localSheetId="10">#REF!</definedName>
    <definedName name="m_funding" localSheetId="11">#REF!</definedName>
    <definedName name="m_funding">#REF!</definedName>
    <definedName name="m_road_costs" localSheetId="7">#REF!</definedName>
    <definedName name="m_road_costs" localSheetId="9">#REF!</definedName>
    <definedName name="m_road_costs" localSheetId="8">#REF!</definedName>
    <definedName name="m_road_costs" localSheetId="6">#REF!</definedName>
    <definedName name="m_road_costs" localSheetId="12">#REF!</definedName>
    <definedName name="m_road_costs" localSheetId="10">#REF!</definedName>
    <definedName name="m_road_costs" localSheetId="11">#REF!</definedName>
    <definedName name="m_road_costs">#REF!</definedName>
    <definedName name="m_sources_uses1" localSheetId="7">'[53]S &amp; U'!#REF!</definedName>
    <definedName name="m_sources_uses1" localSheetId="9">'[53]S &amp; U'!#REF!</definedName>
    <definedName name="m_sources_uses1" localSheetId="8">'[53]S &amp; U'!#REF!</definedName>
    <definedName name="m_sources_uses1" localSheetId="6">'[53]S &amp; U'!#REF!</definedName>
    <definedName name="m_sources_uses1" localSheetId="12">'[53]S &amp; U'!#REF!</definedName>
    <definedName name="m_sources_uses1" localSheetId="10">'[53]S &amp; U'!#REF!</definedName>
    <definedName name="m_sources_uses1" localSheetId="11">'[53]S &amp; U'!#REF!</definedName>
    <definedName name="m_sources_uses1">'[53]S &amp; U'!#REF!</definedName>
    <definedName name="m_street_rev" localSheetId="7">#REF!</definedName>
    <definedName name="m_street_rev" localSheetId="9">#REF!</definedName>
    <definedName name="m_street_rev" localSheetId="8">#REF!</definedName>
    <definedName name="m_street_rev" localSheetId="6">#REF!</definedName>
    <definedName name="m_street_rev" localSheetId="12">#REF!</definedName>
    <definedName name="m_street_rev" localSheetId="10">#REF!</definedName>
    <definedName name="m_street_rev" localSheetId="11">#REF!</definedName>
    <definedName name="m_street_rev">#REF!</definedName>
    <definedName name="M5_6_Leveraged_IRR" localSheetId="7">#REF!</definedName>
    <definedName name="M5_6_Leveraged_IRR" localSheetId="9">#REF!</definedName>
    <definedName name="M5_6_Leveraged_IRR" localSheetId="8">#REF!</definedName>
    <definedName name="M5_6_Leveraged_IRR" localSheetId="6">#REF!</definedName>
    <definedName name="M5_6_Leveraged_IRR" localSheetId="12">#REF!</definedName>
    <definedName name="M5_6_Leveraged_IRR" localSheetId="10">#REF!</definedName>
    <definedName name="M5_6_Leveraged_IRR" localSheetId="11">#REF!</definedName>
    <definedName name="M5_6_Leveraged_IRR">#REF!</definedName>
    <definedName name="ma_rev" localSheetId="7">[62]Fees!#REF!</definedName>
    <definedName name="ma_rev" localSheetId="9">[62]Fees!#REF!</definedName>
    <definedName name="ma_rev" localSheetId="8">[62]Fees!#REF!</definedName>
    <definedName name="ma_rev" localSheetId="6">[62]Fees!#REF!</definedName>
    <definedName name="ma_rev" localSheetId="12">[62]Fees!#REF!</definedName>
    <definedName name="ma_rev" localSheetId="10">[62]Fees!#REF!</definedName>
    <definedName name="ma_rev" localSheetId="11">[62]Fees!#REF!</definedName>
    <definedName name="ma_rev">[62]Fees!#REF!</definedName>
    <definedName name="MACRO" localSheetId="7">#REF!</definedName>
    <definedName name="MACRO" localSheetId="9">#REF!</definedName>
    <definedName name="MACRO" localSheetId="8">#REF!</definedName>
    <definedName name="MACRO" localSheetId="6">#REF!</definedName>
    <definedName name="MACRO" localSheetId="12">#REF!</definedName>
    <definedName name="MACRO" localSheetId="10">#REF!</definedName>
    <definedName name="MACRO" localSheetId="11">#REF!</definedName>
    <definedName name="MACRO">#REF!</definedName>
    <definedName name="MACRO1" localSheetId="7">#REF!</definedName>
    <definedName name="MACRO1" localSheetId="9">#REF!</definedName>
    <definedName name="MACRO1" localSheetId="8">#REF!</definedName>
    <definedName name="MACRO1" localSheetId="6">#REF!</definedName>
    <definedName name="MACRO1" localSheetId="12">#REF!</definedName>
    <definedName name="MACRO1" localSheetId="10">#REF!</definedName>
    <definedName name="MACRO1" localSheetId="11">#REF!</definedName>
    <definedName name="MACRO1">#REF!</definedName>
    <definedName name="MACROX" localSheetId="7">#REF!</definedName>
    <definedName name="MACROX" localSheetId="9">#REF!</definedName>
    <definedName name="MACROX" localSheetId="8">#REF!</definedName>
    <definedName name="MACROX" localSheetId="6">#REF!</definedName>
    <definedName name="MACROX" localSheetId="12">#REF!</definedName>
    <definedName name="MACROX" localSheetId="10">#REF!</definedName>
    <definedName name="MACROX" localSheetId="11">#REF!</definedName>
    <definedName name="MACROX">#REF!</definedName>
    <definedName name="MAINMENU" localSheetId="7">#REF!</definedName>
    <definedName name="MAINMENU" localSheetId="9">#REF!</definedName>
    <definedName name="MAINMENU" localSheetId="8">#REF!</definedName>
    <definedName name="MAINMENU" localSheetId="6">#REF!</definedName>
    <definedName name="MAINMENU" localSheetId="12">#REF!</definedName>
    <definedName name="MAINMENU" localSheetId="10">#REF!</definedName>
    <definedName name="MAINMENU" localSheetId="11">#REF!</definedName>
    <definedName name="MAINMENU">#REF!</definedName>
    <definedName name="maintenance_alloc" localSheetId="7">#REF!</definedName>
    <definedName name="maintenance_alloc" localSheetId="9">#REF!</definedName>
    <definedName name="maintenance_alloc" localSheetId="8">#REF!</definedName>
    <definedName name="maintenance_alloc" localSheetId="6">#REF!</definedName>
    <definedName name="maintenance_alloc" localSheetId="12">#REF!</definedName>
    <definedName name="maintenance_alloc" localSheetId="10">#REF!</definedName>
    <definedName name="maintenance_alloc" localSheetId="11">#REF!</definedName>
    <definedName name="maintenance_alloc">#REF!</definedName>
    <definedName name="maintenance_park" localSheetId="7">#REF!</definedName>
    <definedName name="maintenance_park" localSheetId="9">#REF!</definedName>
    <definedName name="maintenance_park" localSheetId="8">#REF!</definedName>
    <definedName name="maintenance_park" localSheetId="6">#REF!</definedName>
    <definedName name="maintenance_park" localSheetId="12">#REF!</definedName>
    <definedName name="maintenance_park" localSheetId="10">#REF!</definedName>
    <definedName name="maintenance_park" localSheetId="11">#REF!</definedName>
    <definedName name="maintenance_park">#REF!</definedName>
    <definedName name="MALLCALCULATION" localSheetId="7">'[6]1998 Detailed Revenue Schedule'!#REF!</definedName>
    <definedName name="MALLCALCULATION" localSheetId="9">'[6]1998 Detailed Revenue Schedule'!#REF!</definedName>
    <definedName name="MALLCALCULATION" localSheetId="8">'[6]1998 Detailed Revenue Schedule'!#REF!</definedName>
    <definedName name="MALLCALCULATION" localSheetId="6">'[6]1998 Detailed Revenue Schedule'!#REF!</definedName>
    <definedName name="MALLCALCULATION" localSheetId="12">'[6]1998 Detailed Revenue Schedule'!#REF!</definedName>
    <definedName name="MALLCALCULATION" localSheetId="10">'[6]1998 Detailed Revenue Schedule'!#REF!</definedName>
    <definedName name="MALLCALCULATION" localSheetId="11">'[6]1998 Detailed Revenue Schedule'!#REF!</definedName>
    <definedName name="MALLCALCULATION">'[6]1998 Detailed Revenue Schedule'!#REF!</definedName>
    <definedName name="MAPPING.FEES" localSheetId="7">[25]MASTER!#REF!</definedName>
    <definedName name="MAPPING.FEES" localSheetId="9">[25]MASTER!#REF!</definedName>
    <definedName name="MAPPING.FEES" localSheetId="8">[25]MASTER!#REF!</definedName>
    <definedName name="MAPPING.FEES" localSheetId="6">[25]MASTER!#REF!</definedName>
    <definedName name="MAPPING.FEES" localSheetId="12">[25]MASTER!#REF!</definedName>
    <definedName name="MAPPING.FEES" localSheetId="10">[25]MASTER!#REF!</definedName>
    <definedName name="MAPPING.FEES" localSheetId="11">[25]MASTER!#REF!</definedName>
    <definedName name="MAPPING.FEES">[25]MASTER!#REF!</definedName>
    <definedName name="MARKETING_CENTER_EXPENSES" localSheetId="7">'[7]Expense Detail Sheets'!#REF!</definedName>
    <definedName name="MARKETING_CENTER_EXPENSES" localSheetId="9">'[7]Expense Detail Sheets'!#REF!</definedName>
    <definedName name="MARKETING_CENTER_EXPENSES" localSheetId="8">'[7]Expense Detail Sheets'!#REF!</definedName>
    <definedName name="MARKETING_CENTER_EXPENSES" localSheetId="6">'[7]Expense Detail Sheets'!#REF!</definedName>
    <definedName name="MARKETING_CENTER_EXPENSES" localSheetId="12">'[7]Expense Detail Sheets'!#REF!</definedName>
    <definedName name="MARKETING_CENTER_EXPENSES" localSheetId="10">'[7]Expense Detail Sheets'!#REF!</definedName>
    <definedName name="MARKETING_CENTER_EXPENSES" localSheetId="11">'[7]Expense Detail Sheets'!#REF!</definedName>
    <definedName name="MARKETING_CENTER_EXPENSES">'[7]Expense Detail Sheets'!#REF!</definedName>
    <definedName name="MarketMix" localSheetId="7">#REF!</definedName>
    <definedName name="MarketMix" localSheetId="9">#REF!</definedName>
    <definedName name="MarketMix" localSheetId="8">#REF!</definedName>
    <definedName name="MarketMix" localSheetId="6">#REF!</definedName>
    <definedName name="MarketMix" localSheetId="12">#REF!</definedName>
    <definedName name="MarketMix" localSheetId="10">#REF!</definedName>
    <definedName name="MarketMix" localSheetId="11">#REF!</definedName>
    <definedName name="MarketMix">#REF!</definedName>
    <definedName name="MASTERCOSTASSMP" localSheetId="7">#REF!</definedName>
    <definedName name="MASTERCOSTASSMP" localSheetId="9">#REF!</definedName>
    <definedName name="MASTERCOSTASSMP" localSheetId="8">#REF!</definedName>
    <definedName name="MASTERCOSTASSMP" localSheetId="6">#REF!</definedName>
    <definedName name="MASTERCOSTASSMP" localSheetId="12">#REF!</definedName>
    <definedName name="MASTERCOSTASSMP" localSheetId="10">#REF!</definedName>
    <definedName name="MASTERCOSTASSMP" localSheetId="11">#REF!</definedName>
    <definedName name="MASTERCOSTASSMP">#REF!</definedName>
    <definedName name="MasterCostCategory" localSheetId="7">#REF!</definedName>
    <definedName name="MasterCostCategory" localSheetId="9">#REF!</definedName>
    <definedName name="MasterCostCategory" localSheetId="8">#REF!</definedName>
    <definedName name="MasterCostCategory" localSheetId="6">#REF!</definedName>
    <definedName name="MasterCostCategory" localSheetId="12">#REF!</definedName>
    <definedName name="MasterCostCategory" localSheetId="10">#REF!</definedName>
    <definedName name="MasterCostCategory" localSheetId="11">#REF!</definedName>
    <definedName name="MasterCostCategory">#REF!</definedName>
    <definedName name="MASTERMONTH" localSheetId="7">#REF!</definedName>
    <definedName name="MASTERMONTH" localSheetId="9">#REF!</definedName>
    <definedName name="MASTERMONTH" localSheetId="8">#REF!</definedName>
    <definedName name="MASTERMONTH" localSheetId="6">#REF!</definedName>
    <definedName name="MASTERMONTH" localSheetId="12">#REF!</definedName>
    <definedName name="MASTERMONTH" localSheetId="10">#REF!</definedName>
    <definedName name="MASTERMONTH" localSheetId="11">#REF!</definedName>
    <definedName name="MASTERMONTH">#REF!</definedName>
    <definedName name="MASTERQUARTER" localSheetId="7">#REF!</definedName>
    <definedName name="MASTERQUARTER" localSheetId="9">#REF!</definedName>
    <definedName name="MASTERQUARTER" localSheetId="8">#REF!</definedName>
    <definedName name="MASTERQUARTER" localSheetId="6">#REF!</definedName>
    <definedName name="MASTERQUARTER" localSheetId="12">#REF!</definedName>
    <definedName name="MASTERQUARTER" localSheetId="10">#REF!</definedName>
    <definedName name="MASTERQUARTER" localSheetId="11">#REF!</definedName>
    <definedName name="MASTERQUARTER">#REF!</definedName>
    <definedName name="MASTERRENTROLL" localSheetId="7">'[6]1998 Detailed Revenue Schedule'!#REF!</definedName>
    <definedName name="MASTERRENTROLL" localSheetId="9">'[6]1998 Detailed Revenue Schedule'!#REF!</definedName>
    <definedName name="MASTERRENTROLL" localSheetId="8">'[6]1998 Detailed Revenue Schedule'!#REF!</definedName>
    <definedName name="MASTERRENTROLL" localSheetId="6">'[6]1998 Detailed Revenue Schedule'!#REF!</definedName>
    <definedName name="MASTERRENTROLL" localSheetId="12">'[6]1998 Detailed Revenue Schedule'!#REF!</definedName>
    <definedName name="MASTERRENTROLL" localSheetId="10">'[6]1998 Detailed Revenue Schedule'!#REF!</definedName>
    <definedName name="MASTERRENTROLL" localSheetId="11">'[6]1998 Detailed Revenue Schedule'!#REF!</definedName>
    <definedName name="MASTERRENTROLL">'[6]1998 Detailed Revenue Schedule'!#REF!</definedName>
    <definedName name="MASTERYEARLY" localSheetId="7">#REF!</definedName>
    <definedName name="MASTERYEARLY" localSheetId="9">#REF!</definedName>
    <definedName name="MASTERYEARLY" localSheetId="8">#REF!</definedName>
    <definedName name="MASTERYEARLY" localSheetId="6">#REF!</definedName>
    <definedName name="MASTERYEARLY" localSheetId="12">#REF!</definedName>
    <definedName name="MASTERYEARLY" localSheetId="10">#REF!</definedName>
    <definedName name="MASTERYEARLY" localSheetId="11">#REF!</definedName>
    <definedName name="MASTERYEARLY">#REF!</definedName>
    <definedName name="matrix" localSheetId="7">#REF!</definedName>
    <definedName name="matrix" localSheetId="9">#REF!</definedName>
    <definedName name="matrix" localSheetId="8">#REF!</definedName>
    <definedName name="matrix" localSheetId="6">#REF!</definedName>
    <definedName name="matrix" localSheetId="12">#REF!</definedName>
    <definedName name="matrix" localSheetId="10">#REF!</definedName>
    <definedName name="matrix" localSheetId="11">#REF!</definedName>
    <definedName name="matrix">#REF!</definedName>
    <definedName name="max_taxes" localSheetId="7">#REF!</definedName>
    <definedName name="max_taxes" localSheetId="9">#REF!</definedName>
    <definedName name="max_taxes" localSheetId="8">#REF!</definedName>
    <definedName name="max_taxes" localSheetId="6">#REF!</definedName>
    <definedName name="max_taxes" localSheetId="12">#REF!</definedName>
    <definedName name="max_taxes" localSheetId="10">#REF!</definedName>
    <definedName name="max_taxes" localSheetId="11">#REF!</definedName>
    <definedName name="max_taxes">#REF!</definedName>
    <definedName name="MAXIMUM_PERIOD" localSheetId="7">#REF!</definedName>
    <definedName name="MAXIMUM_PERIOD" localSheetId="9">#REF!</definedName>
    <definedName name="MAXIMUM_PERIOD" localSheetId="8">#REF!</definedName>
    <definedName name="MAXIMUM_PERIOD" localSheetId="6">#REF!</definedName>
    <definedName name="MAXIMUM_PERIOD" localSheetId="12">#REF!</definedName>
    <definedName name="MAXIMUM_PERIOD" localSheetId="10">#REF!</definedName>
    <definedName name="MAXIMUM_PERIOD" localSheetId="11">#REF!</definedName>
    <definedName name="MAXIMUM_PERIOD">#REF!</definedName>
    <definedName name="maxtax_resdensity" localSheetId="7">#REF!</definedName>
    <definedName name="maxtax_resdensity" localSheetId="9">#REF!</definedName>
    <definedName name="maxtax_resdensity" localSheetId="8">#REF!</definedName>
    <definedName name="maxtax_resdensity" localSheetId="6">#REF!</definedName>
    <definedName name="maxtax_resdensity" localSheetId="12">#REF!</definedName>
    <definedName name="maxtax_resdensity" localSheetId="10">#REF!</definedName>
    <definedName name="maxtax_resdensity" localSheetId="11">#REF!</definedName>
    <definedName name="maxtax_resdensity">#REF!</definedName>
    <definedName name="MDPerAcre" localSheetId="7">'[82]EDU Factors'!#REF!</definedName>
    <definedName name="MDPerAcre" localSheetId="9">'[82]EDU Factors'!#REF!</definedName>
    <definedName name="MDPerAcre" localSheetId="8">'[82]EDU Factors'!#REF!</definedName>
    <definedName name="MDPerAcre" localSheetId="6">'[82]EDU Factors'!#REF!</definedName>
    <definedName name="MDPerAcre" localSheetId="12">'[82]EDU Factors'!#REF!</definedName>
    <definedName name="MDPerAcre" localSheetId="10">'[82]EDU Factors'!#REF!</definedName>
    <definedName name="MDPerAcre" localSheetId="11">'[82]EDU Factors'!#REF!</definedName>
    <definedName name="MDPerAcre">'[82]EDU Factors'!#REF!</definedName>
    <definedName name="MDPerUnit" localSheetId="7">#REF!</definedName>
    <definedName name="MDPerUnit" localSheetId="9">#REF!</definedName>
    <definedName name="MDPerUnit" localSheetId="8">#REF!</definedName>
    <definedName name="MDPerUnit" localSheetId="6">#REF!</definedName>
    <definedName name="MDPerUnit" localSheetId="12">#REF!</definedName>
    <definedName name="MDPerUnit" localSheetId="10">#REF!</definedName>
    <definedName name="MDPerUnit" localSheetId="11">#REF!</definedName>
    <definedName name="MDPerUnit">#REF!</definedName>
    <definedName name="measure_rev">[62]Fees!$BG$160:$BM$190</definedName>
    <definedName name="MeasureA_est" localSheetId="7">'[103]Sources Uses'!#REF!</definedName>
    <definedName name="MeasureA_est" localSheetId="9">'[103]Sources Uses'!#REF!</definedName>
    <definedName name="MeasureA_est" localSheetId="8">'[103]Sources Uses'!#REF!</definedName>
    <definedName name="MeasureA_est" localSheetId="6">'[103]Sources Uses'!#REF!</definedName>
    <definedName name="MeasureA_est" localSheetId="12">'[103]Sources Uses'!#REF!</definedName>
    <definedName name="MeasureA_est" localSheetId="10">'[103]Sources Uses'!#REF!</definedName>
    <definedName name="MeasureA_est" localSheetId="11">'[103]Sources Uses'!#REF!</definedName>
    <definedName name="MeasureA_est">'[103]Sources Uses'!#REF!</definedName>
    <definedName name="mello_one" localSheetId="7">'[18]Bond Cap'!#REF!</definedName>
    <definedName name="mello_one" localSheetId="9">'[18]Bond Cap'!#REF!</definedName>
    <definedName name="mello_one" localSheetId="8">'[18]Bond Cap'!#REF!</definedName>
    <definedName name="mello_one" localSheetId="6">'[18]Bond Cap'!#REF!</definedName>
    <definedName name="mello_one" localSheetId="12">'[18]Bond Cap'!#REF!</definedName>
    <definedName name="mello_one" localSheetId="10">'[18]Bond Cap'!#REF!</definedName>
    <definedName name="mello_one" localSheetId="11">'[18]Bond Cap'!#REF!</definedName>
    <definedName name="mello_one">'[18]Bond Cap'!#REF!</definedName>
    <definedName name="mello_one_b" localSheetId="7">#REF!</definedName>
    <definedName name="mello_one_b" localSheetId="9">#REF!</definedName>
    <definedName name="mello_one_b" localSheetId="8">#REF!</definedName>
    <definedName name="mello_one_b" localSheetId="6">#REF!</definedName>
    <definedName name="mello_one_b" localSheetId="12">#REF!</definedName>
    <definedName name="mello_one_b" localSheetId="10">#REF!</definedName>
    <definedName name="mello_one_b" localSheetId="11">#REF!</definedName>
    <definedName name="mello_one_b">#REF!</definedName>
    <definedName name="mello_out" localSheetId="7">#REF!</definedName>
    <definedName name="mello_out" localSheetId="9">#REF!</definedName>
    <definedName name="mello_out" localSheetId="8">#REF!</definedName>
    <definedName name="mello_out" localSheetId="6">#REF!</definedName>
    <definedName name="mello_out" localSheetId="12">#REF!</definedName>
    <definedName name="mello_out" localSheetId="10">#REF!</definedName>
    <definedName name="mello_out" localSheetId="11">#REF!</definedName>
    <definedName name="mello_out">#REF!</definedName>
    <definedName name="mello_out_a" localSheetId="7">#REF!</definedName>
    <definedName name="mello_out_a" localSheetId="9">#REF!</definedName>
    <definedName name="mello_out_a" localSheetId="8">#REF!</definedName>
    <definedName name="mello_out_a" localSheetId="6">#REF!</definedName>
    <definedName name="mello_out_a" localSheetId="12">#REF!</definedName>
    <definedName name="mello_out_a" localSheetId="10">#REF!</definedName>
    <definedName name="mello_out_a" localSheetId="11">#REF!</definedName>
    <definedName name="mello_out_a">#REF!</definedName>
    <definedName name="mello_two" localSheetId="7">'[18]Bond Cap'!#REF!</definedName>
    <definedName name="mello_two" localSheetId="9">'[18]Bond Cap'!#REF!</definedName>
    <definedName name="mello_two" localSheetId="8">'[18]Bond Cap'!#REF!</definedName>
    <definedName name="mello_two" localSheetId="6">'[18]Bond Cap'!#REF!</definedName>
    <definedName name="mello_two" localSheetId="12">'[18]Bond Cap'!#REF!</definedName>
    <definedName name="mello_two" localSheetId="10">'[18]Bond Cap'!#REF!</definedName>
    <definedName name="mello_two" localSheetId="11">'[18]Bond Cap'!#REF!</definedName>
    <definedName name="mello_two">'[18]Bond Cap'!#REF!</definedName>
    <definedName name="mello_two_a" localSheetId="7">#REF!</definedName>
    <definedName name="mello_two_a" localSheetId="9">#REF!</definedName>
    <definedName name="mello_two_a" localSheetId="8">#REF!</definedName>
    <definedName name="mello_two_a" localSheetId="6">#REF!</definedName>
    <definedName name="mello_two_a" localSheetId="12">#REF!</definedName>
    <definedName name="mello_two_a" localSheetId="10">#REF!</definedName>
    <definedName name="mello_two_a" localSheetId="11">#REF!</definedName>
    <definedName name="mello_two_a">#REF!</definedName>
    <definedName name="mellow_one_a" localSheetId="7">#REF!</definedName>
    <definedName name="mellow_one_a" localSheetId="9">#REF!</definedName>
    <definedName name="mellow_one_a" localSheetId="8">#REF!</definedName>
    <definedName name="mellow_one_a" localSheetId="6">#REF!</definedName>
    <definedName name="mellow_one_a" localSheetId="12">#REF!</definedName>
    <definedName name="mellow_one_a" localSheetId="10">#REF!</definedName>
    <definedName name="mellow_one_a" localSheetId="11">#REF!</definedName>
    <definedName name="mellow_one_a">#REF!</definedName>
    <definedName name="MENU1" localSheetId="7">#REF!</definedName>
    <definedName name="MENU1" localSheetId="9">#REF!</definedName>
    <definedName name="MENU1" localSheetId="8">#REF!</definedName>
    <definedName name="MENU1" localSheetId="6">#REF!</definedName>
    <definedName name="MENU1" localSheetId="12">#REF!</definedName>
    <definedName name="MENU1" localSheetId="10">#REF!</definedName>
    <definedName name="MENU1" localSheetId="11">#REF!</definedName>
    <definedName name="MENU1">#REF!</definedName>
    <definedName name="MENU2" localSheetId="7">#REF!</definedName>
    <definedName name="MENU2" localSheetId="9">#REF!</definedName>
    <definedName name="MENU2" localSheetId="8">#REF!</definedName>
    <definedName name="MENU2" localSheetId="6">#REF!</definedName>
    <definedName name="MENU2" localSheetId="12">#REF!</definedName>
    <definedName name="MENU2" localSheetId="10">#REF!</definedName>
    <definedName name="MENU2" localSheetId="11">#REF!</definedName>
    <definedName name="MENU2">#REF!</definedName>
    <definedName name="MENU3" localSheetId="7">#REF!</definedName>
    <definedName name="MENU3" localSheetId="9">#REF!</definedName>
    <definedName name="MENU3" localSheetId="8">#REF!</definedName>
    <definedName name="MENU3" localSheetId="6">#REF!</definedName>
    <definedName name="MENU3" localSheetId="12">#REF!</definedName>
    <definedName name="MENU3" localSheetId="10">#REF!</definedName>
    <definedName name="MENU3" localSheetId="11">#REF!</definedName>
    <definedName name="MENU3">#REF!</definedName>
    <definedName name="MERCHANTS_ASSOC." localSheetId="7">'[6]Expense Detail Sheets'!#REF!</definedName>
    <definedName name="MERCHANTS_ASSOC." localSheetId="9">'[6]Expense Detail Sheets'!#REF!</definedName>
    <definedName name="MERCHANTS_ASSOC." localSheetId="8">'[6]Expense Detail Sheets'!#REF!</definedName>
    <definedName name="MERCHANTS_ASSOC." localSheetId="6">'[6]Expense Detail Sheets'!#REF!</definedName>
    <definedName name="MERCHANTS_ASSOC." localSheetId="12">'[6]Expense Detail Sheets'!#REF!</definedName>
    <definedName name="MERCHANTS_ASSOC." localSheetId="10">'[6]Expense Detail Sheets'!#REF!</definedName>
    <definedName name="MERCHANTS_ASSOC." localSheetId="11">'[6]Expense Detail Sheets'!#REF!</definedName>
    <definedName name="MERCHANTS_ASSOC.">'[6]Expense Detail Sheets'!#REF!</definedName>
    <definedName name="merchantsassoc" localSheetId="7">'[6]1998 Detailed Revenue Schedule'!#REF!</definedName>
    <definedName name="merchantsassoc" localSheetId="9">'[6]1998 Detailed Revenue Schedule'!#REF!</definedName>
    <definedName name="merchantsassoc" localSheetId="8">'[6]1998 Detailed Revenue Schedule'!#REF!</definedName>
    <definedName name="merchantsassoc" localSheetId="6">'[6]1998 Detailed Revenue Schedule'!#REF!</definedName>
    <definedName name="merchantsassoc" localSheetId="12">'[6]1998 Detailed Revenue Schedule'!#REF!</definedName>
    <definedName name="merchantsassoc" localSheetId="10">'[6]1998 Detailed Revenue Schedule'!#REF!</definedName>
    <definedName name="merchantsassoc" localSheetId="11">'[6]1998 Detailed Revenue Schedule'!#REF!</definedName>
    <definedName name="merchantsassoc">'[6]1998 Detailed Revenue Schedule'!#REF!</definedName>
    <definedName name="mezz_amt">'[43]CF and ROI'!$L$55</definedName>
    <definedName name="mezz_io">'[43]CF and ROI'!$L$58</definedName>
    <definedName name="mezz_loan1_fund" localSheetId="7">#REF!</definedName>
    <definedName name="mezz_loan1_fund" localSheetId="9">#REF!</definedName>
    <definedName name="mezz_loan1_fund" localSheetId="8">#REF!</definedName>
    <definedName name="mezz_loan1_fund" localSheetId="6">#REF!</definedName>
    <definedName name="mezz_loan1_fund" localSheetId="12">#REF!</definedName>
    <definedName name="mezz_loan1_fund" localSheetId="10">#REF!</definedName>
    <definedName name="mezz_loan1_fund" localSheetId="11">#REF!</definedName>
    <definedName name="mezz_loan1_fund">#REF!</definedName>
    <definedName name="mezz_loan1_int" localSheetId="7">#REF!</definedName>
    <definedName name="mezz_loan1_int" localSheetId="9">#REF!</definedName>
    <definedName name="mezz_loan1_int" localSheetId="8">#REF!</definedName>
    <definedName name="mezz_loan1_int" localSheetId="6">#REF!</definedName>
    <definedName name="mezz_loan1_int" localSheetId="12">#REF!</definedName>
    <definedName name="mezz_loan1_int" localSheetId="10">#REF!</definedName>
    <definedName name="mezz_loan1_int" localSheetId="11">#REF!</definedName>
    <definedName name="mezz_loan1_int">#REF!</definedName>
    <definedName name="mezz_loan1_points" localSheetId="7">#REF!</definedName>
    <definedName name="mezz_loan1_points" localSheetId="9">#REF!</definedName>
    <definedName name="mezz_loan1_points" localSheetId="8">#REF!</definedName>
    <definedName name="mezz_loan1_points" localSheetId="6">#REF!</definedName>
    <definedName name="mezz_loan1_points" localSheetId="12">#REF!</definedName>
    <definedName name="mezz_loan1_points" localSheetId="10">#REF!</definedName>
    <definedName name="mezz_loan1_points" localSheetId="11">#REF!</definedName>
    <definedName name="mezz_loan1_points">#REF!</definedName>
    <definedName name="mezz_loan1_repay" localSheetId="7">#REF!</definedName>
    <definedName name="mezz_loan1_repay" localSheetId="9">#REF!</definedName>
    <definedName name="mezz_loan1_repay" localSheetId="8">#REF!</definedName>
    <definedName name="mezz_loan1_repay" localSheetId="6">#REF!</definedName>
    <definedName name="mezz_loan1_repay" localSheetId="12">#REF!</definedName>
    <definedName name="mezz_loan1_repay" localSheetId="10">#REF!</definedName>
    <definedName name="mezz_loan1_repay" localSheetId="11">#REF!</definedName>
    <definedName name="mezz_loan1_repay">#REF!</definedName>
    <definedName name="mezz_loan2_fund" localSheetId="7">#REF!</definedName>
    <definedName name="mezz_loan2_fund" localSheetId="9">#REF!</definedName>
    <definedName name="mezz_loan2_fund" localSheetId="8">#REF!</definedName>
    <definedName name="mezz_loan2_fund" localSheetId="6">#REF!</definedName>
    <definedName name="mezz_loan2_fund" localSheetId="12">#REF!</definedName>
    <definedName name="mezz_loan2_fund" localSheetId="10">#REF!</definedName>
    <definedName name="mezz_loan2_fund" localSheetId="11">#REF!</definedName>
    <definedName name="mezz_loan2_fund">#REF!</definedName>
    <definedName name="mezz_loan2_int" localSheetId="7">#REF!</definedName>
    <definedName name="mezz_loan2_int" localSheetId="9">#REF!</definedName>
    <definedName name="mezz_loan2_int" localSheetId="8">#REF!</definedName>
    <definedName name="mezz_loan2_int" localSheetId="6">#REF!</definedName>
    <definedName name="mezz_loan2_int" localSheetId="12">#REF!</definedName>
    <definedName name="mezz_loan2_int" localSheetId="10">#REF!</definedName>
    <definedName name="mezz_loan2_int" localSheetId="11">#REF!</definedName>
    <definedName name="mezz_loan2_int">#REF!</definedName>
    <definedName name="mezz_loan2_points" localSheetId="7">#REF!</definedName>
    <definedName name="mezz_loan2_points" localSheetId="9">#REF!</definedName>
    <definedName name="mezz_loan2_points" localSheetId="8">#REF!</definedName>
    <definedName name="mezz_loan2_points" localSheetId="6">#REF!</definedName>
    <definedName name="mezz_loan2_points" localSheetId="12">#REF!</definedName>
    <definedName name="mezz_loan2_points" localSheetId="10">#REF!</definedName>
    <definedName name="mezz_loan2_points" localSheetId="11">#REF!</definedName>
    <definedName name="mezz_loan2_points">#REF!</definedName>
    <definedName name="mezz_loan2_repay" localSheetId="7">#REF!</definedName>
    <definedName name="mezz_loan2_repay" localSheetId="9">#REF!</definedName>
    <definedName name="mezz_loan2_repay" localSheetId="8">#REF!</definedName>
    <definedName name="mezz_loan2_repay" localSheetId="6">#REF!</definedName>
    <definedName name="mezz_loan2_repay" localSheetId="12">#REF!</definedName>
    <definedName name="mezz_loan2_repay" localSheetId="10">#REF!</definedName>
    <definedName name="mezz_loan2_repay" localSheetId="11">#REF!</definedName>
    <definedName name="mezz_loan2_repay">#REF!</definedName>
    <definedName name="mezz_npv">PV(mezz_ytm,mezz_term-1,mezz_amt*mezz_io,0,0)+mezz_amt</definedName>
    <definedName name="mezz_term">'[43]CF and ROI'!$L$56</definedName>
    <definedName name="mezz_ytm">'[43]CF and ROI'!$L$57</definedName>
    <definedName name="MEZZDISTMONTH" localSheetId="7">#REF!</definedName>
    <definedName name="MEZZDISTMONTH" localSheetId="9">#REF!</definedName>
    <definedName name="MEZZDISTMONTH" localSheetId="8">#REF!</definedName>
    <definedName name="MEZZDISTMONTH" localSheetId="6">#REF!</definedName>
    <definedName name="MEZZDISTMONTH" localSheetId="12">#REF!</definedName>
    <definedName name="MEZZDISTMONTH" localSheetId="10">#REF!</definedName>
    <definedName name="MEZZDISTMONTH" localSheetId="11">#REF!</definedName>
    <definedName name="MEZZDISTMONTH">#REF!</definedName>
    <definedName name="mf_no_sub" localSheetId="7">[104]MF!#REF!</definedName>
    <definedName name="mf_no_sub" localSheetId="9">[104]MF!#REF!</definedName>
    <definedName name="mf_no_sub" localSheetId="8">[104]MF!#REF!</definedName>
    <definedName name="mf_no_sub" localSheetId="6">[104]MF!#REF!</definedName>
    <definedName name="mf_no_sub" localSheetId="12">[104]MF!#REF!</definedName>
    <definedName name="mf_no_sub" localSheetId="10">[104]MF!#REF!</definedName>
    <definedName name="mf_no_sub" localSheetId="11">[104]MF!#REF!</definedName>
    <definedName name="mf_no_sub">[104]MF!#REF!</definedName>
    <definedName name="MF_perunit" localSheetId="7">#REF!</definedName>
    <definedName name="MF_perunit" localSheetId="9">#REF!</definedName>
    <definedName name="MF_perunit" localSheetId="8">#REF!</definedName>
    <definedName name="MF_perunit" localSheetId="6">#REF!</definedName>
    <definedName name="MF_perunit" localSheetId="12">#REF!</definedName>
    <definedName name="MF_perunit" localSheetId="10">#REF!</definedName>
    <definedName name="MF_perunit" localSheetId="11">#REF!</definedName>
    <definedName name="MF_perunit">#REF!</definedName>
    <definedName name="mfnotsold" localSheetId="7">#REF!</definedName>
    <definedName name="mfnotsold" localSheetId="9">#REF!</definedName>
    <definedName name="mfnotsold" localSheetId="8">#REF!</definedName>
    <definedName name="mfnotsold" localSheetId="6">#REF!</definedName>
    <definedName name="mfnotsold" localSheetId="12">#REF!</definedName>
    <definedName name="mfnotsold" localSheetId="10">#REF!</definedName>
    <definedName name="mfnotsold" localSheetId="11">#REF!</definedName>
    <definedName name="mfnotsold">#REF!</definedName>
    <definedName name="mfr_assumptions" localSheetId="7">#REF!</definedName>
    <definedName name="mfr_assumptions" localSheetId="9">#REF!</definedName>
    <definedName name="mfr_assumptions" localSheetId="8">#REF!</definedName>
    <definedName name="mfr_assumptions" localSheetId="6">#REF!</definedName>
    <definedName name="mfr_assumptions" localSheetId="12">#REF!</definedName>
    <definedName name="mfr_assumptions" localSheetId="10">#REF!</definedName>
    <definedName name="mfr_assumptions" localSheetId="11">#REF!</definedName>
    <definedName name="mfr_assumptions">#REF!</definedName>
    <definedName name="mfr_breakdown" localSheetId="7">#REF!</definedName>
    <definedName name="mfr_breakdown" localSheetId="9">#REF!</definedName>
    <definedName name="mfr_breakdown" localSheetId="8">#REF!</definedName>
    <definedName name="mfr_breakdown" localSheetId="6">#REF!</definedName>
    <definedName name="mfr_breakdown" localSheetId="12">#REF!</definedName>
    <definedName name="mfr_breakdown" localSheetId="10">#REF!</definedName>
    <definedName name="mfr_breakdown" localSheetId="11">#REF!</definedName>
    <definedName name="mfr_breakdown">#REF!</definedName>
    <definedName name="mfr_burden" localSheetId="7">#REF!</definedName>
    <definedName name="mfr_burden" localSheetId="9">#REF!</definedName>
    <definedName name="mfr_burden" localSheetId="8">#REF!</definedName>
    <definedName name="mfr_burden" localSheetId="6">#REF!</definedName>
    <definedName name="mfr_burden" localSheetId="12">#REF!</definedName>
    <definedName name="mfr_burden" localSheetId="10">#REF!</definedName>
    <definedName name="mfr_burden" localSheetId="11">#REF!</definedName>
    <definedName name="mfr_burden">#REF!</definedName>
    <definedName name="mfr_lvf" localSheetId="7">#REF!</definedName>
    <definedName name="mfr_lvf" localSheetId="9">#REF!</definedName>
    <definedName name="mfr_lvf" localSheetId="8">#REF!</definedName>
    <definedName name="mfr_lvf" localSheetId="6">#REF!</definedName>
    <definedName name="mfr_lvf" localSheetId="12">#REF!</definedName>
    <definedName name="mfr_lvf" localSheetId="10">#REF!</definedName>
    <definedName name="mfr_lvf" localSheetId="11">#REF!</definedName>
    <definedName name="mfr_lvf">#REF!</definedName>
    <definedName name="mfsold" localSheetId="7">#REF!</definedName>
    <definedName name="mfsold" localSheetId="9">#REF!</definedName>
    <definedName name="mfsold" localSheetId="8">#REF!</definedName>
    <definedName name="mfsold" localSheetId="6">#REF!</definedName>
    <definedName name="mfsold" localSheetId="12">#REF!</definedName>
    <definedName name="mfsold" localSheetId="10">#REF!</definedName>
    <definedName name="mfsold" localSheetId="11">#REF!</definedName>
    <definedName name="mfsold">#REF!</definedName>
    <definedName name="mininvest" localSheetId="7">#REF!</definedName>
    <definedName name="mininvest" localSheetId="9">#REF!</definedName>
    <definedName name="mininvest" localSheetId="8">#REF!</definedName>
    <definedName name="mininvest" localSheetId="6">#REF!</definedName>
    <definedName name="mininvest" localSheetId="12">#REF!</definedName>
    <definedName name="mininvest" localSheetId="10">#REF!</definedName>
    <definedName name="mininvest" localSheetId="11">#REF!</definedName>
    <definedName name="mininvest">#REF!</definedName>
    <definedName name="MISC">#N/A</definedName>
    <definedName name="MISC.CONSTR.ITEMS" localSheetId="7">[25]MASTER!#REF!</definedName>
    <definedName name="MISC.CONSTR.ITEMS" localSheetId="9">[25]MASTER!#REF!</definedName>
    <definedName name="MISC.CONSTR.ITEMS" localSheetId="8">[25]MASTER!#REF!</definedName>
    <definedName name="MISC.CONSTR.ITEMS" localSheetId="6">[25]MASTER!#REF!</definedName>
    <definedName name="MISC.CONSTR.ITEMS" localSheetId="12">[25]MASTER!#REF!</definedName>
    <definedName name="MISC.CONSTR.ITEMS" localSheetId="10">[25]MASTER!#REF!</definedName>
    <definedName name="MISC.CONSTR.ITEMS" localSheetId="11">[25]MASTER!#REF!</definedName>
    <definedName name="MISC.CONSTR.ITEMS">[25]MASTER!#REF!</definedName>
    <definedName name="misc_alloc" localSheetId="7">#REF!</definedName>
    <definedName name="misc_alloc" localSheetId="9">#REF!</definedName>
    <definedName name="misc_alloc" localSheetId="8">#REF!</definedName>
    <definedName name="misc_alloc" localSheetId="6">#REF!</definedName>
    <definedName name="misc_alloc" localSheetId="12">#REF!</definedName>
    <definedName name="misc_alloc" localSheetId="10">#REF!</definedName>
    <definedName name="misc_alloc" localSheetId="11">#REF!</definedName>
    <definedName name="misc_alloc">#REF!</definedName>
    <definedName name="misc_cost_timing" localSheetId="7">#REF!</definedName>
    <definedName name="misc_cost_timing" localSheetId="9">#REF!</definedName>
    <definedName name="misc_cost_timing" localSheetId="8">#REF!</definedName>
    <definedName name="misc_cost_timing" localSheetId="6">#REF!</definedName>
    <definedName name="misc_cost_timing" localSheetId="12">#REF!</definedName>
    <definedName name="misc_cost_timing" localSheetId="10">#REF!</definedName>
    <definedName name="misc_cost_timing" localSheetId="11">#REF!</definedName>
    <definedName name="misc_cost_timing">#REF!</definedName>
    <definedName name="MISC_FEES" localSheetId="7">#REF!</definedName>
    <definedName name="MISC_FEES" localSheetId="9">#REF!</definedName>
    <definedName name="MISC_FEES" localSheetId="8">#REF!</definedName>
    <definedName name="MISC_FEES" localSheetId="6">#REF!</definedName>
    <definedName name="MISC_FEES" localSheetId="12">#REF!</definedName>
    <definedName name="MISC_FEES" localSheetId="10">#REF!</definedName>
    <definedName name="MISC_FEES" localSheetId="11">#REF!</definedName>
    <definedName name="MISC_FEES">#REF!</definedName>
    <definedName name="misc_saved" localSheetId="7">#REF!</definedName>
    <definedName name="misc_saved" localSheetId="9">#REF!</definedName>
    <definedName name="misc_saved" localSheetId="8">#REF!</definedName>
    <definedName name="misc_saved" localSheetId="6">#REF!</definedName>
    <definedName name="misc_saved" localSheetId="12">#REF!</definedName>
    <definedName name="misc_saved" localSheetId="10">#REF!</definedName>
    <definedName name="misc_saved" localSheetId="11">#REF!</definedName>
    <definedName name="misc_saved">#REF!</definedName>
    <definedName name="misc_used" localSheetId="7">#REF!</definedName>
    <definedName name="misc_used" localSheetId="9">#REF!</definedName>
    <definedName name="misc_used" localSheetId="8">#REF!</definedName>
    <definedName name="misc_used" localSheetId="6">#REF!</definedName>
    <definedName name="misc_used" localSheetId="12">#REF!</definedName>
    <definedName name="misc_used" localSheetId="10">#REF!</definedName>
    <definedName name="misc_used" localSheetId="11">#REF!</definedName>
    <definedName name="misc_used">#REF!</definedName>
    <definedName name="MISCCON" localSheetId="7">#REF!</definedName>
    <definedName name="MISCCON" localSheetId="9">#REF!</definedName>
    <definedName name="MISCCON" localSheetId="8">#REF!</definedName>
    <definedName name="MISCCON" localSheetId="6">#REF!</definedName>
    <definedName name="MISCCON" localSheetId="12">#REF!</definedName>
    <definedName name="MISCCON" localSheetId="10">#REF!</definedName>
    <definedName name="MISCCON" localSheetId="11">#REF!</definedName>
    <definedName name="MISCCON">#REF!</definedName>
    <definedName name="mitigation_due" localSheetId="7">#REF!</definedName>
    <definedName name="mitigation_due" localSheetId="9">#REF!</definedName>
    <definedName name="mitigation_due" localSheetId="8">#REF!</definedName>
    <definedName name="mitigation_due" localSheetId="6">#REF!</definedName>
    <definedName name="mitigation_due" localSheetId="12">#REF!</definedName>
    <definedName name="mitigation_due" localSheetId="10">#REF!</definedName>
    <definedName name="mitigation_due" localSheetId="11">#REF!</definedName>
    <definedName name="mitigation_due">#REF!</definedName>
    <definedName name="mix" hidden="1">{#N/A,#N/A,FALSE,"el.det";#N/A,#N/A,FALSE,"mu.det";#N/A,#N/A,FALSE,"ug.det";#N/A,#N/A,FALSE,"ex.det";#N/A,#N/A,FALSE,"lux.det";#N/A,#N/A,FALSE,"custom.lot";#N/A,#N/A,FALSE,"condo.att";#N/A,#N/A,FALSE,"el.att";#N/A,#N/A,FALSE,"mu.att";#N/A,#N/A,FALSE,"ex.att";#N/A,#N/A,FALSE,"lux.att";#N/A,#N/A,FALSE,"all.by.village"}</definedName>
    <definedName name="mkt_trends">'[90]Industrial (2)'!$A$1:$H$51</definedName>
    <definedName name="MM" localSheetId="7">#REF!</definedName>
    <definedName name="MM" localSheetId="9">#REF!</definedName>
    <definedName name="MM" localSheetId="8">#REF!</definedName>
    <definedName name="MM" localSheetId="6">#REF!</definedName>
    <definedName name="MM" localSheetId="12">#REF!</definedName>
    <definedName name="MM" localSheetId="10">#REF!</definedName>
    <definedName name="MM" localSheetId="11">#REF!</definedName>
    <definedName name="MM">#REF!</definedName>
    <definedName name="MODELS_SPECS_COMPLETED" localSheetId="7">#REF!</definedName>
    <definedName name="MODELS_SPECS_COMPLETED" localSheetId="9">#REF!</definedName>
    <definedName name="MODELS_SPECS_COMPLETED" localSheetId="8">#REF!</definedName>
    <definedName name="MODELS_SPECS_COMPLETED" localSheetId="6">#REF!</definedName>
    <definedName name="MODELS_SPECS_COMPLETED" localSheetId="12">#REF!</definedName>
    <definedName name="MODELS_SPECS_COMPLETED" localSheetId="10">#REF!</definedName>
    <definedName name="MODELS_SPECS_COMPLETED" localSheetId="11">#REF!</definedName>
    <definedName name="MODELS_SPECS_COMPLETED">#REF!</definedName>
    <definedName name="MODELS_SPECS_SOLD_CLOSED" localSheetId="7">#REF!</definedName>
    <definedName name="MODELS_SPECS_SOLD_CLOSED" localSheetId="9">#REF!</definedName>
    <definedName name="MODELS_SPECS_SOLD_CLOSED" localSheetId="8">#REF!</definedName>
    <definedName name="MODELS_SPECS_SOLD_CLOSED" localSheetId="6">#REF!</definedName>
    <definedName name="MODELS_SPECS_SOLD_CLOSED" localSheetId="12">#REF!</definedName>
    <definedName name="MODELS_SPECS_SOLD_CLOSED" localSheetId="10">#REF!</definedName>
    <definedName name="MODELS_SPECS_SOLD_CLOSED" localSheetId="11">#REF!</definedName>
    <definedName name="MODELS_SPECS_SOLD_CLOSED">#REF!</definedName>
    <definedName name="ModelsSpecsInProcess" localSheetId="7">#REF!</definedName>
    <definedName name="ModelsSpecsInProcess" localSheetId="9">#REF!</definedName>
    <definedName name="ModelsSpecsInProcess" localSheetId="8">#REF!</definedName>
    <definedName name="ModelsSpecsInProcess" localSheetId="6">#REF!</definedName>
    <definedName name="ModelsSpecsInProcess" localSheetId="12">#REF!</definedName>
    <definedName name="ModelsSpecsInProcess" localSheetId="10">#REF!</definedName>
    <definedName name="ModelsSpecsInProcess" localSheetId="11">#REF!</definedName>
    <definedName name="ModelsSpecsInProcess">#REF!</definedName>
    <definedName name="Month">[105]Macros!$A$25:$B$36</definedName>
    <definedName name="MONTHLY" localSheetId="7">#REF!</definedName>
    <definedName name="MONTHLY" localSheetId="9">#REF!</definedName>
    <definedName name="MONTHLY" localSheetId="8">#REF!</definedName>
    <definedName name="MONTHLY" localSheetId="6">#REF!</definedName>
    <definedName name="MONTHLY" localSheetId="12">#REF!</definedName>
    <definedName name="MONTHLY" localSheetId="10">#REF!</definedName>
    <definedName name="MONTHLY" localSheetId="11">#REF!</definedName>
    <definedName name="MONTHLY">#REF!</definedName>
    <definedName name="MONTHLY_CLOSINGS" localSheetId="7">#REF!</definedName>
    <definedName name="MONTHLY_CLOSINGS" localSheetId="9">#REF!</definedName>
    <definedName name="MONTHLY_CLOSINGS" localSheetId="8">#REF!</definedName>
    <definedName name="MONTHLY_CLOSINGS" localSheetId="6">#REF!</definedName>
    <definedName name="MONTHLY_CLOSINGS" localSheetId="12">#REF!</definedName>
    <definedName name="MONTHLY_CLOSINGS" localSheetId="10">#REF!</definedName>
    <definedName name="MONTHLY_CLOSINGS" localSheetId="11">#REF!</definedName>
    <definedName name="MONTHLY_CLOSINGS">#REF!</definedName>
    <definedName name="Monthly_Payment" localSheetId="7">#N/A</definedName>
    <definedName name="Monthly_Payment" localSheetId="3">#N/A</definedName>
    <definedName name="Monthly_Payment" localSheetId="9">#N/A</definedName>
    <definedName name="Monthly_Payment" localSheetId="8">#N/A</definedName>
    <definedName name="Monthly_Payment" localSheetId="6">#N/A</definedName>
    <definedName name="Monthly_Payment" localSheetId="12">#N/A</definedName>
    <definedName name="Monthly_Payment" localSheetId="5">#N/A</definedName>
    <definedName name="Monthly_Payment" localSheetId="10">#N/A</definedName>
    <definedName name="Monthly_Payment" localSheetId="11">#N/A</definedName>
    <definedName name="Monthly_Payment" localSheetId="13">#N/A</definedName>
    <definedName name="Monthly_Payment">-PMT([106]EconImpct!Interest_Rate/12,Number_of_Payments,Loan_Amount)</definedName>
    <definedName name="MONTHLY_SALES" localSheetId="7">#REF!</definedName>
    <definedName name="MONTHLY_SALES" localSheetId="9">#REF!</definedName>
    <definedName name="MONTHLY_SALES" localSheetId="8">#REF!</definedName>
    <definedName name="MONTHLY_SALES" localSheetId="6">#REF!</definedName>
    <definedName name="MONTHLY_SALES" localSheetId="12">#REF!</definedName>
    <definedName name="MONTHLY_SALES" localSheetId="10">#REF!</definedName>
    <definedName name="MONTHLY_SALES" localSheetId="11">#REF!</definedName>
    <definedName name="MONTHLY_SALES">#REF!</definedName>
    <definedName name="MONTHLY1" localSheetId="7">#REF!</definedName>
    <definedName name="MONTHLY1" localSheetId="9">#REF!</definedName>
    <definedName name="MONTHLY1" localSheetId="8">#REF!</definedName>
    <definedName name="MONTHLY1" localSheetId="6">#REF!</definedName>
    <definedName name="MONTHLY1" localSheetId="12">#REF!</definedName>
    <definedName name="MONTHLY1" localSheetId="10">#REF!</definedName>
    <definedName name="MONTHLY1" localSheetId="11">#REF!</definedName>
    <definedName name="MONTHLY1">#REF!</definedName>
    <definedName name="MONTHLY2" localSheetId="7">#REF!</definedName>
    <definedName name="MONTHLY2" localSheetId="9">#REF!</definedName>
    <definedName name="MONTHLY2" localSheetId="8">#REF!</definedName>
    <definedName name="MONTHLY2" localSheetId="6">#REF!</definedName>
    <definedName name="MONTHLY2" localSheetId="12">#REF!</definedName>
    <definedName name="MONTHLY2" localSheetId="10">#REF!</definedName>
    <definedName name="MONTHLY2" localSheetId="11">#REF!</definedName>
    <definedName name="MONTHLY2">#REF!</definedName>
    <definedName name="MONTHLY3" localSheetId="7">#REF!</definedName>
    <definedName name="MONTHLY3" localSheetId="9">#REF!</definedName>
    <definedName name="MONTHLY3" localSheetId="8">#REF!</definedName>
    <definedName name="MONTHLY3" localSheetId="6">#REF!</definedName>
    <definedName name="MONTHLY3" localSheetId="12">#REF!</definedName>
    <definedName name="MONTHLY3" localSheetId="10">#REF!</definedName>
    <definedName name="MONTHLY3" localSheetId="11">#REF!</definedName>
    <definedName name="MONTHLY3">#REF!</definedName>
    <definedName name="MONTHLY4" localSheetId="7">#REF!</definedName>
    <definedName name="MONTHLY4" localSheetId="9">#REF!</definedName>
    <definedName name="MONTHLY4" localSheetId="8">#REF!</definedName>
    <definedName name="MONTHLY4" localSheetId="6">#REF!</definedName>
    <definedName name="MONTHLY4" localSheetId="12">#REF!</definedName>
    <definedName name="MONTHLY4" localSheetId="10">#REF!</definedName>
    <definedName name="MONTHLY4" localSheetId="11">#REF!</definedName>
    <definedName name="MONTHLY4">#REF!</definedName>
    <definedName name="MONTHLY5" localSheetId="7">#REF!</definedName>
    <definedName name="MONTHLY5" localSheetId="9">#REF!</definedName>
    <definedName name="MONTHLY5" localSheetId="8">#REF!</definedName>
    <definedName name="MONTHLY5" localSheetId="6">#REF!</definedName>
    <definedName name="MONTHLY5" localSheetId="12">#REF!</definedName>
    <definedName name="MONTHLY5" localSheetId="10">#REF!</definedName>
    <definedName name="MONTHLY5" localSheetId="11">#REF!</definedName>
    <definedName name="MONTHLY5">#REF!</definedName>
    <definedName name="MonthlyOverhead" localSheetId="7">#REF!</definedName>
    <definedName name="MonthlyOverhead" localSheetId="9">#REF!</definedName>
    <definedName name="MonthlyOverhead" localSheetId="8">#REF!</definedName>
    <definedName name="MonthlyOverhead" localSheetId="6">#REF!</definedName>
    <definedName name="MonthlyOverhead" localSheetId="12">#REF!</definedName>
    <definedName name="MonthlyOverhead" localSheetId="10">#REF!</definedName>
    <definedName name="MonthlyOverhead" localSheetId="11">#REF!</definedName>
    <definedName name="MonthlyOverhead">#REF!</definedName>
    <definedName name="MONTHLYR" localSheetId="7">#REF!</definedName>
    <definedName name="MONTHLYR" localSheetId="9">#REF!</definedName>
    <definedName name="MONTHLYR" localSheetId="8">#REF!</definedName>
    <definedName name="MONTHLYR" localSheetId="6">#REF!</definedName>
    <definedName name="MONTHLYR" localSheetId="12">#REF!</definedName>
    <definedName name="MONTHLYR" localSheetId="10">#REF!</definedName>
    <definedName name="MONTHLYR" localSheetId="11">#REF!</definedName>
    <definedName name="MONTHLYR">#REF!</definedName>
    <definedName name="MONTHLYR2" localSheetId="7">#REF!</definedName>
    <definedName name="MONTHLYR2" localSheetId="9">#REF!</definedName>
    <definedName name="MONTHLYR2" localSheetId="8">#REF!</definedName>
    <definedName name="MONTHLYR2" localSheetId="6">#REF!</definedName>
    <definedName name="MONTHLYR2" localSheetId="12">#REF!</definedName>
    <definedName name="MONTHLYR2" localSheetId="10">#REF!</definedName>
    <definedName name="MONTHLYR2" localSheetId="11">#REF!</definedName>
    <definedName name="MONTHLYR2">#REF!</definedName>
    <definedName name="MONTHLYR3" localSheetId="7">#REF!</definedName>
    <definedName name="MONTHLYR3" localSheetId="9">#REF!</definedName>
    <definedName name="MONTHLYR3" localSheetId="8">#REF!</definedName>
    <definedName name="MONTHLYR3" localSheetId="6">#REF!</definedName>
    <definedName name="MONTHLYR3" localSheetId="12">#REF!</definedName>
    <definedName name="MONTHLYR3" localSheetId="10">#REF!</definedName>
    <definedName name="MONTHLYR3" localSheetId="11">#REF!</definedName>
    <definedName name="MONTHLYR3">#REF!</definedName>
    <definedName name="MONTHLYR4" localSheetId="7">#REF!</definedName>
    <definedName name="MONTHLYR4" localSheetId="9">#REF!</definedName>
    <definedName name="MONTHLYR4" localSheetId="8">#REF!</definedName>
    <definedName name="MONTHLYR4" localSheetId="6">#REF!</definedName>
    <definedName name="MONTHLYR4" localSheetId="12">#REF!</definedName>
    <definedName name="MONTHLYR4" localSheetId="10">#REF!</definedName>
    <definedName name="MONTHLYR4" localSheetId="11">#REF!</definedName>
    <definedName name="MONTHLYR4">#REF!</definedName>
    <definedName name="MONTHLYR5" localSheetId="7">#REF!</definedName>
    <definedName name="MONTHLYR5" localSheetId="9">#REF!</definedName>
    <definedName name="MONTHLYR5" localSheetId="8">#REF!</definedName>
    <definedName name="MONTHLYR5" localSheetId="6">#REF!</definedName>
    <definedName name="MONTHLYR5" localSheetId="12">#REF!</definedName>
    <definedName name="MONTHLYR5" localSheetId="10">#REF!</definedName>
    <definedName name="MONTHLYR5" localSheetId="11">#REF!</definedName>
    <definedName name="MONTHLYR5">#REF!</definedName>
    <definedName name="MONTHLYR6" localSheetId="7">#REF!</definedName>
    <definedName name="MONTHLYR6" localSheetId="9">#REF!</definedName>
    <definedName name="MONTHLYR6" localSheetId="8">#REF!</definedName>
    <definedName name="MONTHLYR6" localSheetId="6">#REF!</definedName>
    <definedName name="MONTHLYR6" localSheetId="12">#REF!</definedName>
    <definedName name="MONTHLYR6" localSheetId="10">#REF!</definedName>
    <definedName name="MONTHLYR6" localSheetId="11">#REF!</definedName>
    <definedName name="MONTHLYR6">#REF!</definedName>
    <definedName name="Months" localSheetId="7">#REF!</definedName>
    <definedName name="Months" localSheetId="9">#REF!</definedName>
    <definedName name="Months" localSheetId="8">#REF!</definedName>
    <definedName name="Months" localSheetId="6">#REF!</definedName>
    <definedName name="Months" localSheetId="12">#REF!</definedName>
    <definedName name="Months" localSheetId="10">#REF!</definedName>
    <definedName name="Months" localSheetId="11">#REF!</definedName>
    <definedName name="Months">#REF!</definedName>
    <definedName name="MRO_CAP" localSheetId="7">#REF!</definedName>
    <definedName name="MRO_CAP" localSheetId="9">#REF!</definedName>
    <definedName name="MRO_CAP" localSheetId="8">#REF!</definedName>
    <definedName name="MRO_CAP" localSheetId="6">#REF!</definedName>
    <definedName name="MRO_CAP" localSheetId="12">#REF!</definedName>
    <definedName name="MRO_CAP" localSheetId="10">#REF!</definedName>
    <definedName name="MRO_CAP" localSheetId="11">#REF!</definedName>
    <definedName name="MRO_CAP">#REF!</definedName>
    <definedName name="MRO_LEASE" localSheetId="7">#REF!</definedName>
    <definedName name="MRO_LEASE" localSheetId="9">#REF!</definedName>
    <definedName name="MRO_LEASE" localSheetId="8">#REF!</definedName>
    <definedName name="MRO_LEASE" localSheetId="6">#REF!</definedName>
    <definedName name="MRO_LEASE" localSheetId="12">#REF!</definedName>
    <definedName name="MRO_LEASE" localSheetId="10">#REF!</definedName>
    <definedName name="MRO_LEASE" localSheetId="11">#REF!</definedName>
    <definedName name="MRO_LEASE">#REF!</definedName>
    <definedName name="ms_surplus" localSheetId="7">'[22]MS CF'!#REF!</definedName>
    <definedName name="ms_surplus" localSheetId="9">'[22]MS CF'!#REF!</definedName>
    <definedName name="ms_surplus" localSheetId="8">'[22]MS CF'!#REF!</definedName>
    <definedName name="ms_surplus" localSheetId="6">'[22]MS CF'!#REF!</definedName>
    <definedName name="ms_surplus" localSheetId="12">'[22]MS CF'!#REF!</definedName>
    <definedName name="ms_surplus" localSheetId="10">'[22]MS CF'!#REF!</definedName>
    <definedName name="ms_surplus" localSheetId="11">'[22]MS CF'!#REF!</definedName>
    <definedName name="ms_surplus">'[22]MS CF'!#REF!</definedName>
    <definedName name="ms_surplus_univ" localSheetId="7">'[22]MS CF'!#REF!</definedName>
    <definedName name="ms_surplus_univ" localSheetId="9">'[22]MS CF'!#REF!</definedName>
    <definedName name="ms_surplus_univ" localSheetId="8">'[22]MS CF'!#REF!</definedName>
    <definedName name="ms_surplus_univ" localSheetId="6">'[22]MS CF'!#REF!</definedName>
    <definedName name="ms_surplus_univ" localSheetId="12">'[22]MS CF'!#REF!</definedName>
    <definedName name="ms_surplus_univ" localSheetId="10">'[22]MS CF'!#REF!</definedName>
    <definedName name="ms_surplus_univ" localSheetId="11">'[22]MS CF'!#REF!</definedName>
    <definedName name="ms_surplus_univ">'[22]MS CF'!#REF!</definedName>
    <definedName name="ms_surplus2" localSheetId="7">#REF!</definedName>
    <definedName name="ms_surplus2" localSheetId="9">#REF!</definedName>
    <definedName name="ms_surplus2" localSheetId="8">#REF!</definedName>
    <definedName name="ms_surplus2" localSheetId="6">#REF!</definedName>
    <definedName name="ms_surplus2" localSheetId="12">#REF!</definedName>
    <definedName name="ms_surplus2" localSheetId="10">#REF!</definedName>
    <definedName name="ms_surplus2" localSheetId="11">#REF!</definedName>
    <definedName name="ms_surplus2">#REF!</definedName>
    <definedName name="MSC_CAP" localSheetId="7">#REF!</definedName>
    <definedName name="MSC_CAP" localSheetId="9">#REF!</definedName>
    <definedName name="MSC_CAP" localSheetId="8">#REF!</definedName>
    <definedName name="MSC_CAP" localSheetId="6">#REF!</definedName>
    <definedName name="MSC_CAP" localSheetId="12">#REF!</definedName>
    <definedName name="MSC_CAP" localSheetId="10">#REF!</definedName>
    <definedName name="MSC_CAP" localSheetId="11">#REF!</definedName>
    <definedName name="MSC_CAP">#REF!</definedName>
    <definedName name="MSC_LEASE" localSheetId="7">#REF!</definedName>
    <definedName name="MSC_LEASE" localSheetId="9">#REF!</definedName>
    <definedName name="MSC_LEASE" localSheetId="8">#REF!</definedName>
    <definedName name="MSC_LEASE" localSheetId="6">#REF!</definedName>
    <definedName name="MSC_LEASE" localSheetId="12">#REF!</definedName>
    <definedName name="MSC_LEASE" localSheetId="10">#REF!</definedName>
    <definedName name="MSC_LEASE" localSheetId="11">#REF!</definedName>
    <definedName name="MSC_LEASE">#REF!</definedName>
    <definedName name="MSTRCSTVARIANCE" localSheetId="7">#REF!</definedName>
    <definedName name="MSTRCSTVARIANCE" localSheetId="9">#REF!</definedName>
    <definedName name="MSTRCSTVARIANCE" localSheetId="8">#REF!</definedName>
    <definedName name="MSTRCSTVARIANCE" localSheetId="6">#REF!</definedName>
    <definedName name="MSTRCSTVARIANCE" localSheetId="12">#REF!</definedName>
    <definedName name="MSTRCSTVARIANCE" localSheetId="10">#REF!</definedName>
    <definedName name="MSTRCSTVARIANCE" localSheetId="11">#REF!</definedName>
    <definedName name="MSTRCSTVARIANCE">#REF!</definedName>
    <definedName name="muni_serv">[62]Financing!$B$3:$D$53</definedName>
    <definedName name="muni_service_tax" localSheetId="7">[21]D!#REF!</definedName>
    <definedName name="muni_service_tax" localSheetId="9">[21]D!#REF!</definedName>
    <definedName name="muni_service_tax" localSheetId="8">[21]D!#REF!</definedName>
    <definedName name="muni_service_tax" localSheetId="6">[21]D!#REF!</definedName>
    <definedName name="muni_service_tax" localSheetId="12">[21]D!#REF!</definedName>
    <definedName name="muni_service_tax" localSheetId="10">[21]D!#REF!</definedName>
    <definedName name="muni_service_tax" localSheetId="11">[21]D!#REF!</definedName>
    <definedName name="muni_service_tax">[21]D!#REF!</definedName>
    <definedName name="mvil" localSheetId="7">[83]Revenues!#REF!</definedName>
    <definedName name="mvil" localSheetId="9">[83]Revenues!#REF!</definedName>
    <definedName name="mvil" localSheetId="8">[83]Revenues!#REF!</definedName>
    <definedName name="mvil" localSheetId="6">[83]Revenues!#REF!</definedName>
    <definedName name="mvil" localSheetId="12">[83]Revenues!#REF!</definedName>
    <definedName name="mvil" localSheetId="10">[83]Revenues!#REF!</definedName>
    <definedName name="mvil" localSheetId="11">[83]Revenues!#REF!</definedName>
    <definedName name="mvil">[83]Revenues!#REF!</definedName>
    <definedName name="n">PV(mezz_ytm,mezz_term-1,mezz_amt*mezz_io,0,0)+mezz_amt</definedName>
    <definedName name="name">[82]Index!$A$4</definedName>
    <definedName name="NameOfProject" localSheetId="7">#REF!</definedName>
    <definedName name="NameOfProject" localSheetId="9">#REF!</definedName>
    <definedName name="NameOfProject" localSheetId="8">#REF!</definedName>
    <definedName name="NameOfProject" localSheetId="6">#REF!</definedName>
    <definedName name="NameOfProject" localSheetId="12">#REF!</definedName>
    <definedName name="NameOfProject" localSheetId="10">#REF!</definedName>
    <definedName name="NameOfProject" localSheetId="11">#REF!</definedName>
    <definedName name="NameOfProject">#REF!</definedName>
    <definedName name="NATIONAL_MARKETING" localSheetId="7">'[7]Expense Detail Sheets'!#REF!</definedName>
    <definedName name="NATIONAL_MARKETING" localSheetId="9">'[7]Expense Detail Sheets'!#REF!</definedName>
    <definedName name="NATIONAL_MARKETING" localSheetId="8">'[7]Expense Detail Sheets'!#REF!</definedName>
    <definedName name="NATIONAL_MARKETING" localSheetId="6">'[7]Expense Detail Sheets'!#REF!</definedName>
    <definedName name="NATIONAL_MARKETING" localSheetId="12">'[7]Expense Detail Sheets'!#REF!</definedName>
    <definedName name="NATIONAL_MARKETING" localSheetId="10">'[7]Expense Detail Sheets'!#REF!</definedName>
    <definedName name="NATIONAL_MARKETING" localSheetId="11">'[7]Expense Detail Sheets'!#REF!</definedName>
    <definedName name="NATIONAL_MARKETING">'[7]Expense Detail Sheets'!#REF!</definedName>
    <definedName name="NC_CAP" localSheetId="7">#REF!</definedName>
    <definedName name="NC_CAP" localSheetId="9">#REF!</definedName>
    <definedName name="NC_CAP" localSheetId="8">#REF!</definedName>
    <definedName name="NC_CAP" localSheetId="6">#REF!</definedName>
    <definedName name="NC_CAP" localSheetId="12">#REF!</definedName>
    <definedName name="NC_CAP" localSheetId="10">#REF!</definedName>
    <definedName name="NC_CAP" localSheetId="11">#REF!</definedName>
    <definedName name="NC_CAP">#REF!</definedName>
    <definedName name="NC_LEASE" localSheetId="7">#REF!</definedName>
    <definedName name="NC_LEASE" localSheetId="9">#REF!</definedName>
    <definedName name="NC_LEASE" localSheetId="8">#REF!</definedName>
    <definedName name="NC_LEASE" localSheetId="6">#REF!</definedName>
    <definedName name="NC_LEASE" localSheetId="12">#REF!</definedName>
    <definedName name="NC_LEASE" localSheetId="10">#REF!</definedName>
    <definedName name="NC_LEASE" localSheetId="11">#REF!</definedName>
    <definedName name="NC_LEASE">#REF!</definedName>
    <definedName name="ne_lp_alloc" localSheetId="7">#REF!</definedName>
    <definedName name="ne_lp_alloc" localSheetId="9">#REF!</definedName>
    <definedName name="ne_lp_alloc" localSheetId="8">#REF!</definedName>
    <definedName name="ne_lp_alloc" localSheetId="6">#REF!</definedName>
    <definedName name="ne_lp_alloc" localSheetId="12">#REF!</definedName>
    <definedName name="ne_lp_alloc" localSheetId="10">#REF!</definedName>
    <definedName name="ne_lp_alloc" localSheetId="11">#REF!</definedName>
    <definedName name="ne_lp_alloc">#REF!</definedName>
    <definedName name="ne_oi_alloc" localSheetId="7">#REF!</definedName>
    <definedName name="ne_oi_alloc" localSheetId="9">#REF!</definedName>
    <definedName name="ne_oi_alloc" localSheetId="8">#REF!</definedName>
    <definedName name="ne_oi_alloc" localSheetId="6">#REF!</definedName>
    <definedName name="ne_oi_alloc" localSheetId="12">#REF!</definedName>
    <definedName name="ne_oi_alloc" localSheetId="10">#REF!</definedName>
    <definedName name="ne_oi_alloc" localSheetId="11">#REF!</definedName>
    <definedName name="ne_oi_alloc">#REF!</definedName>
    <definedName name="ne_road_alloc" localSheetId="7">#REF!</definedName>
    <definedName name="ne_road_alloc" localSheetId="9">#REF!</definedName>
    <definedName name="ne_road_alloc" localSheetId="8">#REF!</definedName>
    <definedName name="ne_road_alloc" localSheetId="6">#REF!</definedName>
    <definedName name="ne_road_alloc" localSheetId="12">#REF!</definedName>
    <definedName name="ne_road_alloc" localSheetId="10">#REF!</definedName>
    <definedName name="ne_road_alloc" localSheetId="11">#REF!</definedName>
    <definedName name="ne_road_alloc">#REF!</definedName>
    <definedName name="needc_buildout" localSheetId="7">[64]Schools!#REF!</definedName>
    <definedName name="needc_buildout" localSheetId="9">[64]Schools!#REF!</definedName>
    <definedName name="needc_buildout" localSheetId="8">[64]Schools!#REF!</definedName>
    <definedName name="needc_buildout" localSheetId="6">[64]Schools!#REF!</definedName>
    <definedName name="needc_buildout" localSheetId="12">[64]Schools!#REF!</definedName>
    <definedName name="needc_buildout" localSheetId="10">[64]Schools!#REF!</definedName>
    <definedName name="needc_buildout" localSheetId="11">[64]Schools!#REF!</definedName>
    <definedName name="needc_buildout">[64]Schools!#REF!</definedName>
    <definedName name="needeg_buildout" localSheetId="7">[64]Schools!#REF!</definedName>
    <definedName name="needeg_buildout" localSheetId="9">[64]Schools!#REF!</definedName>
    <definedName name="needeg_buildout" localSheetId="8">[64]Schools!#REF!</definedName>
    <definedName name="needeg_buildout" localSheetId="6">[64]Schools!#REF!</definedName>
    <definedName name="needeg_buildout" localSheetId="12">[64]Schools!#REF!</definedName>
    <definedName name="needeg_buildout" localSheetId="10">[64]Schools!#REF!</definedName>
    <definedName name="needeg_buildout" localSheetId="11">[64]Schools!#REF!</definedName>
    <definedName name="needeg_buildout">[64]Schools!#REF!</definedName>
    <definedName name="neigh_park_alloc" localSheetId="7">[34]allocation!#REF!</definedName>
    <definedName name="neigh_park_alloc" localSheetId="9">[34]allocation!#REF!</definedName>
    <definedName name="neigh_park_alloc" localSheetId="8">[34]allocation!#REF!</definedName>
    <definedName name="neigh_park_alloc" localSheetId="6">[34]allocation!#REF!</definedName>
    <definedName name="neigh_park_alloc" localSheetId="12">[34]allocation!#REF!</definedName>
    <definedName name="neigh_park_alloc" localSheetId="10">[34]allocation!#REF!</definedName>
    <definedName name="neigh_park_alloc" localSheetId="11">[34]allocation!#REF!</definedName>
    <definedName name="neigh_park_alloc">[34]allocation!#REF!</definedName>
    <definedName name="neigh_park_EDU" localSheetId="7">[34]allocation!#REF!</definedName>
    <definedName name="neigh_park_EDU" localSheetId="9">[34]allocation!#REF!</definedName>
    <definedName name="neigh_park_EDU" localSheetId="8">[34]allocation!#REF!</definedName>
    <definedName name="neigh_park_EDU" localSheetId="6">[34]allocation!#REF!</definedName>
    <definedName name="neigh_park_EDU" localSheetId="12">[34]allocation!#REF!</definedName>
    <definedName name="neigh_park_EDU" localSheetId="10">[34]allocation!#REF!</definedName>
    <definedName name="neigh_park_EDU" localSheetId="11">[34]allocation!#REF!</definedName>
    <definedName name="neigh_park_EDU">[34]allocation!#REF!</definedName>
    <definedName name="NEOBULK" localSheetId="7">#REF!</definedName>
    <definedName name="NEOBULK" localSheetId="9">#REF!</definedName>
    <definedName name="NEOBULK" localSheetId="8">#REF!</definedName>
    <definedName name="NEOBULK" localSheetId="6">#REF!</definedName>
    <definedName name="NEOBULK" localSheetId="12">#REF!</definedName>
    <definedName name="NEOBULK" localSheetId="10">#REF!</definedName>
    <definedName name="NEOBULK" localSheetId="11">#REF!</definedName>
    <definedName name="NEOBULK">#REF!</definedName>
    <definedName name="NEOBULK_CAP" localSheetId="7">#REF!</definedName>
    <definedName name="NEOBULK_CAP" localSheetId="9">#REF!</definedName>
    <definedName name="NEOBULK_CAP" localSheetId="8">#REF!</definedName>
    <definedName name="NEOBULK_CAP" localSheetId="6">#REF!</definedName>
    <definedName name="NEOBULK_CAP" localSheetId="12">#REF!</definedName>
    <definedName name="NEOBULK_CAP" localSheetId="10">#REF!</definedName>
    <definedName name="NEOBULK_CAP" localSheetId="11">#REF!</definedName>
    <definedName name="NEOBULK_CAP">#REF!</definedName>
    <definedName name="NEOBULK_NOI" localSheetId="7">#REF!</definedName>
    <definedName name="NEOBULK_NOI" localSheetId="9">#REF!</definedName>
    <definedName name="NEOBULK_NOI" localSheetId="8">#REF!</definedName>
    <definedName name="NEOBULK_NOI" localSheetId="6">#REF!</definedName>
    <definedName name="NEOBULK_NOI" localSheetId="12">#REF!</definedName>
    <definedName name="NEOBULK_NOI" localSheetId="10">#REF!</definedName>
    <definedName name="NEOBULK_NOI" localSheetId="11">#REF!</definedName>
    <definedName name="NEOBULK_NOI">#REF!</definedName>
    <definedName name="NEOBULK_TITLE" localSheetId="7">#REF!</definedName>
    <definedName name="NEOBULK_TITLE" localSheetId="9">#REF!</definedName>
    <definedName name="NEOBULK_TITLE" localSheetId="8">#REF!</definedName>
    <definedName name="NEOBULK_TITLE" localSheetId="6">#REF!</definedName>
    <definedName name="NEOBULK_TITLE" localSheetId="12">#REF!</definedName>
    <definedName name="NEOBULK_TITLE" localSheetId="10">#REF!</definedName>
    <definedName name="NEOBULK_TITLE" localSheetId="11">#REF!</definedName>
    <definedName name="NEOBULK_TITLE">#REF!</definedName>
    <definedName name="NET_AREA">#N/A</definedName>
    <definedName name="Net_Cash_Flow" localSheetId="7">#REF!</definedName>
    <definedName name="Net_Cash_Flow" localSheetId="9">#REF!</definedName>
    <definedName name="Net_Cash_Flow" localSheetId="8">#REF!</definedName>
    <definedName name="Net_Cash_Flow" localSheetId="6">#REF!</definedName>
    <definedName name="Net_Cash_Flow" localSheetId="12">#REF!</definedName>
    <definedName name="Net_Cash_Flow" localSheetId="10">#REF!</definedName>
    <definedName name="Net_Cash_Flow" localSheetId="11">#REF!</definedName>
    <definedName name="Net_Cash_Flow">#REF!</definedName>
    <definedName name="net_costs" localSheetId="7">#REF!</definedName>
    <definedName name="net_costs" localSheetId="9">#REF!</definedName>
    <definedName name="net_costs" localSheetId="8">#REF!</definedName>
    <definedName name="net_costs" localSheetId="6">#REF!</definedName>
    <definedName name="net_costs" localSheetId="12">#REF!</definedName>
    <definedName name="net_costs" localSheetId="10">#REF!</definedName>
    <definedName name="net_costs" localSheetId="11">#REF!</definedName>
    <definedName name="net_costs">#REF!</definedName>
    <definedName name="net_due_cost" localSheetId="7">[21]D!#REF!</definedName>
    <definedName name="net_due_cost" localSheetId="9">[21]D!#REF!</definedName>
    <definedName name="net_due_cost" localSheetId="8">[21]D!#REF!</definedName>
    <definedName name="net_due_cost" localSheetId="6">[21]D!#REF!</definedName>
    <definedName name="net_due_cost" localSheetId="12">[21]D!#REF!</definedName>
    <definedName name="net_due_cost" localSheetId="10">[21]D!#REF!</definedName>
    <definedName name="net_due_cost" localSheetId="11">[21]D!#REF!</definedName>
    <definedName name="net_due_cost">[21]D!#REF!</definedName>
    <definedName name="net_pb" localSheetId="7">[53]Roads!#REF!</definedName>
    <definedName name="net_pb" localSheetId="9">[53]Roads!#REF!</definedName>
    <definedName name="net_pb" localSheetId="8">[53]Roads!#REF!</definedName>
    <definedName name="net_pb" localSheetId="6">[53]Roads!#REF!</definedName>
    <definedName name="net_pb" localSheetId="12">[53]Roads!#REF!</definedName>
    <definedName name="net_pb" localSheetId="10">[53]Roads!#REF!</definedName>
    <definedName name="net_pb" localSheetId="11">[53]Roads!#REF!</definedName>
    <definedName name="net_pb">[53]Roads!#REF!</definedName>
    <definedName name="net_rev" localSheetId="7">#REF!</definedName>
    <definedName name="net_rev" localSheetId="9">#REF!</definedName>
    <definedName name="net_rev" localSheetId="8">#REF!</definedName>
    <definedName name="net_rev" localSheetId="6">#REF!</definedName>
    <definedName name="net_rev" localSheetId="12">#REF!</definedName>
    <definedName name="net_rev" localSheetId="10">#REF!</definedName>
    <definedName name="net_rev" localSheetId="11">#REF!</definedName>
    <definedName name="net_rev">#REF!</definedName>
    <definedName name="net_sales" localSheetId="7">#REF!</definedName>
    <definedName name="net_sales" localSheetId="9">#REF!</definedName>
    <definedName name="net_sales" localSheetId="8">#REF!</definedName>
    <definedName name="net_sales" localSheetId="6">#REF!</definedName>
    <definedName name="net_sales" localSheetId="12">#REF!</definedName>
    <definedName name="net_sales" localSheetId="10">#REF!</definedName>
    <definedName name="net_sales" localSheetId="11">#REF!</definedName>
    <definedName name="net_sales">#REF!</definedName>
    <definedName name="net_sewer" localSheetId="7">[53]Sewer!#REF!</definedName>
    <definedName name="net_sewer" localSheetId="9">[53]Sewer!#REF!</definedName>
    <definedName name="net_sewer" localSheetId="8">[53]Sewer!#REF!</definedName>
    <definedName name="net_sewer" localSheetId="6">[53]Sewer!#REF!</definedName>
    <definedName name="net_sewer" localSheetId="12">[53]Sewer!#REF!</definedName>
    <definedName name="net_sewer" localSheetId="10">[53]Sewer!#REF!</definedName>
    <definedName name="net_sewer" localSheetId="11">[53]Sewer!#REF!</definedName>
    <definedName name="net_sewer">[53]Sewer!#REF!</definedName>
    <definedName name="net_taca_monthly" localSheetId="7">#REF!</definedName>
    <definedName name="net_taca_monthly" localSheetId="9">#REF!</definedName>
    <definedName name="net_taca_monthly" localSheetId="8">#REF!</definedName>
    <definedName name="net_taca_monthly" localSheetId="6">#REF!</definedName>
    <definedName name="net_taca_monthly" localSheetId="12">#REF!</definedName>
    <definedName name="net_taca_monthly" localSheetId="10">#REF!</definedName>
    <definedName name="net_taca_monthly" localSheetId="11">#REF!</definedName>
    <definedName name="net_taca_monthly">#REF!</definedName>
    <definedName name="net_ti" localSheetId="7">#REF!</definedName>
    <definedName name="net_ti" localSheetId="9">#REF!</definedName>
    <definedName name="net_ti" localSheetId="8">#REF!</definedName>
    <definedName name="net_ti" localSheetId="6">#REF!</definedName>
    <definedName name="net_ti" localSheetId="12">#REF!</definedName>
    <definedName name="net_ti" localSheetId="10">#REF!</definedName>
    <definedName name="net_ti" localSheetId="11">#REF!</definedName>
    <definedName name="net_ti">#REF!</definedName>
    <definedName name="new" hidden="1">{"Investor",#N/A,FALSE,"Model";"Property",#N/A,FALSE,"Model";"Incentive Taxes",#N/A,FALSE,"Model"}</definedName>
    <definedName name="new_assessed_value" localSheetId="7">#REF!</definedName>
    <definedName name="new_assessed_value" localSheetId="9">#REF!</definedName>
    <definedName name="new_assessed_value" localSheetId="8">#REF!</definedName>
    <definedName name="new_assessed_value" localSheetId="6">#REF!</definedName>
    <definedName name="new_assessed_value" localSheetId="12">#REF!</definedName>
    <definedName name="new_assessed_value" localSheetId="10">#REF!</definedName>
    <definedName name="new_assessed_value" localSheetId="11">#REF!</definedName>
    <definedName name="new_assessed_value">#REF!</definedName>
    <definedName name="new_DUEs" localSheetId="7">#REF!</definedName>
    <definedName name="new_DUEs" localSheetId="9">#REF!</definedName>
    <definedName name="new_DUEs" localSheetId="8">#REF!</definedName>
    <definedName name="new_DUEs" localSheetId="6">#REF!</definedName>
    <definedName name="new_DUEs" localSheetId="12">#REF!</definedName>
    <definedName name="new_DUEs" localSheetId="10">#REF!</definedName>
    <definedName name="new_DUEs" localSheetId="11">#REF!</definedName>
    <definedName name="new_DUEs">#REF!</definedName>
    <definedName name="NEW_MODELS_SPECS_STARTED" localSheetId="7">#REF!</definedName>
    <definedName name="NEW_MODELS_SPECS_STARTED" localSheetId="9">#REF!</definedName>
    <definedName name="NEW_MODELS_SPECS_STARTED" localSheetId="8">#REF!</definedName>
    <definedName name="NEW_MODELS_SPECS_STARTED" localSheetId="6">#REF!</definedName>
    <definedName name="NEW_MODELS_SPECS_STARTED" localSheetId="12">#REF!</definedName>
    <definedName name="NEW_MODELS_SPECS_STARTED" localSheetId="10">#REF!</definedName>
    <definedName name="NEW_MODELS_SPECS_STARTED" localSheetId="11">#REF!</definedName>
    <definedName name="NEW_MODELS_SPECS_STARTED">#REF!</definedName>
    <definedName name="NHAER" localSheetId="7">[29]DevData!#REF!</definedName>
    <definedName name="NHAER" localSheetId="9">[29]DevData!#REF!</definedName>
    <definedName name="NHAER" localSheetId="8">[29]DevData!#REF!</definedName>
    <definedName name="NHAER" localSheetId="6">[29]DevData!#REF!</definedName>
    <definedName name="NHAER" localSheetId="12">[29]DevData!#REF!</definedName>
    <definedName name="NHAER" localSheetId="10">[29]DevData!#REF!</definedName>
    <definedName name="NHAER" localSheetId="11">[29]DevData!#REF!</definedName>
    <definedName name="NHAER">[29]DevData!#REF!</definedName>
    <definedName name="NIGHTCLB" localSheetId="7">#REF!</definedName>
    <definedName name="NIGHTCLB" localSheetId="9">#REF!</definedName>
    <definedName name="NIGHTCLB" localSheetId="8">#REF!</definedName>
    <definedName name="NIGHTCLB" localSheetId="6">#REF!</definedName>
    <definedName name="NIGHTCLB" localSheetId="12">#REF!</definedName>
    <definedName name="NIGHTCLB" localSheetId="10">#REF!</definedName>
    <definedName name="NIGHTCLB" localSheetId="11">#REF!</definedName>
    <definedName name="NIGHTCLB">#REF!</definedName>
    <definedName name="NIGHTCLB_CAP" localSheetId="7">#REF!</definedName>
    <definedName name="NIGHTCLB_CAP" localSheetId="9">#REF!</definedName>
    <definedName name="NIGHTCLB_CAP" localSheetId="8">#REF!</definedName>
    <definedName name="NIGHTCLB_CAP" localSheetId="6">#REF!</definedName>
    <definedName name="NIGHTCLB_CAP" localSheetId="12">#REF!</definedName>
    <definedName name="NIGHTCLB_CAP" localSheetId="10">#REF!</definedName>
    <definedName name="NIGHTCLB_CAP" localSheetId="11">#REF!</definedName>
    <definedName name="NIGHTCLB_CAP">#REF!</definedName>
    <definedName name="NIGHTCLB_LEASE" localSheetId="7">#REF!</definedName>
    <definedName name="NIGHTCLB_LEASE" localSheetId="9">#REF!</definedName>
    <definedName name="NIGHTCLB_LEASE" localSheetId="8">#REF!</definedName>
    <definedName name="NIGHTCLB_LEASE" localSheetId="6">#REF!</definedName>
    <definedName name="NIGHTCLB_LEASE" localSheetId="12">#REF!</definedName>
    <definedName name="NIGHTCLB_LEASE" localSheetId="10">#REF!</definedName>
    <definedName name="NIGHTCLB_LEASE" localSheetId="11">#REF!</definedName>
    <definedName name="NIGHTCLB_LEASE">#REF!</definedName>
    <definedName name="NIGHTCLB_TITLE" localSheetId="7">#REF!</definedName>
    <definedName name="NIGHTCLB_TITLE" localSheetId="9">#REF!</definedName>
    <definedName name="NIGHTCLB_TITLE" localSheetId="8">#REF!</definedName>
    <definedName name="NIGHTCLB_TITLE" localSheetId="6">#REF!</definedName>
    <definedName name="NIGHTCLB_TITLE" localSheetId="12">#REF!</definedName>
    <definedName name="NIGHTCLB_TITLE" localSheetId="10">#REF!</definedName>
    <definedName name="NIGHTCLB_TITLE" localSheetId="11">#REF!</definedName>
    <definedName name="NIGHTCLB_TITLE">#REF!</definedName>
    <definedName name="NINE" localSheetId="7">#REF!</definedName>
    <definedName name="NINE" localSheetId="8">#REF!</definedName>
    <definedName name="NINE" localSheetId="6">#REF!</definedName>
    <definedName name="NINE">#REF!</definedName>
    <definedName name="NOFF_COST" localSheetId="7">#REF!</definedName>
    <definedName name="NOFF_COST" localSheetId="9">#REF!</definedName>
    <definedName name="NOFF_COST" localSheetId="8">#REF!</definedName>
    <definedName name="NOFF_COST" localSheetId="6">#REF!</definedName>
    <definedName name="NOFF_COST" localSheetId="12">#REF!</definedName>
    <definedName name="NOFF_COST" localSheetId="10">#REF!</definedName>
    <definedName name="NOFF_COST" localSheetId="11">#REF!</definedName>
    <definedName name="NOFF_COST">#REF!</definedName>
    <definedName name="NOFFICE" localSheetId="7">#REF!</definedName>
    <definedName name="NOFFICE" localSheetId="9">#REF!</definedName>
    <definedName name="NOFFICE" localSheetId="8">#REF!</definedName>
    <definedName name="NOFFICE" localSheetId="6">#REF!</definedName>
    <definedName name="NOFFICE" localSheetId="12">#REF!</definedName>
    <definedName name="NOFFICE" localSheetId="10">#REF!</definedName>
    <definedName name="NOFFICE" localSheetId="11">#REF!</definedName>
    <definedName name="NOFFICE">#REF!</definedName>
    <definedName name="NOFFICE_CAP" localSheetId="7">#REF!</definedName>
    <definedName name="NOFFICE_CAP" localSheetId="9">#REF!</definedName>
    <definedName name="NOFFICE_CAP" localSheetId="8">#REF!</definedName>
    <definedName name="NOFFICE_CAP" localSheetId="6">#REF!</definedName>
    <definedName name="NOFFICE_CAP" localSheetId="12">#REF!</definedName>
    <definedName name="NOFFICE_CAP" localSheetId="10">#REF!</definedName>
    <definedName name="NOFFICE_CAP" localSheetId="11">#REF!</definedName>
    <definedName name="NOFFICE_CAP">#REF!</definedName>
    <definedName name="NOFFICE_LEASE" localSheetId="7">#REF!</definedName>
    <definedName name="NOFFICE_LEASE" localSheetId="9">#REF!</definedName>
    <definedName name="NOFFICE_LEASE" localSheetId="8">#REF!</definedName>
    <definedName name="NOFFICE_LEASE" localSheetId="6">#REF!</definedName>
    <definedName name="NOFFICE_LEASE" localSheetId="12">#REF!</definedName>
    <definedName name="NOFFICE_LEASE" localSheetId="10">#REF!</definedName>
    <definedName name="NOFFICE_LEASE" localSheetId="11">#REF!</definedName>
    <definedName name="NOFFICE_LEASE">#REF!</definedName>
    <definedName name="NOFFICE_TITLE" localSheetId="7">#REF!</definedName>
    <definedName name="NOFFICE_TITLE" localSheetId="9">#REF!</definedName>
    <definedName name="NOFFICE_TITLE" localSheetId="8">#REF!</definedName>
    <definedName name="NOFFICE_TITLE" localSheetId="6">#REF!</definedName>
    <definedName name="NOFFICE_TITLE" localSheetId="12">#REF!</definedName>
    <definedName name="NOFFICE_TITLE" localSheetId="10">#REF!</definedName>
    <definedName name="NOFFICE_TITLE" localSheetId="11">#REF!</definedName>
    <definedName name="NOFFICE_TITLE">#REF!</definedName>
    <definedName name="NOI" localSheetId="7">#REF!</definedName>
    <definedName name="NOI" localSheetId="9">#REF!</definedName>
    <definedName name="NOI" localSheetId="8">#REF!</definedName>
    <definedName name="NOI" localSheetId="6">#REF!</definedName>
    <definedName name="NOI" localSheetId="12">#REF!</definedName>
    <definedName name="NOI" localSheetId="10">#REF!</definedName>
    <definedName name="NOI" localSheetId="11">#REF!</definedName>
    <definedName name="NOI">#REF!</definedName>
    <definedName name="noi_total" localSheetId="7">#REF!</definedName>
    <definedName name="noi_total" localSheetId="9">#REF!</definedName>
    <definedName name="noi_total" localSheetId="8">#REF!</definedName>
    <definedName name="noi_total" localSheetId="6">#REF!</definedName>
    <definedName name="noi_total" localSheetId="12">#REF!</definedName>
    <definedName name="noi_total" localSheetId="10">#REF!</definedName>
    <definedName name="noi_total" localSheetId="11">#REF!</definedName>
    <definedName name="noi_total">#REF!</definedName>
    <definedName name="NOIH" localSheetId="7">#REF!</definedName>
    <definedName name="NOIH" localSheetId="9">#REF!</definedName>
    <definedName name="NOIH" localSheetId="8">#REF!</definedName>
    <definedName name="NOIH" localSheetId="6">#REF!</definedName>
    <definedName name="NOIH" localSheetId="12">#REF!</definedName>
    <definedName name="NOIH" localSheetId="10">#REF!</definedName>
    <definedName name="NOIH" localSheetId="11">#REF!</definedName>
    <definedName name="NOIH">#REF!</definedName>
    <definedName name="NominalCal">[59]Conventions!$AB$78</definedName>
    <definedName name="non_part_share" localSheetId="7">#REF!</definedName>
    <definedName name="non_part_share" localSheetId="9">#REF!</definedName>
    <definedName name="non_part_share" localSheetId="8">#REF!</definedName>
    <definedName name="non_part_share" localSheetId="6">#REF!</definedName>
    <definedName name="non_part_share" localSheetId="12">#REF!</definedName>
    <definedName name="non_part_share" localSheetId="10">#REF!</definedName>
    <definedName name="non_part_share" localSheetId="11">#REF!</definedName>
    <definedName name="non_part_share">#REF!</definedName>
    <definedName name="nonres_breakdown" localSheetId="7">#REF!</definedName>
    <definedName name="nonres_breakdown" localSheetId="9">#REF!</definedName>
    <definedName name="nonres_breakdown" localSheetId="8">#REF!</definedName>
    <definedName name="nonres_breakdown" localSheetId="6">#REF!</definedName>
    <definedName name="nonres_breakdown" localSheetId="12">#REF!</definedName>
    <definedName name="nonres_breakdown" localSheetId="10">#REF!</definedName>
    <definedName name="nonres_breakdown" localSheetId="11">#REF!</definedName>
    <definedName name="nonres_breakdown">#REF!</definedName>
    <definedName name="nonres_fee" localSheetId="7">#REF!</definedName>
    <definedName name="nonres_fee" localSheetId="9">#REF!</definedName>
    <definedName name="nonres_fee" localSheetId="8">#REF!</definedName>
    <definedName name="nonres_fee" localSheetId="6">#REF!</definedName>
    <definedName name="nonres_fee" localSheetId="12">#REF!</definedName>
    <definedName name="nonres_fee" localSheetId="10">#REF!</definedName>
    <definedName name="nonres_fee" localSheetId="11">#REF!</definedName>
    <definedName name="nonres_fee">#REF!</definedName>
    <definedName name="nonres_land_use" localSheetId="7">[93]LandUse!#REF!</definedName>
    <definedName name="nonres_land_use" localSheetId="9">[93]LandUse!#REF!</definedName>
    <definedName name="nonres_land_use" localSheetId="8">[93]LandUse!#REF!</definedName>
    <definedName name="nonres_land_use" localSheetId="6">[93]LandUse!#REF!</definedName>
    <definedName name="nonres_land_use" localSheetId="12">[93]LandUse!#REF!</definedName>
    <definedName name="nonres_land_use" localSheetId="10">[93]LandUse!#REF!</definedName>
    <definedName name="nonres_land_use" localSheetId="11">[93]LandUse!#REF!</definedName>
    <definedName name="nonres_land_use">[93]LandUse!#REF!</definedName>
    <definedName name="Nonres_peracre" localSheetId="7">#REF!</definedName>
    <definedName name="Nonres_peracre" localSheetId="9">#REF!</definedName>
    <definedName name="Nonres_peracre" localSheetId="8">#REF!</definedName>
    <definedName name="Nonres_peracre" localSheetId="6">#REF!</definedName>
    <definedName name="Nonres_peracre" localSheetId="12">#REF!</definedName>
    <definedName name="Nonres_peracre" localSheetId="10">#REF!</definedName>
    <definedName name="Nonres_peracre" localSheetId="11">#REF!</definedName>
    <definedName name="Nonres_peracre">#REF!</definedName>
    <definedName name="nonres_summary" localSheetId="7">[93]LandUse!#REF!</definedName>
    <definedName name="nonres_summary" localSheetId="9">[93]LandUse!#REF!</definedName>
    <definedName name="nonres_summary" localSheetId="8">[93]LandUse!#REF!</definedName>
    <definedName name="nonres_summary" localSheetId="6">[93]LandUse!#REF!</definedName>
    <definedName name="nonres_summary" localSheetId="12">[93]LandUse!#REF!</definedName>
    <definedName name="nonres_summary" localSheetId="10">[93]LandUse!#REF!</definedName>
    <definedName name="nonres_summary" localSheetId="11">[93]LandUse!#REF!</definedName>
    <definedName name="nonres_summary">[93]LandUse!#REF!</definedName>
    <definedName name="NonResDemoCalcsSht" localSheetId="7">#REF!</definedName>
    <definedName name="NonResDemoCalcsSht" localSheetId="9">#REF!</definedName>
    <definedName name="NonResDemoCalcsSht" localSheetId="8">#REF!</definedName>
    <definedName name="NonResDemoCalcsSht" localSheetId="6">#REF!</definedName>
    <definedName name="NonResDemoCalcsSht" localSheetId="12">#REF!</definedName>
    <definedName name="NonResDemoCalcsSht" localSheetId="10">#REF!</definedName>
    <definedName name="NonResDemoCalcsSht" localSheetId="11">#REF!</definedName>
    <definedName name="NonResDemoCalcsSht">#REF!</definedName>
    <definedName name="notes" localSheetId="7">[61]Costs!#REF!</definedName>
    <definedName name="notes" localSheetId="9">[61]Costs!#REF!</definedName>
    <definedName name="notes" localSheetId="8">[61]Costs!#REF!</definedName>
    <definedName name="notes" localSheetId="6">[61]Costs!#REF!</definedName>
    <definedName name="notes" localSheetId="12">[61]Costs!#REF!</definedName>
    <definedName name="notes" localSheetId="10">[61]Costs!#REF!</definedName>
    <definedName name="notes" localSheetId="11">[61]Costs!#REF!</definedName>
    <definedName name="notes">[61]Costs!#REF!</definedName>
    <definedName name="NOW" localSheetId="7">#REF!</definedName>
    <definedName name="NOW" localSheetId="9">#REF!</definedName>
    <definedName name="NOW" localSheetId="8">#REF!</definedName>
    <definedName name="NOW" localSheetId="6">#REF!</definedName>
    <definedName name="NOW" localSheetId="12">#REF!</definedName>
    <definedName name="NOW" localSheetId="10">#REF!</definedName>
    <definedName name="NOW" localSheetId="11">#REF!</definedName>
    <definedName name="NOW">#REF!</definedName>
    <definedName name="nr_fees" localSheetId="7">#REF!</definedName>
    <definedName name="nr_fees" localSheetId="9">#REF!</definedName>
    <definedName name="nr_fees" localSheetId="8">#REF!</definedName>
    <definedName name="nr_fees" localSheetId="6">#REF!</definedName>
    <definedName name="nr_fees" localSheetId="12">#REF!</definedName>
    <definedName name="nr_fees" localSheetId="10">#REF!</definedName>
    <definedName name="nr_fees" localSheetId="11">#REF!</definedName>
    <definedName name="nr_fees">#REF!</definedName>
    <definedName name="nr_fees_revised" localSheetId="7">#REF!</definedName>
    <definedName name="nr_fees_revised" localSheetId="9">#REF!</definedName>
    <definedName name="nr_fees_revised" localSheetId="8">#REF!</definedName>
    <definedName name="nr_fees_revised" localSheetId="6">#REF!</definedName>
    <definedName name="nr_fees_revised" localSheetId="12">#REF!</definedName>
    <definedName name="nr_fees_revised" localSheetId="10">#REF!</definedName>
    <definedName name="nr_fees_revised" localSheetId="11">#REF!</definedName>
    <definedName name="nr_fees_revised">#REF!</definedName>
    <definedName name="NSP.1" localSheetId="7">#REF!</definedName>
    <definedName name="NSP.1" localSheetId="9">#REF!</definedName>
    <definedName name="NSP.1" localSheetId="8">#REF!</definedName>
    <definedName name="NSP.1" localSheetId="6">#REF!</definedName>
    <definedName name="NSP.1" localSheetId="12">#REF!</definedName>
    <definedName name="NSP.1" localSheetId="10">#REF!</definedName>
    <definedName name="NSP.1" localSheetId="11">#REF!</definedName>
    <definedName name="NSP.1">#REF!</definedName>
    <definedName name="NSP.10" localSheetId="7">#REF!</definedName>
    <definedName name="NSP.10" localSheetId="9">#REF!</definedName>
    <definedName name="NSP.10" localSheetId="8">#REF!</definedName>
    <definedName name="NSP.10" localSheetId="6">#REF!</definedName>
    <definedName name="NSP.10" localSheetId="12">#REF!</definedName>
    <definedName name="NSP.10" localSheetId="10">#REF!</definedName>
    <definedName name="NSP.10" localSheetId="11">#REF!</definedName>
    <definedName name="NSP.10">#REF!</definedName>
    <definedName name="NSP.2" localSheetId="7">#REF!</definedName>
    <definedName name="NSP.2" localSheetId="9">#REF!</definedName>
    <definedName name="NSP.2" localSheetId="8">#REF!</definedName>
    <definedName name="NSP.2" localSheetId="6">#REF!</definedName>
    <definedName name="NSP.2" localSheetId="12">#REF!</definedName>
    <definedName name="NSP.2" localSheetId="10">#REF!</definedName>
    <definedName name="NSP.2" localSheetId="11">#REF!</definedName>
    <definedName name="NSP.2">#REF!</definedName>
    <definedName name="NSP.3" localSheetId="7">#REF!</definedName>
    <definedName name="NSP.3" localSheetId="9">#REF!</definedName>
    <definedName name="NSP.3" localSheetId="8">#REF!</definedName>
    <definedName name="NSP.3" localSheetId="6">#REF!</definedName>
    <definedName name="NSP.3" localSheetId="12">#REF!</definedName>
    <definedName name="NSP.3" localSheetId="10">#REF!</definedName>
    <definedName name="NSP.3" localSheetId="11">#REF!</definedName>
    <definedName name="NSP.3">#REF!</definedName>
    <definedName name="NSP.4" localSheetId="7">#REF!</definedName>
    <definedName name="NSP.4" localSheetId="9">#REF!</definedName>
    <definedName name="NSP.4" localSheetId="8">#REF!</definedName>
    <definedName name="NSP.4" localSheetId="6">#REF!</definedName>
    <definedName name="NSP.4" localSheetId="12">#REF!</definedName>
    <definedName name="NSP.4" localSheetId="10">#REF!</definedName>
    <definedName name="NSP.4" localSheetId="11">#REF!</definedName>
    <definedName name="NSP.4">#REF!</definedName>
    <definedName name="NSP.5" localSheetId="7">#REF!</definedName>
    <definedName name="NSP.5" localSheetId="9">#REF!</definedName>
    <definedName name="NSP.5" localSheetId="8">#REF!</definedName>
    <definedName name="NSP.5" localSheetId="6">#REF!</definedName>
    <definedName name="NSP.5" localSheetId="12">#REF!</definedName>
    <definedName name="NSP.5" localSheetId="10">#REF!</definedName>
    <definedName name="NSP.5" localSheetId="11">#REF!</definedName>
    <definedName name="NSP.5">#REF!</definedName>
    <definedName name="NSP.6" localSheetId="7">#REF!</definedName>
    <definedName name="NSP.6" localSheetId="9">#REF!</definedName>
    <definedName name="NSP.6" localSheetId="8">#REF!</definedName>
    <definedName name="NSP.6" localSheetId="6">#REF!</definedName>
    <definedName name="NSP.6" localSheetId="12">#REF!</definedName>
    <definedName name="NSP.6" localSheetId="10">#REF!</definedName>
    <definedName name="NSP.6" localSheetId="11">#REF!</definedName>
    <definedName name="NSP.6">#REF!</definedName>
    <definedName name="NSP.7" localSheetId="7">#REF!</definedName>
    <definedName name="NSP.7" localSheetId="9">#REF!</definedName>
    <definedName name="NSP.7" localSheetId="8">#REF!</definedName>
    <definedName name="NSP.7" localSheetId="6">#REF!</definedName>
    <definedName name="NSP.7" localSheetId="12">#REF!</definedName>
    <definedName name="NSP.7" localSheetId="10">#REF!</definedName>
    <definedName name="NSP.7" localSheetId="11">#REF!</definedName>
    <definedName name="NSP.7">#REF!</definedName>
    <definedName name="NSP.8" localSheetId="7">#REF!</definedName>
    <definedName name="NSP.8" localSheetId="9">#REF!</definedName>
    <definedName name="NSP.8" localSheetId="8">#REF!</definedName>
    <definedName name="NSP.8" localSheetId="6">#REF!</definedName>
    <definedName name="NSP.8" localSheetId="12">#REF!</definedName>
    <definedName name="NSP.8" localSheetId="10">#REF!</definedName>
    <definedName name="NSP.8" localSheetId="11">#REF!</definedName>
    <definedName name="NSP.8">#REF!</definedName>
    <definedName name="NSP.9" localSheetId="7">#REF!</definedName>
    <definedName name="NSP.9" localSheetId="9">#REF!</definedName>
    <definedName name="NSP.9" localSheetId="8">#REF!</definedName>
    <definedName name="NSP.9" localSheetId="6">#REF!</definedName>
    <definedName name="NSP.9" localSheetId="12">#REF!</definedName>
    <definedName name="NSP.9" localSheetId="10">#REF!</definedName>
    <definedName name="NSP.9" localSheetId="11">#REF!</definedName>
    <definedName name="NSP.9">#REF!</definedName>
    <definedName name="Num_Pmt_Per_Year" localSheetId="7">#REF!</definedName>
    <definedName name="Num_Pmt_Per_Year" localSheetId="8">#REF!</definedName>
    <definedName name="Num_Pmt_Per_Year" localSheetId="6">#REF!</definedName>
    <definedName name="Num_Pmt_Per_Year">#REF!</definedName>
    <definedName name="Number_of_Payments" localSheetId="7">#REF!</definedName>
    <definedName name="Number_of_Payments" localSheetId="9">#REF!</definedName>
    <definedName name="Number_of_Payments" localSheetId="8">#REF!</definedName>
    <definedName name="Number_of_Payments" localSheetId="6">#REF!</definedName>
    <definedName name="Number_of_Payments" localSheetId="12">#REF!</definedName>
    <definedName name="Number_of_Payments" localSheetId="10">#REF!</definedName>
    <definedName name="Number_of_Payments" localSheetId="11">#REF!</definedName>
    <definedName name="Number_of_Payments">#REF!</definedName>
    <definedName name="NvsASD">"V2002-06-30"</definedName>
    <definedName name="NvsAutoDrillOk">"VN"</definedName>
    <definedName name="NvsElapsedTime">0.0000181712966877967</definedName>
    <definedName name="NvsEndTime">37456.4696667824</definedName>
    <definedName name="nvsinstancehook" localSheetId="7">Macro2</definedName>
    <definedName name="nvsinstancehook" localSheetId="3">Macro2</definedName>
    <definedName name="nvsinstancehook" localSheetId="9">Macro2</definedName>
    <definedName name="nvsinstancehook" localSheetId="8">Macro2</definedName>
    <definedName name="nvsinstancehook" localSheetId="6">Macro2</definedName>
    <definedName name="nvsinstancehook" localSheetId="12">Macro2</definedName>
    <definedName name="nvsinstancehook" localSheetId="5">Macro2</definedName>
    <definedName name="nvsinstancehook" localSheetId="10">Macro2</definedName>
    <definedName name="nvsinstancehook" localSheetId="11">Macro2</definedName>
    <definedName name="nvsinstancehook" localSheetId="13">Macro2</definedName>
    <definedName name="nvsinstancehook">Macro2</definedName>
    <definedName name="NvsInstLang">"VENG"</definedName>
    <definedName name="NvsInstSpec">"%,FDEPTID,V ,FPROJECT_ID,V04FL041"</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"%,X,RZF..comma [0],CZF.."</definedName>
    <definedName name="NvsPanelBusUnit">"VSACTO"</definedName>
    <definedName name="NvsPanelEffdt">"V1900-01-01"</definedName>
    <definedName name="NvsPanelSetid">"V04000"</definedName>
    <definedName name="NvsReqBU">"V04000"</definedName>
    <definedName name="NvsReqBUOnly">"VN"</definedName>
    <definedName name="NvsTransLed">"VN"</definedName>
    <definedName name="NvsTreeASD">"V2001-11-01"</definedName>
    <definedName name="NvsValTbl.ACCOUNT">"GL_ACCOUNT_TBL"</definedName>
    <definedName name="NvsValTbl.CURRENCY_CD">"CURRENCY_CD_TBL"</definedName>
    <definedName name="NvsValTbl.PROJECT_ID">"PROJECT_VW"</definedName>
    <definedName name="NvsValTbl.SCENARIO">"BD_SCENARIO_TBL"</definedName>
    <definedName name="NvsValTbl.STATISTICS_CODE">"STAT_TBL"</definedName>
    <definedName name="o.irr">[9]PORTFOLIO!$N$209:$AB$225</definedName>
    <definedName name="o.irrgraph">[9]PORTFOLIO!$A$220:$L$225</definedName>
    <definedName name="OCC" localSheetId="7">[38]Input!#REF!</definedName>
    <definedName name="OCC" localSheetId="9">[38]Input!#REF!</definedName>
    <definedName name="OCC" localSheetId="8">[38]Input!#REF!</definedName>
    <definedName name="OCC" localSheetId="6">[38]Input!#REF!</definedName>
    <definedName name="OCC" localSheetId="12">[38]Input!#REF!</definedName>
    <definedName name="OCC" localSheetId="10">[38]Input!#REF!</definedName>
    <definedName name="OCC" localSheetId="11">[38]Input!#REF!</definedName>
    <definedName name="OCC">[38]Input!#REF!</definedName>
    <definedName name="Occupancy" localSheetId="7">#REF!</definedName>
    <definedName name="Occupancy" localSheetId="9">#REF!</definedName>
    <definedName name="Occupancy" localSheetId="8">#REF!</definedName>
    <definedName name="Occupancy" localSheetId="6">#REF!</definedName>
    <definedName name="Occupancy" localSheetId="12">#REF!</definedName>
    <definedName name="Occupancy" localSheetId="10">#REF!</definedName>
    <definedName name="Occupancy" localSheetId="11">#REF!</definedName>
    <definedName name="Occupancy">#REF!</definedName>
    <definedName name="oeq" localSheetId="7">#REF!</definedName>
    <definedName name="oeq" localSheetId="9">#REF!</definedName>
    <definedName name="oeq" localSheetId="8">#REF!</definedName>
    <definedName name="oeq" localSheetId="6">#REF!</definedName>
    <definedName name="oeq" localSheetId="12">#REF!</definedName>
    <definedName name="oeq" localSheetId="10">#REF!</definedName>
    <definedName name="oeq" localSheetId="11">#REF!</definedName>
    <definedName name="oeq">#REF!</definedName>
    <definedName name="of_2_BR_Units" localSheetId="7">#REF!</definedName>
    <definedName name="of_2_BR_Units" localSheetId="9">#REF!</definedName>
    <definedName name="of_2_BR_Units" localSheetId="8">#REF!</definedName>
    <definedName name="of_2_BR_Units" localSheetId="6">#REF!</definedName>
    <definedName name="of_2_BR_Units" localSheetId="12">#REF!</definedName>
    <definedName name="of_2_BR_Units" localSheetId="10">#REF!</definedName>
    <definedName name="of_2_BR_Units" localSheetId="11">#REF!</definedName>
    <definedName name="of_2_BR_Units">#REF!</definedName>
    <definedName name="of_3_BR_Units" localSheetId="7">#REF!</definedName>
    <definedName name="of_3_BR_Units" localSheetId="9">#REF!</definedName>
    <definedName name="of_3_BR_Units" localSheetId="8">#REF!</definedName>
    <definedName name="of_3_BR_Units" localSheetId="6">#REF!</definedName>
    <definedName name="of_3_BR_Units" localSheetId="12">#REF!</definedName>
    <definedName name="of_3_BR_Units" localSheetId="10">#REF!</definedName>
    <definedName name="of_3_BR_Units" localSheetId="11">#REF!</definedName>
    <definedName name="of_3_BR_Units">#REF!</definedName>
    <definedName name="office" localSheetId="7">#REF!</definedName>
    <definedName name="office" localSheetId="9">#REF!</definedName>
    <definedName name="office" localSheetId="8">#REF!</definedName>
    <definedName name="office" localSheetId="6">#REF!</definedName>
    <definedName name="office" localSheetId="12">#REF!</definedName>
    <definedName name="office" localSheetId="10">#REF!</definedName>
    <definedName name="office" localSheetId="11">#REF!</definedName>
    <definedName name="office">#REF!</definedName>
    <definedName name="OFFICE_COST" localSheetId="7">#REF!</definedName>
    <definedName name="OFFICE_COST" localSheetId="9">#REF!</definedName>
    <definedName name="OFFICE_COST" localSheetId="8">#REF!</definedName>
    <definedName name="OFFICE_COST" localSheetId="6">#REF!</definedName>
    <definedName name="OFFICE_COST" localSheetId="12">#REF!</definedName>
    <definedName name="OFFICE_COST" localSheetId="10">#REF!</definedName>
    <definedName name="OFFICE_COST" localSheetId="11">#REF!</definedName>
    <definedName name="OFFICE_COST">#REF!</definedName>
    <definedName name="OFFICE_EXPENSES" localSheetId="7">'[7]Expense Detail Sheets'!#REF!</definedName>
    <definedName name="OFFICE_EXPENSES" localSheetId="9">'[7]Expense Detail Sheets'!#REF!</definedName>
    <definedName name="OFFICE_EXPENSES" localSheetId="8">'[7]Expense Detail Sheets'!#REF!</definedName>
    <definedName name="OFFICE_EXPENSES" localSheetId="6">'[7]Expense Detail Sheets'!#REF!</definedName>
    <definedName name="OFFICE_EXPENSES" localSheetId="12">'[7]Expense Detail Sheets'!#REF!</definedName>
    <definedName name="OFFICE_EXPENSES" localSheetId="10">'[7]Expense Detail Sheets'!#REF!</definedName>
    <definedName name="OFFICE_EXPENSES" localSheetId="11">'[7]Expense Detail Sheets'!#REF!</definedName>
    <definedName name="OFFICE_EXPENSES">'[7]Expense Detail Sheets'!#REF!</definedName>
    <definedName name="office_phase" localSheetId="7">#REF!</definedName>
    <definedName name="office_phase" localSheetId="9">#REF!</definedName>
    <definedName name="office_phase" localSheetId="8">#REF!</definedName>
    <definedName name="office_phase" localSheetId="6">#REF!</definedName>
    <definedName name="office_phase" localSheetId="12">#REF!</definedName>
    <definedName name="office_phase" localSheetId="10">#REF!</definedName>
    <definedName name="office_phase" localSheetId="11">#REF!</definedName>
    <definedName name="office_phase">#REF!</definedName>
    <definedName name="OFFICE_TITLE" localSheetId="7">#REF!</definedName>
    <definedName name="OFFICE_TITLE" localSheetId="9">#REF!</definedName>
    <definedName name="OFFICE_TITLE" localSheetId="8">#REF!</definedName>
    <definedName name="OFFICE_TITLE" localSheetId="6">#REF!</definedName>
    <definedName name="OFFICE_TITLE" localSheetId="12">#REF!</definedName>
    <definedName name="OFFICE_TITLE" localSheetId="10">#REF!</definedName>
    <definedName name="OFFICE_TITLE" localSheetId="11">#REF!</definedName>
    <definedName name="OFFICE_TITLE">#REF!</definedName>
    <definedName name="OffsetFinalSite" localSheetId="7">OFFSET(#REF!,0,-3)</definedName>
    <definedName name="OffsetFinalSite" localSheetId="9">OFFSET(#REF!,0,-3)</definedName>
    <definedName name="OffsetFinalSite" localSheetId="8">OFFSET(#REF!,0,-3)</definedName>
    <definedName name="OffsetFinalSite" localSheetId="6">OFFSET(#REF!,0,-3)</definedName>
    <definedName name="OffsetFinalSite" localSheetId="12">OFFSET(#REF!,0,-3)</definedName>
    <definedName name="OffsetFinalSite" localSheetId="10">OFFSET(#REF!,0,-3)</definedName>
    <definedName name="OffsetFinalSite" localSheetId="11">OFFSET(#REF!,0,-3)</definedName>
    <definedName name="OffsetFinalSite">OFFSET(#REF!,0,-3)</definedName>
    <definedName name="OffsetGeneralSite" localSheetId="7">OFFSET(#REF!,0,-3)</definedName>
    <definedName name="OffsetGeneralSite" localSheetId="9">OFFSET(#REF!,0,-3)</definedName>
    <definedName name="OffsetGeneralSite" localSheetId="8">OFFSET(#REF!,0,-3)</definedName>
    <definedName name="OffsetGeneralSite" localSheetId="6">OFFSET(#REF!,0,-3)</definedName>
    <definedName name="OffsetGeneralSite" localSheetId="12">OFFSET(#REF!,0,-3)</definedName>
    <definedName name="OffsetGeneralSite" localSheetId="10">OFFSET(#REF!,0,-3)</definedName>
    <definedName name="OffsetGeneralSite" localSheetId="11">OFFSET(#REF!,0,-3)</definedName>
    <definedName name="OffsetGeneralSite">OFFSET(#REF!,0,-3)</definedName>
    <definedName name="offsetting_revs" localSheetId="7">#REF!</definedName>
    <definedName name="offsetting_revs" localSheetId="9">#REF!</definedName>
    <definedName name="offsetting_revs" localSheetId="8">#REF!</definedName>
    <definedName name="offsetting_revs" localSheetId="6">#REF!</definedName>
    <definedName name="offsetting_revs" localSheetId="12">#REF!</definedName>
    <definedName name="offsetting_revs" localSheetId="10">#REF!</definedName>
    <definedName name="offsetting_revs" localSheetId="11">#REF!</definedName>
    <definedName name="offsetting_revs">#REF!</definedName>
    <definedName name="offsite_roads" localSheetId="7">'[91]cost sum ne'!#REF!</definedName>
    <definedName name="offsite_roads" localSheetId="9">'[91]cost sum ne'!#REF!</definedName>
    <definedName name="offsite_roads" localSheetId="8">'[91]cost sum ne'!#REF!</definedName>
    <definedName name="offsite_roads" localSheetId="6">'[91]cost sum ne'!#REF!</definedName>
    <definedName name="offsite_roads" localSheetId="12">'[91]cost sum ne'!#REF!</definedName>
    <definedName name="offsite_roads" localSheetId="10">'[91]cost sum ne'!#REF!</definedName>
    <definedName name="offsite_roads" localSheetId="11">'[91]cost sum ne'!#REF!</definedName>
    <definedName name="offsite_roads">'[91]cost sum ne'!#REF!</definedName>
    <definedName name="ok">PV(mezz_ytm,mezz_term-1,mezz_amt*mezz_io,0,0)+mezz_amt</definedName>
    <definedName name="ol">PV(mezz_ytm,mezz_term-1,mezz_amt*mezz_io,0,0)+mezz_amt</definedName>
    <definedName name="one" hidden="1">{#N/A,#N/A,FALSE,"II-2 POP.HH";#N/A,#N/A,FALSE,"II-3 AGE.DIST";#N/A,#N/A,FALSE,"II-4 HH.DIST";#N/A,#N/A,FALSE,"II-5 EMP.INDUS"}</definedName>
    <definedName name="OP_OP_GARCIAS" localSheetId="7">'[7]Revenue Detail Sheets'!#REF!</definedName>
    <definedName name="OP_OP_GARCIAS" localSheetId="9">'[7]Revenue Detail Sheets'!#REF!</definedName>
    <definedName name="OP_OP_GARCIAS" localSheetId="8">'[7]Revenue Detail Sheets'!#REF!</definedName>
    <definedName name="OP_OP_GARCIAS" localSheetId="6">'[7]Revenue Detail Sheets'!#REF!</definedName>
    <definedName name="OP_OP_GARCIAS" localSheetId="12">'[7]Revenue Detail Sheets'!#REF!</definedName>
    <definedName name="OP_OP_GARCIAS" localSheetId="10">'[7]Revenue Detail Sheets'!#REF!</definedName>
    <definedName name="OP_OP_GARCIAS" localSheetId="11">'[7]Revenue Detail Sheets'!#REF!</definedName>
    <definedName name="OP_OP_GARCIAS">'[7]Revenue Detail Sheets'!#REF!</definedName>
    <definedName name="OP_Q_KENTUCKY_FRIED_CHICKEN" localSheetId="7">'[7]Revenue Detail Sheets'!#REF!</definedName>
    <definedName name="OP_Q_KENTUCKY_FRIED_CHICKEN" localSheetId="9">'[7]Revenue Detail Sheets'!#REF!</definedName>
    <definedName name="OP_Q_KENTUCKY_FRIED_CHICKEN" localSheetId="8">'[7]Revenue Detail Sheets'!#REF!</definedName>
    <definedName name="OP_Q_KENTUCKY_FRIED_CHICKEN" localSheetId="6">'[7]Revenue Detail Sheets'!#REF!</definedName>
    <definedName name="OP_Q_KENTUCKY_FRIED_CHICKEN" localSheetId="12">'[7]Revenue Detail Sheets'!#REF!</definedName>
    <definedName name="OP_Q_KENTUCKY_FRIED_CHICKEN" localSheetId="10">'[7]Revenue Detail Sheets'!#REF!</definedName>
    <definedName name="OP_Q_KENTUCKY_FRIED_CHICKEN" localSheetId="11">'[7]Revenue Detail Sheets'!#REF!</definedName>
    <definedName name="OP_Q_KENTUCKY_FRIED_CHICKEN">'[7]Revenue Detail Sheets'!#REF!</definedName>
    <definedName name="OP_R_AMERICAN_SAVINGS_AND_LOAN" localSheetId="7">'[7]Revenue Detail Sheets'!#REF!</definedName>
    <definedName name="OP_R_AMERICAN_SAVINGS_AND_LOAN" localSheetId="9">'[7]Revenue Detail Sheets'!#REF!</definedName>
    <definedName name="OP_R_AMERICAN_SAVINGS_AND_LOAN" localSheetId="8">'[7]Revenue Detail Sheets'!#REF!</definedName>
    <definedName name="OP_R_AMERICAN_SAVINGS_AND_LOAN" localSheetId="6">'[7]Revenue Detail Sheets'!#REF!</definedName>
    <definedName name="OP_R_AMERICAN_SAVINGS_AND_LOAN" localSheetId="12">'[7]Revenue Detail Sheets'!#REF!</definedName>
    <definedName name="OP_R_AMERICAN_SAVINGS_AND_LOAN" localSheetId="10">'[7]Revenue Detail Sheets'!#REF!</definedName>
    <definedName name="OP_R_AMERICAN_SAVINGS_AND_LOAN" localSheetId="11">'[7]Revenue Detail Sheets'!#REF!</definedName>
    <definedName name="OP_R_AMERICAN_SAVINGS_AND_LOAN">'[7]Revenue Detail Sheets'!#REF!</definedName>
    <definedName name="OP_S_VACANCY" localSheetId="7">'[7]Revenue Detail Sheets'!#REF!</definedName>
    <definedName name="OP_S_VACANCY" localSheetId="9">'[7]Revenue Detail Sheets'!#REF!</definedName>
    <definedName name="OP_S_VACANCY" localSheetId="8">'[7]Revenue Detail Sheets'!#REF!</definedName>
    <definedName name="OP_S_VACANCY" localSheetId="6">'[7]Revenue Detail Sheets'!#REF!</definedName>
    <definedName name="OP_S_VACANCY" localSheetId="12">'[7]Revenue Detail Sheets'!#REF!</definedName>
    <definedName name="OP_S_VACANCY" localSheetId="10">'[7]Revenue Detail Sheets'!#REF!</definedName>
    <definedName name="OP_S_VACANCY" localSheetId="11">'[7]Revenue Detail Sheets'!#REF!</definedName>
    <definedName name="OP_S_VACANCY">'[7]Revenue Detail Sheets'!#REF!</definedName>
    <definedName name="OP_T_VACANCY" localSheetId="7">'[7]Revenue Detail Sheets'!#REF!</definedName>
    <definedName name="OP_T_VACANCY" localSheetId="9">'[7]Revenue Detail Sheets'!#REF!</definedName>
    <definedName name="OP_T_VACANCY" localSheetId="8">'[7]Revenue Detail Sheets'!#REF!</definedName>
    <definedName name="OP_T_VACANCY" localSheetId="6">'[7]Revenue Detail Sheets'!#REF!</definedName>
    <definedName name="OP_T_VACANCY" localSheetId="12">'[7]Revenue Detail Sheets'!#REF!</definedName>
    <definedName name="OP_T_VACANCY" localSheetId="10">'[7]Revenue Detail Sheets'!#REF!</definedName>
    <definedName name="OP_T_VACANCY" localSheetId="11">'[7]Revenue Detail Sheets'!#REF!</definedName>
    <definedName name="OP_T_VACANCY">'[7]Revenue Detail Sheets'!#REF!</definedName>
    <definedName name="open_alloc" localSheetId="7">'[18]PF Cost Alloc'!#REF!</definedName>
    <definedName name="open_alloc" localSheetId="9">'[18]PF Cost Alloc'!#REF!</definedName>
    <definedName name="open_alloc" localSheetId="8">'[18]PF Cost Alloc'!#REF!</definedName>
    <definedName name="open_alloc" localSheetId="6">'[18]PF Cost Alloc'!#REF!</definedName>
    <definedName name="open_alloc" localSheetId="12">'[18]PF Cost Alloc'!#REF!</definedName>
    <definedName name="open_alloc" localSheetId="10">'[18]PF Cost Alloc'!#REF!</definedName>
    <definedName name="open_alloc" localSheetId="11">'[18]PF Cost Alloc'!#REF!</definedName>
    <definedName name="open_alloc">'[18]PF Cost Alloc'!#REF!</definedName>
    <definedName name="open_cost" localSheetId="7">#REF!</definedName>
    <definedName name="open_cost" localSheetId="9">#REF!</definedName>
    <definedName name="open_cost" localSheetId="8">#REF!</definedName>
    <definedName name="open_cost" localSheetId="6">#REF!</definedName>
    <definedName name="open_cost" localSheetId="12">#REF!</definedName>
    <definedName name="open_cost" localSheetId="10">#REF!</definedName>
    <definedName name="open_cost" localSheetId="11">#REF!</definedName>
    <definedName name="open_cost">#REF!</definedName>
    <definedName name="Open_Space" localSheetId="7">#REF!</definedName>
    <definedName name="Open_Space" localSheetId="9">#REF!</definedName>
    <definedName name="Open_Space" localSheetId="8">#REF!</definedName>
    <definedName name="Open_Space" localSheetId="6">#REF!</definedName>
    <definedName name="Open_Space" localSheetId="12">#REF!</definedName>
    <definedName name="Open_Space" localSheetId="10">#REF!</definedName>
    <definedName name="Open_Space" localSheetId="11">#REF!</definedName>
    <definedName name="Open_Space">#REF!</definedName>
    <definedName name="open_space_cost" localSheetId="7">#REF!</definedName>
    <definedName name="open_space_cost" localSheetId="9">#REF!</definedName>
    <definedName name="open_space_cost" localSheetId="8">#REF!</definedName>
    <definedName name="open_space_cost" localSheetId="6">#REF!</definedName>
    <definedName name="open_space_cost" localSheetId="12">#REF!</definedName>
    <definedName name="open_space_cost" localSheetId="10">#REF!</definedName>
    <definedName name="open_space_cost" localSheetId="11">#REF!</definedName>
    <definedName name="open_space_cost">#REF!</definedName>
    <definedName name="open_space_parcels" localSheetId="7">[35]Parks!#REF!</definedName>
    <definedName name="open_space_parcels" localSheetId="9">[35]Parks!#REF!</definedName>
    <definedName name="open_space_parcels" localSheetId="8">[35]Parks!#REF!</definedName>
    <definedName name="open_space_parcels" localSheetId="6">[35]Parks!#REF!</definedName>
    <definedName name="open_space_parcels" localSheetId="12">[35]Parks!#REF!</definedName>
    <definedName name="open_space_parcels" localSheetId="10">[35]Parks!#REF!</definedName>
    <definedName name="open_space_parcels" localSheetId="11">[35]Parks!#REF!</definedName>
    <definedName name="open_space_parcels">[35]Parks!#REF!</definedName>
    <definedName name="OPK_VACANCY" localSheetId="7">'[7]Revenue Detail Sheets'!#REF!</definedName>
    <definedName name="OPK_VACANCY" localSheetId="9">'[7]Revenue Detail Sheets'!#REF!</definedName>
    <definedName name="OPK_VACANCY" localSheetId="8">'[7]Revenue Detail Sheets'!#REF!</definedName>
    <definedName name="OPK_VACANCY" localSheetId="6">'[7]Revenue Detail Sheets'!#REF!</definedName>
    <definedName name="OPK_VACANCY" localSheetId="12">'[7]Revenue Detail Sheets'!#REF!</definedName>
    <definedName name="OPK_VACANCY" localSheetId="10">'[7]Revenue Detail Sheets'!#REF!</definedName>
    <definedName name="OPK_VACANCY" localSheetId="11">'[7]Revenue Detail Sheets'!#REF!</definedName>
    <definedName name="OPK_VACANCY">'[7]Revenue Detail Sheets'!#REF!</definedName>
    <definedName name="OpPlan" localSheetId="7">#REF!</definedName>
    <definedName name="OpPlan" localSheetId="9">#REF!</definedName>
    <definedName name="OpPlan" localSheetId="8">#REF!</definedName>
    <definedName name="OpPlan" localSheetId="6">#REF!</definedName>
    <definedName name="OpPlan" localSheetId="12">#REF!</definedName>
    <definedName name="OpPlan" localSheetId="10">#REF!</definedName>
    <definedName name="OpPlan" localSheetId="11">#REF!</definedName>
    <definedName name="OpPlan">#REF!</definedName>
    <definedName name="opt1_alloc_p1" localSheetId="7">#REF!</definedName>
    <definedName name="opt1_alloc_p1" localSheetId="9">#REF!</definedName>
    <definedName name="opt1_alloc_p1" localSheetId="8">#REF!</definedName>
    <definedName name="opt1_alloc_p1" localSheetId="6">#REF!</definedName>
    <definedName name="opt1_alloc_p1" localSheetId="12">#REF!</definedName>
    <definedName name="opt1_alloc_p1" localSheetId="10">#REF!</definedName>
    <definedName name="opt1_alloc_p1" localSheetId="11">#REF!</definedName>
    <definedName name="opt1_alloc_p1">#REF!</definedName>
    <definedName name="opt1_costs" localSheetId="7">#REF!</definedName>
    <definedName name="opt1_costs" localSheetId="9">#REF!</definedName>
    <definedName name="opt1_costs" localSheetId="8">#REF!</definedName>
    <definedName name="opt1_costs" localSheetId="6">#REF!</definedName>
    <definedName name="opt1_costs" localSheetId="12">#REF!</definedName>
    <definedName name="opt1_costs" localSheetId="10">#REF!</definedName>
    <definedName name="opt1_costs" localSheetId="11">#REF!</definedName>
    <definedName name="opt1_costs">#REF!</definedName>
    <definedName name="opt2_alloc_p1" localSheetId="7">#REF!</definedName>
    <definedName name="opt2_alloc_p1" localSheetId="9">#REF!</definedName>
    <definedName name="opt2_alloc_p1" localSheetId="8">#REF!</definedName>
    <definedName name="opt2_alloc_p1" localSheetId="6">#REF!</definedName>
    <definedName name="opt2_alloc_p1" localSheetId="12">#REF!</definedName>
    <definedName name="opt2_alloc_p1" localSheetId="10">#REF!</definedName>
    <definedName name="opt2_alloc_p1" localSheetId="11">#REF!</definedName>
    <definedName name="opt2_alloc_p1">#REF!</definedName>
    <definedName name="opt2_costs" localSheetId="7">#REF!</definedName>
    <definedName name="opt2_costs" localSheetId="9">#REF!</definedName>
    <definedName name="opt2_costs" localSheetId="8">#REF!</definedName>
    <definedName name="opt2_costs" localSheetId="6">#REF!</definedName>
    <definedName name="opt2_costs" localSheetId="12">#REF!</definedName>
    <definedName name="opt2_costs" localSheetId="10">#REF!</definedName>
    <definedName name="opt2_costs" localSheetId="11">#REF!</definedName>
    <definedName name="opt2_costs">#REF!</definedName>
    <definedName name="opt3_alloc_p1" localSheetId="7">#REF!</definedName>
    <definedName name="opt3_alloc_p1" localSheetId="9">#REF!</definedName>
    <definedName name="opt3_alloc_p1" localSheetId="8">#REF!</definedName>
    <definedName name="opt3_alloc_p1" localSheetId="6">#REF!</definedName>
    <definedName name="opt3_alloc_p1" localSheetId="12">#REF!</definedName>
    <definedName name="opt3_alloc_p1" localSheetId="10">#REF!</definedName>
    <definedName name="opt3_alloc_p1" localSheetId="11">#REF!</definedName>
    <definedName name="opt3_alloc_p1">#REF!</definedName>
    <definedName name="opt3_costs" localSheetId="7">#REF!</definedName>
    <definedName name="opt3_costs" localSheetId="9">#REF!</definedName>
    <definedName name="opt3_costs" localSheetId="8">#REF!</definedName>
    <definedName name="opt3_costs" localSheetId="6">#REF!</definedName>
    <definedName name="opt3_costs" localSheetId="12">#REF!</definedName>
    <definedName name="opt3_costs" localSheetId="10">#REF!</definedName>
    <definedName name="opt3_costs" localSheetId="11">#REF!</definedName>
    <definedName name="opt3_costs">#REF!</definedName>
    <definedName name="ORGFUND" localSheetId="7">[84]FTEtbl!#REF!</definedName>
    <definedName name="ORGFUND" localSheetId="8">[84]FTEtbl!#REF!</definedName>
    <definedName name="ORGFUND" localSheetId="6">[84]FTEtbl!#REF!</definedName>
    <definedName name="ORGFUND">[84]FTEtbl!#REF!</definedName>
    <definedName name="orig_fee" localSheetId="7">#REF!</definedName>
    <definedName name="orig_fee" localSheetId="9">#REF!</definedName>
    <definedName name="orig_fee" localSheetId="8">#REF!</definedName>
    <definedName name="orig_fee" localSheetId="6">#REF!</definedName>
    <definedName name="orig_fee" localSheetId="12">#REF!</definedName>
    <definedName name="orig_fee" localSheetId="10">#REF!</definedName>
    <definedName name="orig_fee" localSheetId="11">#REF!</definedName>
    <definedName name="orig_fee">#REF!</definedName>
    <definedName name="OriginalLandLoan" localSheetId="7">#REF!</definedName>
    <definedName name="OriginalLandLoan" localSheetId="9">#REF!</definedName>
    <definedName name="OriginalLandLoan" localSheetId="8">#REF!</definedName>
    <definedName name="OriginalLandLoan" localSheetId="6">#REF!</definedName>
    <definedName name="OriginalLandLoan" localSheetId="12">#REF!</definedName>
    <definedName name="OriginalLandLoan" localSheetId="10">#REF!</definedName>
    <definedName name="OriginalLandLoan" localSheetId="11">#REF!</definedName>
    <definedName name="OriginalLandLoan">#REF!</definedName>
    <definedName name="OriginalNumberOfLots" localSheetId="7">#REF!</definedName>
    <definedName name="OriginalNumberOfLots" localSheetId="9">#REF!</definedName>
    <definedName name="OriginalNumberOfLots" localSheetId="8">#REF!</definedName>
    <definedName name="OriginalNumberOfLots" localSheetId="6">#REF!</definedName>
    <definedName name="OriginalNumberOfLots" localSheetId="12">#REF!</definedName>
    <definedName name="OriginalNumberOfLots" localSheetId="10">#REF!</definedName>
    <definedName name="OriginalNumberOfLots" localSheetId="11">#REF!</definedName>
    <definedName name="OriginalNumberOfLots">#REF!</definedName>
    <definedName name="OriginalSiteLoan" localSheetId="7">#REF!</definedName>
    <definedName name="OriginalSiteLoan" localSheetId="9">#REF!</definedName>
    <definedName name="OriginalSiteLoan" localSheetId="8">#REF!</definedName>
    <definedName name="OriginalSiteLoan" localSheetId="6">#REF!</definedName>
    <definedName name="OriginalSiteLoan" localSheetId="12">#REF!</definedName>
    <definedName name="OriginalSiteLoan" localSheetId="10">#REF!</definedName>
    <definedName name="OriginalSiteLoan" localSheetId="11">#REF!</definedName>
    <definedName name="OriginalSiteLoan">#REF!</definedName>
    <definedName name="os_alloc" localSheetId="7">#REF!</definedName>
    <definedName name="os_alloc" localSheetId="9">#REF!</definedName>
    <definedName name="os_alloc" localSheetId="8">#REF!</definedName>
    <definedName name="os_alloc" localSheetId="6">#REF!</definedName>
    <definedName name="os_alloc" localSheetId="12">#REF!</definedName>
    <definedName name="os_alloc" localSheetId="10">#REF!</definedName>
    <definedName name="os_alloc" localSheetId="11">#REF!</definedName>
    <definedName name="os_alloc">#REF!</definedName>
    <definedName name="os_parks" localSheetId="7">#REF!</definedName>
    <definedName name="os_parks" localSheetId="9">#REF!</definedName>
    <definedName name="os_parks" localSheetId="8">#REF!</definedName>
    <definedName name="os_parks" localSheetId="6">#REF!</definedName>
    <definedName name="os_parks" localSheetId="12">#REF!</definedName>
    <definedName name="os_parks" localSheetId="10">#REF!</definedName>
    <definedName name="os_parks" localSheetId="11">#REF!</definedName>
    <definedName name="os_parks">#REF!</definedName>
    <definedName name="OS_ParksWP" localSheetId="7">#REF!</definedName>
    <definedName name="OS_ParksWP" localSheetId="9">#REF!</definedName>
    <definedName name="OS_ParksWP" localSheetId="8">#REF!</definedName>
    <definedName name="OS_ParksWP" localSheetId="6">#REF!</definedName>
    <definedName name="OS_ParksWP" localSheetId="12">#REF!</definedName>
    <definedName name="OS_ParksWP" localSheetId="10">#REF!</definedName>
    <definedName name="OS_ParksWP" localSheetId="11">#REF!</definedName>
    <definedName name="OS_ParksWP">#REF!</definedName>
    <definedName name="os_surplus2" localSheetId="7">'[22]OS CF'!#REF!</definedName>
    <definedName name="os_surplus2" localSheetId="9">'[22]OS CF'!#REF!</definedName>
    <definedName name="os_surplus2" localSheetId="8">'[22]OS CF'!#REF!</definedName>
    <definedName name="os_surplus2" localSheetId="6">'[22]OS CF'!#REF!</definedName>
    <definedName name="os_surplus2" localSheetId="12">'[22]OS CF'!#REF!</definedName>
    <definedName name="os_surplus2" localSheetId="10">'[22]OS CF'!#REF!</definedName>
    <definedName name="os_surplus2" localSheetId="11">'[22]OS CF'!#REF!</definedName>
    <definedName name="os_surplus2">'[22]OS CF'!#REF!</definedName>
    <definedName name="osf">'[43]CF and ROI'!$C$4/1000</definedName>
    <definedName name="other" localSheetId="7">#REF!</definedName>
    <definedName name="other" localSheetId="9">#REF!</definedName>
    <definedName name="other" localSheetId="8">#REF!</definedName>
    <definedName name="other" localSheetId="6">#REF!</definedName>
    <definedName name="other" localSheetId="12">#REF!</definedName>
    <definedName name="other" localSheetId="10">#REF!</definedName>
    <definedName name="other" localSheetId="11">#REF!</definedName>
    <definedName name="other">#REF!</definedName>
    <definedName name="other_due" localSheetId="7">#REF!</definedName>
    <definedName name="other_due" localSheetId="9">#REF!</definedName>
    <definedName name="other_due" localSheetId="8">#REF!</definedName>
    <definedName name="other_due" localSheetId="6">#REF!</definedName>
    <definedName name="other_due" localSheetId="12">#REF!</definedName>
    <definedName name="other_due" localSheetId="10">#REF!</definedName>
    <definedName name="other_due" localSheetId="11">#REF!</definedName>
    <definedName name="other_due">#REF!</definedName>
    <definedName name="OTHER_PRINTED_MATERIALS" localSheetId="7">'[7]Expense Detail Sheets'!#REF!</definedName>
    <definedName name="OTHER_PRINTED_MATERIALS" localSheetId="9">'[7]Expense Detail Sheets'!#REF!</definedName>
    <definedName name="OTHER_PRINTED_MATERIALS" localSheetId="8">'[7]Expense Detail Sheets'!#REF!</definedName>
    <definedName name="OTHER_PRINTED_MATERIALS" localSheetId="6">'[7]Expense Detail Sheets'!#REF!</definedName>
    <definedName name="OTHER_PRINTED_MATERIALS" localSheetId="12">'[7]Expense Detail Sheets'!#REF!</definedName>
    <definedName name="OTHER_PRINTED_MATERIALS" localSheetId="10">'[7]Expense Detail Sheets'!#REF!</definedName>
    <definedName name="OTHER_PRINTED_MATERIALS" localSheetId="11">'[7]Expense Detail Sheets'!#REF!</definedName>
    <definedName name="OTHER_PRINTED_MATERIALS">'[7]Expense Detail Sheets'!#REF!</definedName>
    <definedName name="other_rev" localSheetId="7">#REF!</definedName>
    <definedName name="other_rev" localSheetId="9">#REF!</definedName>
    <definedName name="other_rev" localSheetId="8">#REF!</definedName>
    <definedName name="other_rev" localSheetId="6">#REF!</definedName>
    <definedName name="other_rev" localSheetId="12">#REF!</definedName>
    <definedName name="other_rev" localSheetId="10">#REF!</definedName>
    <definedName name="other_rev" localSheetId="11">#REF!</definedName>
    <definedName name="other_rev">#REF!</definedName>
    <definedName name="other_roads_alloc" localSheetId="7">#REF!</definedName>
    <definedName name="other_roads_alloc" localSheetId="9">#REF!</definedName>
    <definedName name="other_roads_alloc" localSheetId="8">#REF!</definedName>
    <definedName name="other_roads_alloc" localSheetId="6">#REF!</definedName>
    <definedName name="other_roads_alloc" localSheetId="12">#REF!</definedName>
    <definedName name="other_roads_alloc" localSheetId="10">#REF!</definedName>
    <definedName name="other_roads_alloc" localSheetId="11">#REF!</definedName>
    <definedName name="other_roads_alloc">#REF!</definedName>
    <definedName name="out" localSheetId="7">#REF!</definedName>
    <definedName name="out" localSheetId="9">#REF!</definedName>
    <definedName name="out" localSheetId="8">#REF!</definedName>
    <definedName name="out" localSheetId="6">#REF!</definedName>
    <definedName name="out" localSheetId="12">#REF!</definedName>
    <definedName name="out" localSheetId="10">#REF!</definedName>
    <definedName name="out" localSheetId="11">#REF!</definedName>
    <definedName name="out">#REF!</definedName>
    <definedName name="over_compare" localSheetId="7">#REF!</definedName>
    <definedName name="over_compare" localSheetId="9">#REF!</definedName>
    <definedName name="over_compare" localSheetId="8">#REF!</definedName>
    <definedName name="over_compare" localSheetId="6">#REF!</definedName>
    <definedName name="over_compare" localSheetId="12">#REF!</definedName>
    <definedName name="over_compare" localSheetId="10">#REF!</definedName>
    <definedName name="over_compare" localSheetId="11">#REF!</definedName>
    <definedName name="over_compare">#REF!</definedName>
    <definedName name="overhead" localSheetId="7">#REF!</definedName>
    <definedName name="overhead" localSheetId="9">#REF!</definedName>
    <definedName name="overhead" localSheetId="8">#REF!</definedName>
    <definedName name="overhead" localSheetId="6">#REF!</definedName>
    <definedName name="overhead" localSheetId="12">#REF!</definedName>
    <definedName name="overhead" localSheetId="10">#REF!</definedName>
    <definedName name="overhead" localSheetId="11">#REF!</definedName>
    <definedName name="overhead">#REF!</definedName>
    <definedName name="oversized" localSheetId="7">#REF!</definedName>
    <definedName name="oversized" localSheetId="9">#REF!</definedName>
    <definedName name="oversized" localSheetId="8">#REF!</definedName>
    <definedName name="oversized" localSheetId="6">#REF!</definedName>
    <definedName name="oversized" localSheetId="12">#REF!</definedName>
    <definedName name="oversized" localSheetId="10">#REF!</definedName>
    <definedName name="oversized" localSheetId="11">#REF!</definedName>
    <definedName name="oversized">#REF!</definedName>
    <definedName name="overview_bb_RD" localSheetId="7">#REF!</definedName>
    <definedName name="overview_bb_RD" localSheetId="9">#REF!</definedName>
    <definedName name="overview_bb_RD" localSheetId="8">#REF!</definedName>
    <definedName name="overview_bb_RD" localSheetId="6">#REF!</definedName>
    <definedName name="overview_bb_RD" localSheetId="12">#REF!</definedName>
    <definedName name="overview_bb_RD" localSheetId="10">#REF!</definedName>
    <definedName name="overview_bb_RD" localSheetId="11">#REF!</definedName>
    <definedName name="overview_bb_RD">#REF!</definedName>
    <definedName name="overview_bb_RY_T9" localSheetId="7">#REF!</definedName>
    <definedName name="overview_bb_RY_T9" localSheetId="9">#REF!</definedName>
    <definedName name="overview_bb_RY_T9" localSheetId="8">#REF!</definedName>
    <definedName name="overview_bb_RY_T9" localSheetId="6">#REF!</definedName>
    <definedName name="overview_bb_RY_T9" localSheetId="12">#REF!</definedName>
    <definedName name="overview_bb_RY_T9" localSheetId="10">#REF!</definedName>
    <definedName name="overview_bb_RY_T9" localSheetId="11">#REF!</definedName>
    <definedName name="overview_bb_RY_T9">#REF!</definedName>
    <definedName name="overview_PF_RD" localSheetId="7">#REF!</definedName>
    <definedName name="overview_PF_RD" localSheetId="9">#REF!</definedName>
    <definedName name="overview_PF_RD" localSheetId="8">#REF!</definedName>
    <definedName name="overview_PF_RD" localSheetId="6">#REF!</definedName>
    <definedName name="overview_PF_RD" localSheetId="12">#REF!</definedName>
    <definedName name="overview_PF_RD" localSheetId="10">#REF!</definedName>
    <definedName name="overview_PF_RD" localSheetId="11">#REF!</definedName>
    <definedName name="overview_PF_RD">#REF!</definedName>
    <definedName name="overview_su" localSheetId="7">#REF!</definedName>
    <definedName name="overview_su" localSheetId="9">#REF!</definedName>
    <definedName name="overview_su" localSheetId="8">#REF!</definedName>
    <definedName name="overview_su" localSheetId="6">#REF!</definedName>
    <definedName name="overview_su" localSheetId="12">#REF!</definedName>
    <definedName name="overview_su" localSheetId="10">#REF!</definedName>
    <definedName name="overview_su" localSheetId="11">#REF!</definedName>
    <definedName name="overview_su">#REF!</definedName>
    <definedName name="OVSF" localSheetId="7">#REF!</definedName>
    <definedName name="OVSF" localSheetId="9">#REF!</definedName>
    <definedName name="OVSF" localSheetId="8">#REF!</definedName>
    <definedName name="OVSF" localSheetId="6">#REF!</definedName>
    <definedName name="OVSF" localSheetId="12">#REF!</definedName>
    <definedName name="OVSF" localSheetId="10">#REF!</definedName>
    <definedName name="OVSF" localSheetId="11">#REF!</definedName>
    <definedName name="OVSF">#REF!</definedName>
    <definedName name="OVUnits" localSheetId="7">#REF!</definedName>
    <definedName name="OVUnits" localSheetId="9">#REF!</definedName>
    <definedName name="OVUnits" localSheetId="8">#REF!</definedName>
    <definedName name="OVUnits" localSheetId="6">#REF!</definedName>
    <definedName name="OVUnits" localSheetId="12">#REF!</definedName>
    <definedName name="OVUnits" localSheetId="10">#REF!</definedName>
    <definedName name="OVUnits" localSheetId="11">#REF!</definedName>
    <definedName name="OVUnits">#REF!</definedName>
    <definedName name="P_147k" localSheetId="7">#REF!</definedName>
    <definedName name="P_147k" localSheetId="8">#REF!</definedName>
    <definedName name="P_147k" localSheetId="6">#REF!</definedName>
    <definedName name="P_147k">#REF!</definedName>
    <definedName name="P_148k" localSheetId="7">#REF!</definedName>
    <definedName name="P_148k" localSheetId="8">#REF!</definedName>
    <definedName name="P_148k" localSheetId="6">#REF!</definedName>
    <definedName name="P_148k">#REF!</definedName>
    <definedName name="P_149k" localSheetId="7">#REF!</definedName>
    <definedName name="P_149k" localSheetId="8">#REF!</definedName>
    <definedName name="P_149k" localSheetId="6">#REF!</definedName>
    <definedName name="P_149k">#REF!</definedName>
    <definedName name="p1_hedge_cf" localSheetId="7">#REF!</definedName>
    <definedName name="p1_hedge_cf" localSheetId="9">#REF!</definedName>
    <definedName name="p1_hedge_cf" localSheetId="8">#REF!</definedName>
    <definedName name="p1_hedge_cf" localSheetId="6">#REF!</definedName>
    <definedName name="p1_hedge_cf" localSheetId="12">#REF!</definedName>
    <definedName name="p1_hedge_cf" localSheetId="10">#REF!</definedName>
    <definedName name="p1_hedge_cf" localSheetId="11">#REF!</definedName>
    <definedName name="p1_hedge_cf">#REF!</definedName>
    <definedName name="p1_sum" localSheetId="7">#REF!</definedName>
    <definedName name="p1_sum" localSheetId="9">#REF!</definedName>
    <definedName name="p1_sum" localSheetId="8">#REF!</definedName>
    <definedName name="p1_sum" localSheetId="6">#REF!</definedName>
    <definedName name="p1_sum" localSheetId="12">#REF!</definedName>
    <definedName name="p1_sum" localSheetId="10">#REF!</definedName>
    <definedName name="p1_sum" localSheetId="11">#REF!</definedName>
    <definedName name="p1_sum">#REF!</definedName>
    <definedName name="p1_usd_init_eq" localSheetId="7">#REF!</definedName>
    <definedName name="p1_usd_init_eq" localSheetId="9">#REF!</definedName>
    <definedName name="p1_usd_init_eq" localSheetId="8">#REF!</definedName>
    <definedName name="p1_usd_init_eq" localSheetId="6">#REF!</definedName>
    <definedName name="p1_usd_init_eq" localSheetId="12">#REF!</definedName>
    <definedName name="p1_usd_init_eq" localSheetId="10">#REF!</definedName>
    <definedName name="p1_usd_init_eq" localSheetId="11">#REF!</definedName>
    <definedName name="p1_usd_init_eq">#REF!</definedName>
    <definedName name="p1_usd_interim_dist_cont" localSheetId="7">#REF!</definedName>
    <definedName name="p1_usd_interim_dist_cont" localSheetId="9">#REF!</definedName>
    <definedName name="p1_usd_interim_dist_cont" localSheetId="8">#REF!</definedName>
    <definedName name="p1_usd_interim_dist_cont" localSheetId="6">#REF!</definedName>
    <definedName name="p1_usd_interim_dist_cont" localSheetId="12">#REF!</definedName>
    <definedName name="p1_usd_interim_dist_cont" localSheetId="10">#REF!</definedName>
    <definedName name="p1_usd_interim_dist_cont" localSheetId="11">#REF!</definedName>
    <definedName name="p1_usd_interim_dist_cont">#REF!</definedName>
    <definedName name="p1_usd_net_eq" localSheetId="7">#REF!</definedName>
    <definedName name="p1_usd_net_eq" localSheetId="9">#REF!</definedName>
    <definedName name="p1_usd_net_eq" localSheetId="8">#REF!</definedName>
    <definedName name="p1_usd_net_eq" localSheetId="6">#REF!</definedName>
    <definedName name="p1_usd_net_eq" localSheetId="12">#REF!</definedName>
    <definedName name="p1_usd_net_eq" localSheetId="10">#REF!</definedName>
    <definedName name="p1_usd_net_eq" localSheetId="11">#REF!</definedName>
    <definedName name="p1_usd_net_eq">#REF!</definedName>
    <definedName name="P1End" localSheetId="7">#REF!</definedName>
    <definedName name="P1End" localSheetId="9">#REF!</definedName>
    <definedName name="P1End" localSheetId="8">#REF!</definedName>
    <definedName name="P1End" localSheetId="6">#REF!</definedName>
    <definedName name="P1End" localSheetId="12">#REF!</definedName>
    <definedName name="P1End" localSheetId="10">#REF!</definedName>
    <definedName name="P1End" localSheetId="11">#REF!</definedName>
    <definedName name="P1End">#REF!</definedName>
    <definedName name="P1Start" localSheetId="7">#REF!</definedName>
    <definedName name="P1Start" localSheetId="9">#REF!</definedName>
    <definedName name="P1Start" localSheetId="8">#REF!</definedName>
    <definedName name="P1Start" localSheetId="6">#REF!</definedName>
    <definedName name="P1Start" localSheetId="12">#REF!</definedName>
    <definedName name="P1Start" localSheetId="10">#REF!</definedName>
    <definedName name="P1Start" localSheetId="11">#REF!</definedName>
    <definedName name="P1Start">#REF!</definedName>
    <definedName name="p2_hedge_cf" localSheetId="7">#REF!</definedName>
    <definedName name="p2_hedge_cf" localSheetId="9">#REF!</definedName>
    <definedName name="p2_hedge_cf" localSheetId="8">#REF!</definedName>
    <definedName name="p2_hedge_cf" localSheetId="6">#REF!</definedName>
    <definedName name="p2_hedge_cf" localSheetId="12">#REF!</definedName>
    <definedName name="p2_hedge_cf" localSheetId="10">#REF!</definedName>
    <definedName name="p2_hedge_cf" localSheetId="11">#REF!</definedName>
    <definedName name="p2_hedge_cf">#REF!</definedName>
    <definedName name="p2_usd_init_eq" localSheetId="7">#REF!</definedName>
    <definedName name="p2_usd_init_eq" localSheetId="9">#REF!</definedName>
    <definedName name="p2_usd_init_eq" localSheetId="8">#REF!</definedName>
    <definedName name="p2_usd_init_eq" localSheetId="6">#REF!</definedName>
    <definedName name="p2_usd_init_eq" localSheetId="12">#REF!</definedName>
    <definedName name="p2_usd_init_eq" localSheetId="10">#REF!</definedName>
    <definedName name="p2_usd_init_eq" localSheetId="11">#REF!</definedName>
    <definedName name="p2_usd_init_eq">#REF!</definedName>
    <definedName name="p2_usd_interim_dist_cont" localSheetId="7">#REF!</definedName>
    <definedName name="p2_usd_interim_dist_cont" localSheetId="9">#REF!</definedName>
    <definedName name="p2_usd_interim_dist_cont" localSheetId="8">#REF!</definedName>
    <definedName name="p2_usd_interim_dist_cont" localSheetId="6">#REF!</definedName>
    <definedName name="p2_usd_interim_dist_cont" localSheetId="12">#REF!</definedName>
    <definedName name="p2_usd_interim_dist_cont" localSheetId="10">#REF!</definedName>
    <definedName name="p2_usd_interim_dist_cont" localSheetId="11">#REF!</definedName>
    <definedName name="p2_usd_interim_dist_cont">#REF!</definedName>
    <definedName name="p2_usd_net_eq" localSheetId="7">#REF!</definedName>
    <definedName name="p2_usd_net_eq" localSheetId="9">#REF!</definedName>
    <definedName name="p2_usd_net_eq" localSheetId="8">#REF!</definedName>
    <definedName name="p2_usd_net_eq" localSheetId="6">#REF!</definedName>
    <definedName name="p2_usd_net_eq" localSheetId="12">#REF!</definedName>
    <definedName name="p2_usd_net_eq" localSheetId="10">#REF!</definedName>
    <definedName name="p2_usd_net_eq" localSheetId="11">#REF!</definedName>
    <definedName name="p2_usd_net_eq">#REF!</definedName>
    <definedName name="P2End" localSheetId="7">#REF!</definedName>
    <definedName name="P2End" localSheetId="9">#REF!</definedName>
    <definedName name="P2End" localSheetId="8">#REF!</definedName>
    <definedName name="P2End" localSheetId="6">#REF!</definedName>
    <definedName name="P2End" localSheetId="12">#REF!</definedName>
    <definedName name="P2End" localSheetId="10">#REF!</definedName>
    <definedName name="P2End" localSheetId="11">#REF!</definedName>
    <definedName name="P2End">#REF!</definedName>
    <definedName name="P2Start" localSheetId="7">#REF!</definedName>
    <definedName name="P2Start" localSheetId="9">#REF!</definedName>
    <definedName name="P2Start" localSheetId="8">#REF!</definedName>
    <definedName name="P2Start" localSheetId="6">#REF!</definedName>
    <definedName name="P2Start" localSheetId="12">#REF!</definedName>
    <definedName name="P2Start" localSheetId="10">#REF!</definedName>
    <definedName name="P2Start" localSheetId="11">#REF!</definedName>
    <definedName name="P2Start">#REF!</definedName>
    <definedName name="p3_parks" localSheetId="7">#REF!</definedName>
    <definedName name="p3_parks" localSheetId="9">#REF!</definedName>
    <definedName name="p3_parks" localSheetId="8">#REF!</definedName>
    <definedName name="p3_parks" localSheetId="6">#REF!</definedName>
    <definedName name="p3_parks" localSheetId="12">#REF!</definedName>
    <definedName name="p3_parks" localSheetId="10">#REF!</definedName>
    <definedName name="p3_parks" localSheetId="11">#REF!</definedName>
    <definedName name="p3_parks">#REF!</definedName>
    <definedName name="P3End" localSheetId="7">#REF!</definedName>
    <definedName name="P3End" localSheetId="9">#REF!</definedName>
    <definedName name="P3End" localSheetId="8">#REF!</definedName>
    <definedName name="P3End" localSheetId="6">#REF!</definedName>
    <definedName name="P3End" localSheetId="12">#REF!</definedName>
    <definedName name="P3End" localSheetId="10">#REF!</definedName>
    <definedName name="P3End" localSheetId="11">#REF!</definedName>
    <definedName name="P3End">#REF!</definedName>
    <definedName name="P3Start" localSheetId="7">#REF!</definedName>
    <definedName name="P3Start" localSheetId="9">#REF!</definedName>
    <definedName name="P3Start" localSheetId="8">#REF!</definedName>
    <definedName name="P3Start" localSheetId="6">#REF!</definedName>
    <definedName name="P3Start" localSheetId="12">#REF!</definedName>
    <definedName name="P3Start" localSheetId="10">#REF!</definedName>
    <definedName name="P3Start" localSheetId="11">#REF!</definedName>
    <definedName name="P3Start">#REF!</definedName>
    <definedName name="P4End" localSheetId="7">#REF!</definedName>
    <definedName name="P4End" localSheetId="9">#REF!</definedName>
    <definedName name="P4End" localSheetId="8">#REF!</definedName>
    <definedName name="P4End" localSheetId="6">#REF!</definedName>
    <definedName name="P4End" localSheetId="12">#REF!</definedName>
    <definedName name="P4End" localSheetId="10">#REF!</definedName>
    <definedName name="P4End" localSheetId="11">#REF!</definedName>
    <definedName name="P4End">#REF!</definedName>
    <definedName name="P4Start" localSheetId="7">#REF!</definedName>
    <definedName name="P4Start" localSheetId="9">#REF!</definedName>
    <definedName name="P4Start" localSheetId="8">#REF!</definedName>
    <definedName name="P4Start" localSheetId="6">#REF!</definedName>
    <definedName name="P4Start" localSheetId="12">#REF!</definedName>
    <definedName name="P4Start" localSheetId="10">#REF!</definedName>
    <definedName name="P4Start" localSheetId="11">#REF!</definedName>
    <definedName name="P4Start">#REF!</definedName>
    <definedName name="P5End" localSheetId="7">#REF!</definedName>
    <definedName name="P5End" localSheetId="9">#REF!</definedName>
    <definedName name="P5End" localSheetId="8">#REF!</definedName>
    <definedName name="P5End" localSheetId="6">#REF!</definedName>
    <definedName name="P5End" localSheetId="12">#REF!</definedName>
    <definedName name="P5End" localSheetId="10">#REF!</definedName>
    <definedName name="P5End" localSheetId="11">#REF!</definedName>
    <definedName name="P5End">#REF!</definedName>
    <definedName name="P5Start" localSheetId="7">#REF!</definedName>
    <definedName name="P5Start" localSheetId="9">#REF!</definedName>
    <definedName name="P5Start" localSheetId="8">#REF!</definedName>
    <definedName name="P5Start" localSheetId="6">#REF!</definedName>
    <definedName name="P5Start" localSheetId="12">#REF!</definedName>
    <definedName name="P5Start" localSheetId="10">#REF!</definedName>
    <definedName name="P5Start" localSheetId="11">#REF!</definedName>
    <definedName name="P5Start">#REF!</definedName>
    <definedName name="P6End" localSheetId="7">#REF!</definedName>
    <definedName name="P6End" localSheetId="9">#REF!</definedName>
    <definedName name="P6End" localSheetId="8">#REF!</definedName>
    <definedName name="P6End" localSheetId="6">#REF!</definedName>
    <definedName name="P6End" localSheetId="12">#REF!</definedName>
    <definedName name="P6End" localSheetId="10">#REF!</definedName>
    <definedName name="P6End" localSheetId="11">#REF!</definedName>
    <definedName name="P6End">#REF!</definedName>
    <definedName name="P6Start" localSheetId="7">#REF!</definedName>
    <definedName name="P6Start" localSheetId="9">#REF!</definedName>
    <definedName name="P6Start" localSheetId="8">#REF!</definedName>
    <definedName name="P6Start" localSheetId="6">#REF!</definedName>
    <definedName name="P6Start" localSheetId="12">#REF!</definedName>
    <definedName name="P6Start" localSheetId="10">#REF!</definedName>
    <definedName name="P6Start" localSheetId="11">#REF!</definedName>
    <definedName name="P6Start">#REF!</definedName>
    <definedName name="PAGE" localSheetId="7">#REF!</definedName>
    <definedName name="PAGE" localSheetId="9">#REF!</definedName>
    <definedName name="PAGE" localSheetId="8">#REF!</definedName>
    <definedName name="PAGE" localSheetId="6">#REF!</definedName>
    <definedName name="PAGE" localSheetId="12">#REF!</definedName>
    <definedName name="PAGE" localSheetId="10">#REF!</definedName>
    <definedName name="PAGE" localSheetId="11">#REF!</definedName>
    <definedName name="PAGE">#REF!</definedName>
    <definedName name="Page_147" localSheetId="7">#REF!</definedName>
    <definedName name="Page_147" localSheetId="8">#REF!</definedName>
    <definedName name="Page_147" localSheetId="6">#REF!</definedName>
    <definedName name="Page_147">#REF!</definedName>
    <definedName name="Page_148" localSheetId="7">#REF!</definedName>
    <definedName name="Page_148" localSheetId="8">#REF!</definedName>
    <definedName name="Page_148" localSheetId="6">#REF!</definedName>
    <definedName name="Page_148">#REF!</definedName>
    <definedName name="Page_149" localSheetId="7">#REF!</definedName>
    <definedName name="Page_149" localSheetId="8">#REF!</definedName>
    <definedName name="Page_149" localSheetId="6">#REF!</definedName>
    <definedName name="Page_149">#REF!</definedName>
    <definedName name="PAGE1" localSheetId="7">#REF!</definedName>
    <definedName name="PAGE1" localSheetId="9">#REF!</definedName>
    <definedName name="PAGE1" localSheetId="8">#REF!</definedName>
    <definedName name="PAGE1" localSheetId="6">#REF!</definedName>
    <definedName name="PAGE1" localSheetId="12">#REF!</definedName>
    <definedName name="PAGE1" localSheetId="10">#REF!</definedName>
    <definedName name="PAGE1" localSheetId="11">#REF!</definedName>
    <definedName name="PAGE1">#REF!</definedName>
    <definedName name="PAGE2" localSheetId="7">#REF!</definedName>
    <definedName name="PAGE2" localSheetId="9">#REF!</definedName>
    <definedName name="PAGE2" localSheetId="8">#REF!</definedName>
    <definedName name="PAGE2" localSheetId="6">#REF!</definedName>
    <definedName name="PAGE2" localSheetId="12">#REF!</definedName>
    <definedName name="PAGE2" localSheetId="10">#REF!</definedName>
    <definedName name="PAGE2" localSheetId="11">#REF!</definedName>
    <definedName name="PAGE2">#REF!</definedName>
    <definedName name="parcel_tax" localSheetId="7">#REF!</definedName>
    <definedName name="parcel_tax" localSheetId="9">#REF!</definedName>
    <definedName name="parcel_tax" localSheetId="8">#REF!</definedName>
    <definedName name="parcel_tax" localSheetId="6">#REF!</definedName>
    <definedName name="parcel_tax" localSheetId="12">#REF!</definedName>
    <definedName name="parcel_tax" localSheetId="10">#REF!</definedName>
    <definedName name="parcel_tax" localSheetId="11">#REF!</definedName>
    <definedName name="parcel_tax">#REF!</definedName>
    <definedName name="Parikh" hidden="1">{"projections",#N/A,FALSE,"projections";"park use",#N/A,FALSE,"cost alloc";"users",#N/A,FALSE,"cost alloc";"cost alloc",#N/A,FALSE,"cost alloc";"park fee",#N/A,FALSE,"cost alloc"}</definedName>
    <definedName name="park" localSheetId="7">#REF!</definedName>
    <definedName name="park" localSheetId="9">#REF!</definedName>
    <definedName name="park" localSheetId="8">#REF!</definedName>
    <definedName name="park" localSheetId="6">#REF!</definedName>
    <definedName name="park" localSheetId="12">#REF!</definedName>
    <definedName name="park" localSheetId="10">#REF!</definedName>
    <definedName name="park" localSheetId="11">#REF!</definedName>
    <definedName name="park">#REF!</definedName>
    <definedName name="PARK.FEES" localSheetId="7">[25]MASTER!#REF!</definedName>
    <definedName name="PARK.FEES" localSheetId="9">[25]MASTER!#REF!</definedName>
    <definedName name="PARK.FEES" localSheetId="8">[25]MASTER!#REF!</definedName>
    <definedName name="PARK.FEES" localSheetId="6">[25]MASTER!#REF!</definedName>
    <definedName name="PARK.FEES" localSheetId="12">[25]MASTER!#REF!</definedName>
    <definedName name="PARK.FEES" localSheetId="10">[25]MASTER!#REF!</definedName>
    <definedName name="PARK.FEES" localSheetId="11">[25]MASTER!#REF!</definedName>
    <definedName name="PARK.FEES">[25]MASTER!#REF!</definedName>
    <definedName name="park_alloc" localSheetId="7">#REF!</definedName>
    <definedName name="park_alloc" localSheetId="9">#REF!</definedName>
    <definedName name="park_alloc" localSheetId="8">#REF!</definedName>
    <definedName name="park_alloc" localSheetId="6">#REF!</definedName>
    <definedName name="park_alloc" localSheetId="12">#REF!</definedName>
    <definedName name="park_alloc" localSheetId="10">#REF!</definedName>
    <definedName name="park_alloc" localSheetId="11">#REF!</definedName>
    <definedName name="park_alloc">#REF!</definedName>
    <definedName name="park_alloc_EF" localSheetId="7">[14]Allocations!#REF!</definedName>
    <definedName name="park_alloc_EF" localSheetId="9">[14]Allocations!#REF!</definedName>
    <definedName name="park_alloc_EF" localSheetId="8">[14]Allocations!#REF!</definedName>
    <definedName name="park_alloc_EF" localSheetId="6">[14]Allocations!#REF!</definedName>
    <definedName name="park_alloc_EF" localSheetId="12">[14]Allocations!#REF!</definedName>
    <definedName name="park_alloc_EF" localSheetId="10">[14]Allocations!#REF!</definedName>
    <definedName name="park_alloc_EF" localSheetId="11">[14]Allocations!#REF!</definedName>
    <definedName name="park_alloc_EF">[14]Allocations!#REF!</definedName>
    <definedName name="park_alloc2" localSheetId="7">#REF!</definedName>
    <definedName name="park_alloc2" localSheetId="9">#REF!</definedName>
    <definedName name="park_alloc2" localSheetId="8">#REF!</definedName>
    <definedName name="park_alloc2" localSheetId="6">#REF!</definedName>
    <definedName name="park_alloc2" localSheetId="12">#REF!</definedName>
    <definedName name="park_alloc2" localSheetId="10">#REF!</definedName>
    <definedName name="park_alloc2" localSheetId="11">#REF!</definedName>
    <definedName name="park_alloc2">#REF!</definedName>
    <definedName name="park_cf" localSheetId="7">#REF!</definedName>
    <definedName name="park_cf" localSheetId="9">#REF!</definedName>
    <definedName name="park_cf" localSheetId="8">#REF!</definedName>
    <definedName name="park_cf" localSheetId="6">#REF!</definedName>
    <definedName name="park_cf" localSheetId="12">#REF!</definedName>
    <definedName name="park_cf" localSheetId="10">#REF!</definedName>
    <definedName name="park_cf" localSheetId="11">#REF!</definedName>
    <definedName name="park_cf">#REF!</definedName>
    <definedName name="park_cfd" localSheetId="7">#REF!</definedName>
    <definedName name="park_cfd" localSheetId="9">#REF!</definedName>
    <definedName name="park_cfd" localSheetId="8">#REF!</definedName>
    <definedName name="park_cfd" localSheetId="6">#REF!</definedName>
    <definedName name="park_cfd" localSheetId="12">#REF!</definedName>
    <definedName name="park_cfd" localSheetId="10">#REF!</definedName>
    <definedName name="park_cfd" localSheetId="11">#REF!</definedName>
    <definedName name="park_cfd">#REF!</definedName>
    <definedName name="park_CIP_EF" localSheetId="7">'[14]park cost'!#REF!</definedName>
    <definedName name="park_CIP_EF" localSheetId="9">'[14]park cost'!#REF!</definedName>
    <definedName name="park_CIP_EF" localSheetId="8">'[14]park cost'!#REF!</definedName>
    <definedName name="park_CIP_EF" localSheetId="6">'[14]park cost'!#REF!</definedName>
    <definedName name="park_CIP_EF" localSheetId="12">'[14]park cost'!#REF!</definedName>
    <definedName name="park_CIP_EF" localSheetId="10">'[14]park cost'!#REF!</definedName>
    <definedName name="park_CIP_EF" localSheetId="11">'[14]park cost'!#REF!</definedName>
    <definedName name="park_CIP_EF">'[14]park cost'!#REF!</definedName>
    <definedName name="park_cost" localSheetId="7">#REF!</definedName>
    <definedName name="park_cost" localSheetId="9">#REF!</definedName>
    <definedName name="park_cost" localSheetId="8">#REF!</definedName>
    <definedName name="park_cost" localSheetId="6">#REF!</definedName>
    <definedName name="park_cost" localSheetId="12">#REF!</definedName>
    <definedName name="park_cost" localSheetId="10">#REF!</definedName>
    <definedName name="park_cost" localSheetId="11">#REF!</definedName>
    <definedName name="park_cost">#REF!</definedName>
    <definedName name="park_cost_eir" localSheetId="7">[35]Parks!#REF!</definedName>
    <definedName name="park_cost_eir" localSheetId="9">[35]Parks!#REF!</definedName>
    <definedName name="park_cost_eir" localSheetId="8">[35]Parks!#REF!</definedName>
    <definedName name="park_cost_eir" localSheetId="6">[35]Parks!#REF!</definedName>
    <definedName name="park_cost_eir" localSheetId="12">[35]Parks!#REF!</definedName>
    <definedName name="park_cost_eir" localSheetId="10">[35]Parks!#REF!</definedName>
    <definedName name="park_cost_eir" localSheetId="11">[35]Parks!#REF!</definedName>
    <definedName name="park_cost_eir">[35]Parks!#REF!</definedName>
    <definedName name="park_cost_fp" localSheetId="7">#REF!</definedName>
    <definedName name="park_cost_fp" localSheetId="9">#REF!</definedName>
    <definedName name="park_cost_fp" localSheetId="8">#REF!</definedName>
    <definedName name="park_cost_fp" localSheetId="6">#REF!</definedName>
    <definedName name="park_cost_fp" localSheetId="12">#REF!</definedName>
    <definedName name="park_cost_fp" localSheetId="10">#REF!</definedName>
    <definedName name="park_cost_fp" localSheetId="11">#REF!</definedName>
    <definedName name="park_cost_fp">#REF!</definedName>
    <definedName name="park_cost_sb" localSheetId="7">#REF!</definedName>
    <definedName name="park_cost_sb" localSheetId="9">#REF!</definedName>
    <definedName name="park_cost_sb" localSheetId="8">#REF!</definedName>
    <definedName name="park_cost_sb" localSheetId="6">#REF!</definedName>
    <definedName name="park_cost_sb" localSheetId="12">#REF!</definedName>
    <definedName name="park_cost_sb" localSheetId="10">#REF!</definedName>
    <definedName name="park_cost_sb" localSheetId="11">#REF!</definedName>
    <definedName name="park_cost_sb">#REF!</definedName>
    <definedName name="PARK_DED" localSheetId="7">'[66]Schuler 2'!#REF!</definedName>
    <definedName name="PARK_DED" localSheetId="9">'[66]Schuler 2'!#REF!</definedName>
    <definedName name="PARK_DED" localSheetId="8">'[66]Schuler 2'!#REF!</definedName>
    <definedName name="PARK_DED" localSheetId="6">'[66]Schuler 2'!#REF!</definedName>
    <definedName name="PARK_DED" localSheetId="12">'[66]Schuler 2'!#REF!</definedName>
    <definedName name="PARK_DED" localSheetId="10">'[66]Schuler 2'!#REF!</definedName>
    <definedName name="PARK_DED" localSheetId="11">'[66]Schuler 2'!#REF!</definedName>
    <definedName name="PARK_DED">'[66]Schuler 2'!#REF!</definedName>
    <definedName name="PARK_FEES" localSheetId="7">#REF!</definedName>
    <definedName name="PARK_FEES" localSheetId="9">#REF!</definedName>
    <definedName name="PARK_FEES" localSheetId="8">#REF!</definedName>
    <definedName name="PARK_FEES" localSheetId="6">#REF!</definedName>
    <definedName name="PARK_FEES" localSheetId="12">#REF!</definedName>
    <definedName name="PARK_FEES" localSheetId="10">#REF!</definedName>
    <definedName name="PARK_FEES" localSheetId="11">#REF!</definedName>
    <definedName name="PARK_FEES">#REF!</definedName>
    <definedName name="park_maintenance" localSheetId="7">[35]Parks!#REF!</definedName>
    <definedName name="park_maintenance" localSheetId="9">[35]Parks!#REF!</definedName>
    <definedName name="park_maintenance" localSheetId="8">[35]Parks!#REF!</definedName>
    <definedName name="park_maintenance" localSheetId="6">[35]Parks!#REF!</definedName>
    <definedName name="park_maintenance" localSheetId="12">[35]Parks!#REF!</definedName>
    <definedName name="park_maintenance" localSheetId="10">[35]Parks!#REF!</definedName>
    <definedName name="park_maintenance" localSheetId="11">[35]Parks!#REF!</definedName>
    <definedName name="park_maintenance">[35]Parks!#REF!</definedName>
    <definedName name="park_maintenance_alloc" localSheetId="7">#REF!</definedName>
    <definedName name="park_maintenance_alloc" localSheetId="9">#REF!</definedName>
    <definedName name="park_maintenance_alloc" localSheetId="8">#REF!</definedName>
    <definedName name="park_maintenance_alloc" localSheetId="6">#REF!</definedName>
    <definedName name="park_maintenance_alloc" localSheetId="12">#REF!</definedName>
    <definedName name="park_maintenance_alloc" localSheetId="10">#REF!</definedName>
    <definedName name="park_maintenance_alloc" localSheetId="11">#REF!</definedName>
    <definedName name="park_maintenance_alloc">#REF!</definedName>
    <definedName name="park_rev">[62]Fees!$AS$117:$BB$154</definedName>
    <definedName name="park_rev_eir" localSheetId="7">[62]Fees!#REF!</definedName>
    <definedName name="park_rev_eir" localSheetId="9">[62]Fees!#REF!</definedName>
    <definedName name="park_rev_eir" localSheetId="8">[62]Fees!#REF!</definedName>
    <definedName name="park_rev_eir" localSheetId="6">[62]Fees!#REF!</definedName>
    <definedName name="park_rev_eir" localSheetId="12">[62]Fees!#REF!</definedName>
    <definedName name="park_rev_eir" localSheetId="10">[62]Fees!#REF!</definedName>
    <definedName name="park_rev_eir" localSheetId="11">[62]Fees!#REF!</definedName>
    <definedName name="park_rev_eir">[62]Fees!#REF!</definedName>
    <definedName name="PARKS" localSheetId="7">#REF!</definedName>
    <definedName name="PARKS" localSheetId="9">#REF!</definedName>
    <definedName name="PARKS" localSheetId="8">#REF!</definedName>
    <definedName name="PARKS" localSheetId="6">#REF!</definedName>
    <definedName name="PARKS" localSheetId="12">#REF!</definedName>
    <definedName name="PARKS" localSheetId="10">#REF!</definedName>
    <definedName name="PARKS" localSheetId="11">#REF!</definedName>
    <definedName name="PARKS">#REF!</definedName>
    <definedName name="PARKS_A__CAP" localSheetId="7">#REF!</definedName>
    <definedName name="PARKS_A__CAP" localSheetId="9">#REF!</definedName>
    <definedName name="PARKS_A__CAP" localSheetId="8">#REF!</definedName>
    <definedName name="PARKS_A__CAP" localSheetId="6">#REF!</definedName>
    <definedName name="PARKS_A__CAP" localSheetId="12">#REF!</definedName>
    <definedName name="PARKS_A__CAP" localSheetId="10">#REF!</definedName>
    <definedName name="PARKS_A__CAP" localSheetId="11">#REF!</definedName>
    <definedName name="PARKS_A__CAP">#REF!</definedName>
    <definedName name="parks_alloc" localSheetId="7">#REF!</definedName>
    <definedName name="parks_alloc" localSheetId="9">#REF!</definedName>
    <definedName name="parks_alloc" localSheetId="8">#REF!</definedName>
    <definedName name="parks_alloc" localSheetId="6">#REF!</definedName>
    <definedName name="parks_alloc" localSheetId="12">#REF!</definedName>
    <definedName name="parks_alloc" localSheetId="10">#REF!</definedName>
    <definedName name="parks_alloc" localSheetId="11">#REF!</definedName>
    <definedName name="parks_alloc">#REF!</definedName>
    <definedName name="PARKS_B__CAP" localSheetId="7">#REF!</definedName>
    <definedName name="PARKS_B__CAP" localSheetId="9">#REF!</definedName>
    <definedName name="PARKS_B__CAP" localSheetId="8">#REF!</definedName>
    <definedName name="PARKS_B__CAP" localSheetId="6">#REF!</definedName>
    <definedName name="PARKS_B__CAP" localSheetId="12">#REF!</definedName>
    <definedName name="PARKS_B__CAP" localSheetId="10">#REF!</definedName>
    <definedName name="PARKS_B__CAP" localSheetId="11">#REF!</definedName>
    <definedName name="PARKS_B__CAP">#REF!</definedName>
    <definedName name="PARKS_C__CAP" localSheetId="7">#REF!</definedName>
    <definedName name="PARKS_C__CAP" localSheetId="9">#REF!</definedName>
    <definedName name="PARKS_C__CAP" localSheetId="8">#REF!</definedName>
    <definedName name="PARKS_C__CAP" localSheetId="6">#REF!</definedName>
    <definedName name="PARKS_C__CAP" localSheetId="12">#REF!</definedName>
    <definedName name="PARKS_C__CAP" localSheetId="10">#REF!</definedName>
    <definedName name="PARKS_C__CAP" localSheetId="11">#REF!</definedName>
    <definedName name="PARKS_C__CAP">#REF!</definedName>
    <definedName name="parks_compare" localSheetId="7">#REF!</definedName>
    <definedName name="parks_compare" localSheetId="9">#REF!</definedName>
    <definedName name="parks_compare" localSheetId="8">#REF!</definedName>
    <definedName name="parks_compare" localSheetId="6">#REF!</definedName>
    <definedName name="parks_compare" localSheetId="12">#REF!</definedName>
    <definedName name="parks_compare" localSheetId="10">#REF!</definedName>
    <definedName name="parks_compare" localSheetId="11">#REF!</definedName>
    <definedName name="parks_compare">#REF!</definedName>
    <definedName name="parks_cost" localSheetId="7">#REF!</definedName>
    <definedName name="parks_cost" localSheetId="9">#REF!</definedName>
    <definedName name="parks_cost" localSheetId="8">#REF!</definedName>
    <definedName name="parks_cost" localSheetId="6">#REF!</definedName>
    <definedName name="parks_cost" localSheetId="12">#REF!</definedName>
    <definedName name="parks_cost" localSheetId="10">#REF!</definedName>
    <definedName name="parks_cost" localSheetId="11">#REF!</definedName>
    <definedName name="parks_cost">#REF!</definedName>
    <definedName name="parks_costs" localSheetId="7">#REF!</definedName>
    <definedName name="parks_costs" localSheetId="9">#REF!</definedName>
    <definedName name="parks_costs" localSheetId="8">#REF!</definedName>
    <definedName name="parks_costs" localSheetId="6">#REF!</definedName>
    <definedName name="parks_costs" localSheetId="12">#REF!</definedName>
    <definedName name="parks_costs" localSheetId="10">#REF!</definedName>
    <definedName name="parks_costs" localSheetId="11">#REF!</definedName>
    <definedName name="parks_costs">#REF!</definedName>
    <definedName name="PARKS_D__CAP" localSheetId="7">#REF!</definedName>
    <definedName name="PARKS_D__CAP" localSheetId="9">#REF!</definedName>
    <definedName name="PARKS_D__CAP" localSheetId="8">#REF!</definedName>
    <definedName name="PARKS_D__CAP" localSheetId="6">#REF!</definedName>
    <definedName name="PARKS_D__CAP" localSheetId="12">#REF!</definedName>
    <definedName name="PARKS_D__CAP" localSheetId="10">#REF!</definedName>
    <definedName name="PARKS_D__CAP" localSheetId="11">#REF!</definedName>
    <definedName name="PARKS_D__CAP">#REF!</definedName>
    <definedName name="parks_pop" localSheetId="7">#REF!</definedName>
    <definedName name="parks_pop" localSheetId="9">#REF!</definedName>
    <definedName name="parks_pop" localSheetId="8">#REF!</definedName>
    <definedName name="parks_pop" localSheetId="6">#REF!</definedName>
    <definedName name="parks_pop" localSheetId="12">#REF!</definedName>
    <definedName name="parks_pop" localSheetId="10">#REF!</definedName>
    <definedName name="parks_pop" localSheetId="11">#REF!</definedName>
    <definedName name="parks_pop">#REF!</definedName>
    <definedName name="parks_sum" localSheetId="7">[35]Parks!#REF!</definedName>
    <definedName name="parks_sum" localSheetId="9">[35]Parks!#REF!</definedName>
    <definedName name="parks_sum" localSheetId="8">[35]Parks!#REF!</definedName>
    <definedName name="parks_sum" localSheetId="6">[35]Parks!#REF!</definedName>
    <definedName name="parks_sum" localSheetId="12">[35]Parks!#REF!</definedName>
    <definedName name="parks_sum" localSheetId="10">[35]Parks!#REF!</definedName>
    <definedName name="parks_sum" localSheetId="11">[35]Parks!#REF!</definedName>
    <definedName name="parks_sum">[35]Parks!#REF!</definedName>
    <definedName name="parks_surplus2" localSheetId="7">'[22]PARKS CF'!#REF!</definedName>
    <definedName name="parks_surplus2" localSheetId="9">'[22]PARKS CF'!#REF!</definedName>
    <definedName name="parks_surplus2" localSheetId="8">'[22]PARKS CF'!#REF!</definedName>
    <definedName name="parks_surplus2" localSheetId="6">'[22]PARKS CF'!#REF!</definedName>
    <definedName name="parks_surplus2" localSheetId="12">'[22]PARKS CF'!#REF!</definedName>
    <definedName name="parks_surplus2" localSheetId="10">'[22]PARKS CF'!#REF!</definedName>
    <definedName name="parks_surplus2" localSheetId="11">'[22]PARKS CF'!#REF!</definedName>
    <definedName name="parks_surplus2">'[22]PARKS CF'!#REF!</definedName>
    <definedName name="PARKS_TITLE" localSheetId="7">#REF!</definedName>
    <definedName name="PARKS_TITLE" localSheetId="9">#REF!</definedName>
    <definedName name="PARKS_TITLE" localSheetId="8">#REF!</definedName>
    <definedName name="PARKS_TITLE" localSheetId="6">#REF!</definedName>
    <definedName name="PARKS_TITLE" localSheetId="12">#REF!</definedName>
    <definedName name="PARKS_TITLE" localSheetId="10">#REF!</definedName>
    <definedName name="PARKS_TITLE" localSheetId="11">#REF!</definedName>
    <definedName name="PARKS_TITLE">#REF!</definedName>
    <definedName name="parksrec_cf" localSheetId="7">#REF!</definedName>
    <definedName name="parksrec_cf" localSheetId="9">#REF!</definedName>
    <definedName name="parksrec_cf" localSheetId="8">#REF!</definedName>
    <definedName name="parksrec_cf" localSheetId="6">#REF!</definedName>
    <definedName name="parksrec_cf" localSheetId="12">#REF!</definedName>
    <definedName name="parksrec_cf" localSheetId="10">#REF!</definedName>
    <definedName name="parksrec_cf" localSheetId="11">#REF!</definedName>
    <definedName name="parksrec_cf">#REF!</definedName>
    <definedName name="parksrec_cost" localSheetId="7">#REF!</definedName>
    <definedName name="parksrec_cost" localSheetId="9">#REF!</definedName>
    <definedName name="parksrec_cost" localSheetId="8">#REF!</definedName>
    <definedName name="parksrec_cost" localSheetId="6">#REF!</definedName>
    <definedName name="parksrec_cost" localSheetId="12">#REF!</definedName>
    <definedName name="parksrec_cost" localSheetId="10">#REF!</definedName>
    <definedName name="parksrec_cost" localSheetId="11">#REF!</definedName>
    <definedName name="parksrec_cost">#REF!</definedName>
    <definedName name="part" localSheetId="7">#REF!</definedName>
    <definedName name="part" localSheetId="9">#REF!</definedName>
    <definedName name="part" localSheetId="8">#REF!</definedName>
    <definedName name="part" localSheetId="6">#REF!</definedName>
    <definedName name="part" localSheetId="12">#REF!</definedName>
    <definedName name="part" localSheetId="10">#REF!</definedName>
    <definedName name="part" localSheetId="11">#REF!</definedName>
    <definedName name="part">#REF!</definedName>
    <definedName name="ParticipatingReturn" localSheetId="7">#REF!</definedName>
    <definedName name="ParticipatingReturn" localSheetId="9">#REF!</definedName>
    <definedName name="ParticipatingReturn" localSheetId="8">#REF!</definedName>
    <definedName name="ParticipatingReturn" localSheetId="6">#REF!</definedName>
    <definedName name="ParticipatingReturn" localSheetId="12">#REF!</definedName>
    <definedName name="ParticipatingReturn" localSheetId="10">#REF!</definedName>
    <definedName name="ParticipatingReturn" localSheetId="11">#REF!</definedName>
    <definedName name="ParticipatingReturn">#REF!</definedName>
    <definedName name="participation" localSheetId="7">#REF!</definedName>
    <definedName name="participation" localSheetId="9">#REF!</definedName>
    <definedName name="participation" localSheetId="8">#REF!</definedName>
    <definedName name="participation" localSheetId="6">#REF!</definedName>
    <definedName name="participation" localSheetId="12">#REF!</definedName>
    <definedName name="participation" localSheetId="10">#REF!</definedName>
    <definedName name="participation" localSheetId="11">#REF!</definedName>
    <definedName name="participation">#REF!</definedName>
    <definedName name="partner" localSheetId="7">#REF!</definedName>
    <definedName name="partner" localSheetId="9">#REF!</definedName>
    <definedName name="partner" localSheetId="8">#REF!</definedName>
    <definedName name="partner" localSheetId="6">#REF!</definedName>
    <definedName name="partner" localSheetId="12">#REF!</definedName>
    <definedName name="partner" localSheetId="10">#REF!</definedName>
    <definedName name="partner" localSheetId="11">#REF!</definedName>
    <definedName name="partner">#REF!</definedName>
    <definedName name="paste_range1" localSheetId="7">#REF!</definedName>
    <definedName name="paste_range1" localSheetId="9">#REF!</definedName>
    <definedName name="paste_range1" localSheetId="8">#REF!</definedName>
    <definedName name="paste_range1" localSheetId="6">#REF!</definedName>
    <definedName name="paste_range1" localSheetId="12">#REF!</definedName>
    <definedName name="paste_range1" localSheetId="10">#REF!</definedName>
    <definedName name="paste_range1" localSheetId="11">#REF!</definedName>
    <definedName name="paste_range1">#REF!</definedName>
    <definedName name="paste1" localSheetId="7">#REF!</definedName>
    <definedName name="paste1" localSheetId="9">#REF!</definedName>
    <definedName name="paste1" localSheetId="8">#REF!</definedName>
    <definedName name="paste1" localSheetId="6">#REF!</definedName>
    <definedName name="paste1" localSheetId="12">#REF!</definedName>
    <definedName name="paste1" localSheetId="10">#REF!</definedName>
    <definedName name="paste1" localSheetId="11">#REF!</definedName>
    <definedName name="paste1">#REF!</definedName>
    <definedName name="paste2" localSheetId="7">#REF!</definedName>
    <definedName name="paste2" localSheetId="9">#REF!</definedName>
    <definedName name="paste2" localSheetId="8">#REF!</definedName>
    <definedName name="paste2" localSheetId="6">#REF!</definedName>
    <definedName name="paste2" localSheetId="12">#REF!</definedName>
    <definedName name="paste2" localSheetId="10">#REF!</definedName>
    <definedName name="paste2" localSheetId="11">#REF!</definedName>
    <definedName name="paste2">#REF!</definedName>
    <definedName name="Pay_Date" localSheetId="7">#REF!</definedName>
    <definedName name="Pay_Date" localSheetId="8">#REF!</definedName>
    <definedName name="Pay_Date" localSheetId="6">#REF!</definedName>
    <definedName name="Pay_Date">#REF!</definedName>
    <definedName name="Pay_Num" localSheetId="7">#REF!</definedName>
    <definedName name="Pay_Num" localSheetId="8">#REF!</definedName>
    <definedName name="Pay_Num" localSheetId="6">#REF!</definedName>
    <definedName name="Pay_Num">#REF!</definedName>
    <definedName name="Paydowns" localSheetId="7">#REF!</definedName>
    <definedName name="Paydowns" localSheetId="9">#REF!</definedName>
    <definedName name="Paydowns" localSheetId="8">#REF!</definedName>
    <definedName name="Paydowns" localSheetId="6">#REF!</definedName>
    <definedName name="Paydowns" localSheetId="12">#REF!</definedName>
    <definedName name="Paydowns" localSheetId="10">#REF!</definedName>
    <definedName name="Paydowns" localSheetId="11">#REF!</definedName>
    <definedName name="Paydowns">#REF!</definedName>
    <definedName name="Payment_Date" localSheetId="7">DATE(YEAR('Ann BikePed'!Loan_Start),MONTH('Ann BikePed'!Loan_Start)+Payment_Number,DAY('Ann BikePed'!Loan_Start))</definedName>
    <definedName name="Payment_Date" localSheetId="3">DATE(YEAR([0]!Loan_Start),MONTH([0]!Loan_Start)+Payment_Number,DAY([0]!Loan_Start))</definedName>
    <definedName name="Payment_Date" localSheetId="9">DATE(YEAR([0]!Loan_Start),MONTH([0]!Loan_Start)+Payment_Number,DAY([0]!Loan_Start))</definedName>
    <definedName name="Payment_Date" localSheetId="8">DATE(YEAR('Bus Benefit'!Loan_Start),MONTH('Bus Benefit'!Loan_Start)+Payment_Number,DAY('Bus Benefit'!Loan_Start))</definedName>
    <definedName name="Payment_Date" localSheetId="6">DATE(YEAR('Daily BikePed'!Loan_Start),MONTH('Daily BikePed'!Loan_Start)+Payment_Number,DAY('Daily BikePed'!Loan_Start))</definedName>
    <definedName name="Payment_Date" localSheetId="5">DATE(YEAR([0]!Loan_Start),MONTH([0]!Loan_Start)+Payment_Number,DAY([0]!Loan_Start))</definedName>
    <definedName name="Payment_Date" localSheetId="13">DATE(YEAR([0]!Loan_Start),MONTH([0]!Loan_Start)+Payment_Number,DAY([0]!Loan_Start))</definedName>
    <definedName name="Payment_Date">DATE(YEAR(Loan_Start),MONTH(Loan_Start)+Payment_Number,DAY(Loan_Start))</definedName>
    <definedName name="payments" localSheetId="7">'[24]Bonds-Orig Scenario'!#REF!</definedName>
    <definedName name="payments" localSheetId="9">'[24]Bonds-Orig Scenario'!#REF!</definedName>
    <definedName name="payments" localSheetId="8">'[24]Bonds-Orig Scenario'!#REF!</definedName>
    <definedName name="payments" localSheetId="6">'[24]Bonds-Orig Scenario'!#REF!</definedName>
    <definedName name="payments" localSheetId="12">'[24]Bonds-Orig Scenario'!#REF!</definedName>
    <definedName name="payments" localSheetId="10">'[24]Bonds-Orig Scenario'!#REF!</definedName>
    <definedName name="payments" localSheetId="11">'[24]Bonds-Orig Scenario'!#REF!</definedName>
    <definedName name="payments">'[24]Bonds-Orig Scenario'!#REF!</definedName>
    <definedName name="Payroll" localSheetId="7">#REF!</definedName>
    <definedName name="Payroll" localSheetId="9">#REF!</definedName>
    <definedName name="Payroll" localSheetId="8">#REF!</definedName>
    <definedName name="Payroll" localSheetId="6">#REF!</definedName>
    <definedName name="Payroll" localSheetId="12">#REF!</definedName>
    <definedName name="Payroll" localSheetId="10">#REF!</definedName>
    <definedName name="Payroll" localSheetId="11">#REF!</definedName>
    <definedName name="Payroll">#REF!</definedName>
    <definedName name="pcwa" localSheetId="7">'[98]Existing Fees'!#REF!</definedName>
    <definedName name="pcwa" localSheetId="9">'[98]Existing Fees'!#REF!</definedName>
    <definedName name="pcwa" localSheetId="8">'[98]Existing Fees'!#REF!</definedName>
    <definedName name="pcwa" localSheetId="6">'[98]Existing Fees'!#REF!</definedName>
    <definedName name="pcwa" localSheetId="12">'[98]Existing Fees'!#REF!</definedName>
    <definedName name="pcwa" localSheetId="10">'[98]Existing Fees'!#REF!</definedName>
    <definedName name="pcwa" localSheetId="11">'[98]Existing Fees'!#REF!</definedName>
    <definedName name="pcwa">'[98]Existing Fees'!#REF!</definedName>
    <definedName name="pcwa_calc" localSheetId="7">'[98]Existing Fees'!#REF!</definedName>
    <definedName name="pcwa_calc" localSheetId="9">'[98]Existing Fees'!#REF!</definedName>
    <definedName name="pcwa_calc" localSheetId="8">'[98]Existing Fees'!#REF!</definedName>
    <definedName name="pcwa_calc" localSheetId="6">'[98]Existing Fees'!#REF!</definedName>
    <definedName name="pcwa_calc" localSheetId="12">'[98]Existing Fees'!#REF!</definedName>
    <definedName name="pcwa_calc" localSheetId="10">'[98]Existing Fees'!#REF!</definedName>
    <definedName name="pcwa_calc" localSheetId="11">'[98]Existing Fees'!#REF!</definedName>
    <definedName name="pcwa_calc">'[98]Existing Fees'!#REF!</definedName>
    <definedName name="pe_ch_costs" localSheetId="7">#REF!</definedName>
    <definedName name="pe_ch_costs" localSheetId="9">#REF!</definedName>
    <definedName name="pe_ch_costs" localSheetId="8">#REF!</definedName>
    <definedName name="pe_ch_costs" localSheetId="6">#REF!</definedName>
    <definedName name="pe_ch_costs" localSheetId="12">#REF!</definedName>
    <definedName name="pe_ch_costs" localSheetId="10">#REF!</definedName>
    <definedName name="pe_ch_costs" localSheetId="11">#REF!</definedName>
    <definedName name="pe_ch_costs">#REF!</definedName>
    <definedName name="PED" localSheetId="7">#REF!</definedName>
    <definedName name="PED" localSheetId="9">#REF!</definedName>
    <definedName name="PED" localSheetId="8">#REF!</definedName>
    <definedName name="PED" localSheetId="6">#REF!</definedName>
    <definedName name="PED" localSheetId="12">#REF!</definedName>
    <definedName name="PED" localSheetId="10">#REF!</definedName>
    <definedName name="PED" localSheetId="11">#REF!</definedName>
    <definedName name="PED">#REF!</definedName>
    <definedName name="per_DUE" localSheetId="7">#REF!</definedName>
    <definedName name="per_DUE" localSheetId="9">#REF!</definedName>
    <definedName name="per_DUE" localSheetId="8">#REF!</definedName>
    <definedName name="per_DUE" localSheetId="6">#REF!</definedName>
    <definedName name="per_DUE" localSheetId="12">#REF!</definedName>
    <definedName name="per_DUE" localSheetId="10">#REF!</definedName>
    <definedName name="per_DUE" localSheetId="11">#REF!</definedName>
    <definedName name="per_DUE">#REF!</definedName>
    <definedName name="per_edu" localSheetId="7">#REF!</definedName>
    <definedName name="per_edu" localSheetId="9">#REF!</definedName>
    <definedName name="per_edu" localSheetId="8">#REF!</definedName>
    <definedName name="per_edu" localSheetId="6">#REF!</definedName>
    <definedName name="per_edu" localSheetId="12">#REF!</definedName>
    <definedName name="per_edu" localSheetId="10">#REF!</definedName>
    <definedName name="per_edu" localSheetId="11">#REF!</definedName>
    <definedName name="per_edu">#REF!</definedName>
    <definedName name="per_EDU2" localSheetId="7">#REF!</definedName>
    <definedName name="per_EDU2" localSheetId="9">#REF!</definedName>
    <definedName name="per_EDU2" localSheetId="8">#REF!</definedName>
    <definedName name="per_EDU2" localSheetId="6">#REF!</definedName>
    <definedName name="per_EDU2" localSheetId="12">#REF!</definedName>
    <definedName name="per_EDU2" localSheetId="10">#REF!</definedName>
    <definedName name="per_EDU2" localSheetId="11">#REF!</definedName>
    <definedName name="per_EDU2">#REF!</definedName>
    <definedName name="per_EDU3" localSheetId="7">#REF!</definedName>
    <definedName name="per_EDU3" localSheetId="9">#REF!</definedName>
    <definedName name="per_EDU3" localSheetId="8">#REF!</definedName>
    <definedName name="per_EDU3" localSheetId="6">#REF!</definedName>
    <definedName name="per_EDU3" localSheetId="12">#REF!</definedName>
    <definedName name="per_EDU3" localSheetId="10">#REF!</definedName>
    <definedName name="per_EDU3" localSheetId="11">#REF!</definedName>
    <definedName name="per_EDU3">#REF!</definedName>
    <definedName name="per_EDU4" localSheetId="7">#REF!</definedName>
    <definedName name="per_EDU4" localSheetId="9">#REF!</definedName>
    <definedName name="per_EDU4" localSheetId="8">#REF!</definedName>
    <definedName name="per_EDU4" localSheetId="6">#REF!</definedName>
    <definedName name="per_EDU4" localSheetId="12">#REF!</definedName>
    <definedName name="per_EDU4" localSheetId="10">#REF!</definedName>
    <definedName name="per_EDU4" localSheetId="11">#REF!</definedName>
    <definedName name="per_EDU4">#REF!</definedName>
    <definedName name="per_EDU5" localSheetId="7">#REF!</definedName>
    <definedName name="per_EDU5" localSheetId="9">#REF!</definedName>
    <definedName name="per_EDU5" localSheetId="8">#REF!</definedName>
    <definedName name="per_EDU5" localSheetId="6">#REF!</definedName>
    <definedName name="per_EDU5" localSheetId="12">#REF!</definedName>
    <definedName name="per_EDU5" localSheetId="10">#REF!</definedName>
    <definedName name="per_EDU5" localSheetId="11">#REF!</definedName>
    <definedName name="per_EDU5">#REF!</definedName>
    <definedName name="per_unit_acre" localSheetId="7">#REF!</definedName>
    <definedName name="per_unit_acre" localSheetId="9">#REF!</definedName>
    <definedName name="per_unit_acre" localSheetId="8">#REF!</definedName>
    <definedName name="per_unit_acre" localSheetId="6">#REF!</definedName>
    <definedName name="per_unit_acre" localSheetId="12">#REF!</definedName>
    <definedName name="per_unit_acre" localSheetId="10">#REF!</definedName>
    <definedName name="per_unit_acre" localSheetId="11">#REF!</definedName>
    <definedName name="per_unit_acre">#REF!</definedName>
    <definedName name="per_unit_svc_tax" localSheetId="7">#REF!</definedName>
    <definedName name="per_unit_svc_tax" localSheetId="9">#REF!</definedName>
    <definedName name="per_unit_svc_tax" localSheetId="8">#REF!</definedName>
    <definedName name="per_unit_svc_tax" localSheetId="6">#REF!</definedName>
    <definedName name="per_unit_svc_tax" localSheetId="12">#REF!</definedName>
    <definedName name="per_unit_svc_tax" localSheetId="10">#REF!</definedName>
    <definedName name="per_unit_svc_tax" localSheetId="11">#REF!</definedName>
    <definedName name="per_unit_svc_tax">#REF!</definedName>
    <definedName name="per_unit2" localSheetId="7">#REF!</definedName>
    <definedName name="per_unit2" localSheetId="9">#REF!</definedName>
    <definedName name="per_unit2" localSheetId="8">#REF!</definedName>
    <definedName name="per_unit2" localSheetId="6">#REF!</definedName>
    <definedName name="per_unit2" localSheetId="12">#REF!</definedName>
    <definedName name="per_unit2" localSheetId="10">#REF!</definedName>
    <definedName name="per_unit2" localSheetId="11">#REF!</definedName>
    <definedName name="per_unit2">#REF!</definedName>
    <definedName name="perc" localSheetId="7">#REF!</definedName>
    <definedName name="perc" localSheetId="9">#REF!</definedName>
    <definedName name="perc" localSheetId="8">#REF!</definedName>
    <definedName name="perc" localSheetId="6">#REF!</definedName>
    <definedName name="perc" localSheetId="12">#REF!</definedName>
    <definedName name="perc" localSheetId="10">#REF!</definedName>
    <definedName name="perc" localSheetId="11">#REF!</definedName>
    <definedName name="perc">#REF!</definedName>
    <definedName name="Percent_Increase" localSheetId="7">#REF!</definedName>
    <definedName name="Percent_Increase" localSheetId="9">#REF!</definedName>
    <definedName name="Percent_Increase" localSheetId="8">#REF!</definedName>
    <definedName name="Percent_Increase" localSheetId="6">#REF!</definedName>
    <definedName name="Percent_Increase" localSheetId="12">#REF!</definedName>
    <definedName name="Percent_Increase" localSheetId="10">#REF!</definedName>
    <definedName name="Percent_Increase" localSheetId="11">#REF!</definedName>
    <definedName name="Percent_Increase">#REF!</definedName>
    <definedName name="PERIOD_NUMBER" localSheetId="7">#REF!</definedName>
    <definedName name="PERIOD_NUMBER" localSheetId="9">#REF!</definedName>
    <definedName name="PERIOD_NUMBER" localSheetId="8">#REF!</definedName>
    <definedName name="PERIOD_NUMBER" localSheetId="6">#REF!</definedName>
    <definedName name="PERIOD_NUMBER" localSheetId="12">#REF!</definedName>
    <definedName name="PERIOD_NUMBER" localSheetId="10">#REF!</definedName>
    <definedName name="PERIOD_NUMBER" localSheetId="11">#REF!</definedName>
    <definedName name="PERIOD_NUMBER">#REF!</definedName>
    <definedName name="Period1InterestRate" localSheetId="7">#REF!</definedName>
    <definedName name="Period1InterestRate" localSheetId="9">#REF!</definedName>
    <definedName name="Period1InterestRate" localSheetId="8">#REF!</definedName>
    <definedName name="Period1InterestRate" localSheetId="6">#REF!</definedName>
    <definedName name="Period1InterestRate" localSheetId="12">#REF!</definedName>
    <definedName name="Period1InterestRate" localSheetId="10">#REF!</definedName>
    <definedName name="Period1InterestRate" localSheetId="11">#REF!</definedName>
    <definedName name="Period1InterestRate">#REF!</definedName>
    <definedName name="PeriodNumberMarketingBegins" localSheetId="7">#REF!</definedName>
    <definedName name="PeriodNumberMarketingBegins" localSheetId="9">#REF!</definedName>
    <definedName name="PeriodNumberMarketingBegins" localSheetId="8">#REF!</definedName>
    <definedName name="PeriodNumberMarketingBegins" localSheetId="6">#REF!</definedName>
    <definedName name="PeriodNumberMarketingBegins" localSheetId="12">#REF!</definedName>
    <definedName name="PeriodNumberMarketingBegins" localSheetId="10">#REF!</definedName>
    <definedName name="PeriodNumberMarketingBegins" localSheetId="11">#REF!</definedName>
    <definedName name="PeriodNumberMarketingBegins">#REF!</definedName>
    <definedName name="permanent_jobs" localSheetId="7">#REF!</definedName>
    <definedName name="permanent_jobs" localSheetId="9">#REF!</definedName>
    <definedName name="permanent_jobs" localSheetId="8">#REF!</definedName>
    <definedName name="permanent_jobs" localSheetId="6">#REF!</definedName>
    <definedName name="permanent_jobs" localSheetId="12">#REF!</definedName>
    <definedName name="permanent_jobs" localSheetId="10">#REF!</definedName>
    <definedName name="permanent_jobs" localSheetId="11">#REF!</definedName>
    <definedName name="permanent_jobs">#REF!</definedName>
    <definedName name="Permit_Fees" localSheetId="7">#REF!</definedName>
    <definedName name="Permit_Fees" localSheetId="9">#REF!</definedName>
    <definedName name="Permit_Fees" localSheetId="8">#REF!</definedName>
    <definedName name="Permit_Fees" localSheetId="6">#REF!</definedName>
    <definedName name="Permit_Fees" localSheetId="12">#REF!</definedName>
    <definedName name="Permit_Fees" localSheetId="10">#REF!</definedName>
    <definedName name="Permit_Fees" localSheetId="11">#REF!</definedName>
    <definedName name="Permit_Fees">#REF!</definedName>
    <definedName name="permits" localSheetId="7">[107]B!#REF!</definedName>
    <definedName name="permits" localSheetId="9">[107]B!#REF!</definedName>
    <definedName name="permits" localSheetId="8">[107]B!#REF!</definedName>
    <definedName name="permits" localSheetId="6">[107]B!#REF!</definedName>
    <definedName name="permits" localSheetId="12">[107]B!#REF!</definedName>
    <definedName name="permits" localSheetId="10">[107]B!#REF!</definedName>
    <definedName name="permits" localSheetId="11">[107]B!#REF!</definedName>
    <definedName name="permits">[107]B!#REF!</definedName>
    <definedName name="persons_du" localSheetId="7">[54]A!#REF!</definedName>
    <definedName name="persons_du" localSheetId="9">[54]A!#REF!</definedName>
    <definedName name="persons_du" localSheetId="8">[54]A!#REF!</definedName>
    <definedName name="persons_du" localSheetId="6">[54]A!#REF!</definedName>
    <definedName name="persons_du" localSheetId="12">[54]A!#REF!</definedName>
    <definedName name="persons_du" localSheetId="10">[54]A!#REF!</definedName>
    <definedName name="persons_du" localSheetId="11">[54]A!#REF!</definedName>
    <definedName name="persons_du">[54]A!#REF!</definedName>
    <definedName name="persons_served" localSheetId="7">'[36]parks alloc'!#REF!</definedName>
    <definedName name="persons_served" localSheetId="9">'[36]parks alloc'!#REF!</definedName>
    <definedName name="persons_served" localSheetId="8">'[36]parks alloc'!#REF!</definedName>
    <definedName name="persons_served" localSheetId="6">'[36]parks alloc'!#REF!</definedName>
    <definedName name="persons_served" localSheetId="12">'[36]parks alloc'!#REF!</definedName>
    <definedName name="persons_served" localSheetId="10">'[36]parks alloc'!#REF!</definedName>
    <definedName name="persons_served" localSheetId="11">'[36]parks alloc'!#REF!</definedName>
    <definedName name="persons_served">'[36]parks alloc'!#REF!</definedName>
    <definedName name="pf_cost" localSheetId="7">#REF!</definedName>
    <definedName name="pf_cost" localSheetId="9">#REF!</definedName>
    <definedName name="pf_cost" localSheetId="8">#REF!</definedName>
    <definedName name="pf_cost" localSheetId="6">#REF!</definedName>
    <definedName name="pf_cost" localSheetId="12">#REF!</definedName>
    <definedName name="pf_cost" localSheetId="10">#REF!</definedName>
    <definedName name="pf_cost" localSheetId="11">#REF!</definedName>
    <definedName name="pf_cost">#REF!</definedName>
    <definedName name="pf_overlap1" localSheetId="7">#REF!</definedName>
    <definedName name="pf_overlap1" localSheetId="9">#REF!</definedName>
    <definedName name="pf_overlap1" localSheetId="8">#REF!</definedName>
    <definedName name="pf_overlap1" localSheetId="6">#REF!</definedName>
    <definedName name="pf_overlap1" localSheetId="12">#REF!</definedName>
    <definedName name="pf_overlap1" localSheetId="10">#REF!</definedName>
    <definedName name="pf_overlap1" localSheetId="11">#REF!</definedName>
    <definedName name="pf_overlap1">#REF!</definedName>
    <definedName name="pf_summ" localSheetId="7">#REF!</definedName>
    <definedName name="pf_summ" localSheetId="9">#REF!</definedName>
    <definedName name="pf_summ" localSheetId="8">#REF!</definedName>
    <definedName name="pf_summ" localSheetId="6">#REF!</definedName>
    <definedName name="pf_summ" localSheetId="12">#REF!</definedName>
    <definedName name="pf_summ" localSheetId="10">#REF!</definedName>
    <definedName name="pf_summ" localSheetId="11">#REF!</definedName>
    <definedName name="pf_summ">#REF!</definedName>
    <definedName name="PFF">'[108]Fee Table'!$C$31:$D$56</definedName>
    <definedName name="PFF_cost_change" localSheetId="7">'[109]Cost Summary'!#REF!</definedName>
    <definedName name="PFF_cost_change" localSheetId="8">'[109]Cost Summary'!#REF!</definedName>
    <definedName name="PFF_cost_change" localSheetId="6">'[109]Cost Summary'!#REF!</definedName>
    <definedName name="PFF_cost_change">'[109]Cost Summary'!#REF!</definedName>
    <definedName name="PFF_remaining_costs" localSheetId="7">#REF!</definedName>
    <definedName name="PFF_remaining_costs" localSheetId="8">#REF!</definedName>
    <definedName name="PFF_remaining_costs" localSheetId="6">#REF!</definedName>
    <definedName name="PFF_remaining_costs">#REF!</definedName>
    <definedName name="PFF_summary" localSheetId="7">[95]summary!#REF!</definedName>
    <definedName name="PFF_summary" localSheetId="9">[95]summary!#REF!</definedName>
    <definedName name="PFF_summary" localSheetId="8">[95]summary!#REF!</definedName>
    <definedName name="PFF_summary" localSheetId="6">[95]summary!#REF!</definedName>
    <definedName name="PFF_summary" localSheetId="12">[95]summary!#REF!</definedName>
    <definedName name="PFF_summary" localSheetId="10">[95]summary!#REF!</definedName>
    <definedName name="PFF_summary" localSheetId="11">[95]summary!#REF!</definedName>
    <definedName name="PFF_summary">[95]summary!#REF!</definedName>
    <definedName name="ph_sum2" localSheetId="7">#REF!</definedName>
    <definedName name="ph_sum2" localSheetId="8">#REF!</definedName>
    <definedName name="ph_sum2" localSheetId="6">#REF!</definedName>
    <definedName name="ph_sum2" localSheetId="12">#REF!</definedName>
    <definedName name="ph_sum2">#REF!</definedName>
    <definedName name="Phase">"crit23"</definedName>
    <definedName name="Phase_1_revs" localSheetId="7">#REF!</definedName>
    <definedName name="Phase_1_revs" localSheetId="9">#REF!</definedName>
    <definedName name="Phase_1_revs" localSheetId="8">#REF!</definedName>
    <definedName name="Phase_1_revs" localSheetId="6">#REF!</definedName>
    <definedName name="Phase_1_revs" localSheetId="12">#REF!</definedName>
    <definedName name="Phase_1_revs" localSheetId="10">#REF!</definedName>
    <definedName name="Phase_1_revs" localSheetId="11">#REF!</definedName>
    <definedName name="Phase_1_revs">#REF!</definedName>
    <definedName name="PHASING" localSheetId="7">#REF!</definedName>
    <definedName name="PHASING" localSheetId="9">#REF!</definedName>
    <definedName name="PHASING" localSheetId="8">#REF!</definedName>
    <definedName name="PHASING" localSheetId="6">#REF!</definedName>
    <definedName name="PHASING" localSheetId="12">#REF!</definedName>
    <definedName name="PHASING" localSheetId="10">#REF!</definedName>
    <definedName name="PHASING" localSheetId="11">#REF!</definedName>
    <definedName name="PHASING">#REF!</definedName>
    <definedName name="phasingB" localSheetId="7">'[110]TI Tables'!#REF!</definedName>
    <definedName name="phasingB" localSheetId="9">'[110]TI Tables'!#REF!</definedName>
    <definedName name="phasingB" localSheetId="8">'[110]TI Tables'!#REF!</definedName>
    <definedName name="phasingB" localSheetId="6">'[110]TI Tables'!#REF!</definedName>
    <definedName name="phasingB" localSheetId="12">'[110]TI Tables'!#REF!</definedName>
    <definedName name="phasingB" localSheetId="10">'[110]TI Tables'!#REF!</definedName>
    <definedName name="phasingB" localSheetId="11">'[110]TI Tables'!#REF!</definedName>
    <definedName name="phasingB">'[110]TI Tables'!#REF!</definedName>
    <definedName name="Phone_bill" localSheetId="7">[42]Projdesc!#REF!</definedName>
    <definedName name="Phone_bill" localSheetId="9">[42]Projdesc!#REF!</definedName>
    <definedName name="Phone_bill" localSheetId="8">[42]Projdesc!#REF!</definedName>
    <definedName name="Phone_bill" localSheetId="6">[42]Projdesc!#REF!</definedName>
    <definedName name="Phone_bill" localSheetId="12">[42]Projdesc!#REF!</definedName>
    <definedName name="Phone_bill" localSheetId="10">[42]Projdesc!#REF!</definedName>
    <definedName name="Phone_bill" localSheetId="11">[42]Projdesc!#REF!</definedName>
    <definedName name="Phone_bill">[42]Projdesc!#REF!</definedName>
    <definedName name="Pier_Scenario" localSheetId="7">#REF!</definedName>
    <definedName name="Pier_Scenario" localSheetId="9">#REF!</definedName>
    <definedName name="Pier_Scenario" localSheetId="8">#REF!</definedName>
    <definedName name="Pier_Scenario" localSheetId="6">#REF!</definedName>
    <definedName name="Pier_Scenario" localSheetId="12">#REF!</definedName>
    <definedName name="Pier_Scenario" localSheetId="10">#REF!</definedName>
    <definedName name="Pier_Scenario" localSheetId="11">#REF!</definedName>
    <definedName name="Pier_Scenario">#REF!</definedName>
    <definedName name="placer_facilities" localSheetId="7">'[98]Existing Fees'!#REF!</definedName>
    <definedName name="placer_facilities" localSheetId="9">'[98]Existing Fees'!#REF!</definedName>
    <definedName name="placer_facilities" localSheetId="8">'[98]Existing Fees'!#REF!</definedName>
    <definedName name="placer_facilities" localSheetId="6">'[98]Existing Fees'!#REF!</definedName>
    <definedName name="placer_facilities" localSheetId="12">'[98]Existing Fees'!#REF!</definedName>
    <definedName name="placer_facilities" localSheetId="10">'[98]Existing Fees'!#REF!</definedName>
    <definedName name="placer_facilities" localSheetId="11">'[98]Existing Fees'!#REF!</definedName>
    <definedName name="placer_facilities">'[98]Existing Fees'!#REF!</definedName>
    <definedName name="plan_area" localSheetId="7">'[111]Fee Data'!#REF!</definedName>
    <definedName name="plan_area" localSheetId="9">'[111]Fee Data'!#REF!</definedName>
    <definedName name="plan_area" localSheetId="8">'[111]Fee Data'!#REF!</definedName>
    <definedName name="plan_area" localSheetId="6">'[111]Fee Data'!#REF!</definedName>
    <definedName name="plan_area" localSheetId="12">'[111]Fee Data'!#REF!</definedName>
    <definedName name="plan_area" localSheetId="10">'[111]Fee Data'!#REF!</definedName>
    <definedName name="plan_area" localSheetId="11">'[111]Fee Data'!#REF!</definedName>
    <definedName name="plan_area">'[111]Fee Data'!#REF!</definedName>
    <definedName name="Plan_area_fee" localSheetId="7">#REF!</definedName>
    <definedName name="Plan_area_fee" localSheetId="9">#REF!</definedName>
    <definedName name="Plan_area_fee" localSheetId="8">#REF!</definedName>
    <definedName name="Plan_area_fee" localSheetId="6">#REF!</definedName>
    <definedName name="Plan_area_fee" localSheetId="12">#REF!</definedName>
    <definedName name="Plan_area_fee" localSheetId="10">#REF!</definedName>
    <definedName name="Plan_area_fee" localSheetId="11">#REF!</definedName>
    <definedName name="Plan_area_fee">#REF!</definedName>
    <definedName name="Plan_Review" localSheetId="7">#REF!</definedName>
    <definedName name="Plan_Review" localSheetId="9">#REF!</definedName>
    <definedName name="Plan_Review" localSheetId="8">#REF!</definedName>
    <definedName name="Plan_Review" localSheetId="6">#REF!</definedName>
    <definedName name="Plan_Review" localSheetId="12">#REF!</definedName>
    <definedName name="Plan_Review" localSheetId="10">#REF!</definedName>
    <definedName name="Plan_Review" localSheetId="11">#REF!</definedName>
    <definedName name="Plan_Review">#REF!</definedName>
    <definedName name="PLANNING.FEES" localSheetId="7">[25]MASTER!#REF!</definedName>
    <definedName name="PLANNING.FEES" localSheetId="9">[25]MASTER!#REF!</definedName>
    <definedName name="PLANNING.FEES" localSheetId="8">[25]MASTER!#REF!</definedName>
    <definedName name="PLANNING.FEES" localSheetId="6">[25]MASTER!#REF!</definedName>
    <definedName name="PLANNING.FEES" localSheetId="12">[25]MASTER!#REF!</definedName>
    <definedName name="PLANNING.FEES" localSheetId="10">[25]MASTER!#REF!</definedName>
    <definedName name="PLANNING.FEES" localSheetId="11">[25]MASTER!#REF!</definedName>
    <definedName name="PLANNING.FEES">[25]MASTER!#REF!</definedName>
    <definedName name="planning_alloc" localSheetId="7">[34]allocation!#REF!</definedName>
    <definedName name="planning_alloc" localSheetId="9">[34]allocation!#REF!</definedName>
    <definedName name="planning_alloc" localSheetId="8">[34]allocation!#REF!</definedName>
    <definedName name="planning_alloc" localSheetId="6">[34]allocation!#REF!</definedName>
    <definedName name="planning_alloc" localSheetId="12">[34]allocation!#REF!</definedName>
    <definedName name="planning_alloc" localSheetId="10">[34]allocation!#REF!</definedName>
    <definedName name="planning_alloc" localSheetId="11">[34]allocation!#REF!</definedName>
    <definedName name="planning_alloc">[34]allocation!#REF!</definedName>
    <definedName name="planning_due" localSheetId="7">#REF!</definedName>
    <definedName name="planning_due" localSheetId="9">#REF!</definedName>
    <definedName name="planning_due" localSheetId="8">#REF!</definedName>
    <definedName name="planning_due" localSheetId="6">#REF!</definedName>
    <definedName name="planning_due" localSheetId="12">#REF!</definedName>
    <definedName name="planning_due" localSheetId="10">#REF!</definedName>
    <definedName name="planning_due" localSheetId="11">#REF!</definedName>
    <definedName name="planning_due">#REF!</definedName>
    <definedName name="planning_landscaping_EDU" localSheetId="7">#REF!</definedName>
    <definedName name="planning_landscaping_EDU" localSheetId="9">#REF!</definedName>
    <definedName name="planning_landscaping_EDU" localSheetId="8">#REF!</definedName>
    <definedName name="planning_landscaping_EDU" localSheetId="6">#REF!</definedName>
    <definedName name="planning_landscaping_EDU" localSheetId="12">#REF!</definedName>
    <definedName name="planning_landscaping_EDU" localSheetId="10">#REF!</definedName>
    <definedName name="planning_landscaping_EDU" localSheetId="11">#REF!</definedName>
    <definedName name="planning_landscaping_EDU">#REF!</definedName>
    <definedName name="PLANS" localSheetId="7">#REF!</definedName>
    <definedName name="PLANS" localSheetId="9">#REF!</definedName>
    <definedName name="PLANS" localSheetId="8">#REF!</definedName>
    <definedName name="PLANS" localSheetId="6">#REF!</definedName>
    <definedName name="PLANS" localSheetId="12">#REF!</definedName>
    <definedName name="PLANS" localSheetId="10">#REF!</definedName>
    <definedName name="PLANS" localSheetId="11">#REF!</definedName>
    <definedName name="PLANS">#REF!</definedName>
    <definedName name="plap_factors" localSheetId="7">#REF!</definedName>
    <definedName name="plap_factors" localSheetId="9">#REF!</definedName>
    <definedName name="plap_factors" localSheetId="8">#REF!</definedName>
    <definedName name="plap_factors" localSheetId="6">#REF!</definedName>
    <definedName name="plap_factors" localSheetId="12">#REF!</definedName>
    <definedName name="plap_factors" localSheetId="10">#REF!</definedName>
    <definedName name="plap_factors" localSheetId="11">#REF!</definedName>
    <definedName name="plap_factors">#REF!</definedName>
    <definedName name="po">PV(mezz_ytm,mezz_term-1,mezz_amt*mezz_io,0,0)+mezz_amt</definedName>
    <definedName name="police" localSheetId="7">#REF!</definedName>
    <definedName name="police" localSheetId="9">#REF!</definedName>
    <definedName name="police" localSheetId="8">#REF!</definedName>
    <definedName name="police" localSheetId="6">#REF!</definedName>
    <definedName name="police" localSheetId="12">#REF!</definedName>
    <definedName name="police" localSheetId="10">#REF!</definedName>
    <definedName name="police" localSheetId="11">#REF!</definedName>
    <definedName name="police">#REF!</definedName>
    <definedName name="police_alloc" localSheetId="7">#REF!</definedName>
    <definedName name="police_alloc" localSheetId="9">#REF!</definedName>
    <definedName name="police_alloc" localSheetId="8">#REF!</definedName>
    <definedName name="police_alloc" localSheetId="6">#REF!</definedName>
    <definedName name="police_alloc" localSheetId="12">#REF!</definedName>
    <definedName name="police_alloc" localSheetId="10">#REF!</definedName>
    <definedName name="police_alloc" localSheetId="11">#REF!</definedName>
    <definedName name="police_alloc">#REF!</definedName>
    <definedName name="police_compare" localSheetId="7">#REF!</definedName>
    <definedName name="police_compare" localSheetId="9">#REF!</definedName>
    <definedName name="police_compare" localSheetId="8">#REF!</definedName>
    <definedName name="police_compare" localSheetId="6">#REF!</definedName>
    <definedName name="police_compare" localSheetId="12">#REF!</definedName>
    <definedName name="police_compare" localSheetId="10">#REF!</definedName>
    <definedName name="police_compare" localSheetId="11">#REF!</definedName>
    <definedName name="police_compare">#REF!</definedName>
    <definedName name="police_costs" localSheetId="7">[49]C!#REF!</definedName>
    <definedName name="police_costs" localSheetId="9">[49]C!#REF!</definedName>
    <definedName name="police_costs" localSheetId="8">[49]C!#REF!</definedName>
    <definedName name="police_costs" localSheetId="6">[49]C!#REF!</definedName>
    <definedName name="police_costs" localSheetId="12">[49]C!#REF!</definedName>
    <definedName name="police_costs" localSheetId="10">[49]C!#REF!</definedName>
    <definedName name="police_costs" localSheetId="11">[49]C!#REF!</definedName>
    <definedName name="police_costs">[49]C!#REF!</definedName>
    <definedName name="police_dev1" localSheetId="7">#REF!</definedName>
    <definedName name="police_dev1" localSheetId="9">#REF!</definedName>
    <definedName name="police_dev1" localSheetId="8">#REF!</definedName>
    <definedName name="police_dev1" localSheetId="6">#REF!</definedName>
    <definedName name="police_dev1" localSheetId="12">#REF!</definedName>
    <definedName name="police_dev1" localSheetId="10">#REF!</definedName>
    <definedName name="police_dev1" localSheetId="11">#REF!</definedName>
    <definedName name="police_dev1">#REF!</definedName>
    <definedName name="police_diff_alloc" localSheetId="7">[34]allocation!#REF!</definedName>
    <definedName name="police_diff_alloc" localSheetId="9">[34]allocation!#REF!</definedName>
    <definedName name="police_diff_alloc" localSheetId="8">[34]allocation!#REF!</definedName>
    <definedName name="police_diff_alloc" localSheetId="6">[34]allocation!#REF!</definedName>
    <definedName name="police_diff_alloc" localSheetId="12">[34]allocation!#REF!</definedName>
    <definedName name="police_diff_alloc" localSheetId="10">[34]allocation!#REF!</definedName>
    <definedName name="police_diff_alloc" localSheetId="11">[34]allocation!#REF!</definedName>
    <definedName name="police_diff_alloc">[34]allocation!#REF!</definedName>
    <definedName name="police_retail_calls" localSheetId="7">[21]D!#REF!</definedName>
    <definedName name="police_retail_calls" localSheetId="9">[21]D!#REF!</definedName>
    <definedName name="police_retail_calls" localSheetId="8">[21]D!#REF!</definedName>
    <definedName name="police_retail_calls" localSheetId="6">[21]D!#REF!</definedName>
    <definedName name="police_retail_calls" localSheetId="12">[21]D!#REF!</definedName>
    <definedName name="police_retail_calls" localSheetId="10">[21]D!#REF!</definedName>
    <definedName name="police_retail_calls" localSheetId="11">[21]D!#REF!</definedName>
    <definedName name="police_retail_calls">[21]D!#REF!</definedName>
    <definedName name="police2" localSheetId="7">[21]D!#REF!</definedName>
    <definedName name="police2" localSheetId="9">[21]D!#REF!</definedName>
    <definedName name="police2" localSheetId="8">[21]D!#REF!</definedName>
    <definedName name="police2" localSheetId="6">[21]D!#REF!</definedName>
    <definedName name="police2" localSheetId="12">[21]D!#REF!</definedName>
    <definedName name="police2" localSheetId="10">[21]D!#REF!</definedName>
    <definedName name="police2" localSheetId="11">[21]D!#REF!</definedName>
    <definedName name="police2">[21]D!#REF!</definedName>
    <definedName name="PoolA">[108]Inflation!$C$7</definedName>
    <definedName name="Pop">'[67]Assump(S2)'!$C$9</definedName>
    <definedName name="pop_dev_phase" localSheetId="7">'[63]Land Use Input'!#REF!</definedName>
    <definedName name="pop_dev_phase" localSheetId="9">'[63]Land Use Input'!#REF!</definedName>
    <definedName name="pop_dev_phase" localSheetId="8">'[63]Land Use Input'!#REF!</definedName>
    <definedName name="pop_dev_phase" localSheetId="6">'[63]Land Use Input'!#REF!</definedName>
    <definedName name="pop_dev_phase" localSheetId="12">'[63]Land Use Input'!#REF!</definedName>
    <definedName name="pop_dev_phase" localSheetId="10">'[63]Land Use Input'!#REF!</definedName>
    <definedName name="pop_dev_phase" localSheetId="11">'[63]Land Use Input'!#REF!</definedName>
    <definedName name="pop_dev_phase">'[63]Land Use Input'!#REF!</definedName>
    <definedName name="pop_emp" localSheetId="7">#REF!</definedName>
    <definedName name="pop_emp" localSheetId="9">#REF!</definedName>
    <definedName name="pop_emp" localSheetId="8">#REF!</definedName>
    <definedName name="pop_emp" localSheetId="6">#REF!</definedName>
    <definedName name="pop_emp" localSheetId="12">#REF!</definedName>
    <definedName name="pop_emp" localSheetId="10">#REF!</definedName>
    <definedName name="pop_emp" localSheetId="11">#REF!</definedName>
    <definedName name="pop_emp">#REF!</definedName>
    <definedName name="pop_employ" localSheetId="7">[112]LU_Pop!#REF!</definedName>
    <definedName name="pop_employ" localSheetId="9">[112]LU_Pop!#REF!</definedName>
    <definedName name="pop_employ" localSheetId="8">[112]LU_Pop!#REF!</definedName>
    <definedName name="pop_employ" localSheetId="6">[112]LU_Pop!#REF!</definedName>
    <definedName name="pop_employ" localSheetId="12">[112]LU_Pop!#REF!</definedName>
    <definedName name="pop_employ" localSheetId="10">[112]LU_Pop!#REF!</definedName>
    <definedName name="pop_employ" localSheetId="11">[112]LU_Pop!#REF!</definedName>
    <definedName name="pop_employ">[112]LU_Pop!#REF!</definedName>
    <definedName name="pop_sum">[72]sum!$D$9:$F$32</definedName>
    <definedName name="popemp_base" localSheetId="7">#REF!</definedName>
    <definedName name="popemp_base" localSheetId="9">#REF!</definedName>
    <definedName name="popemp_base" localSheetId="8">#REF!</definedName>
    <definedName name="popemp_base" localSheetId="6">#REF!</definedName>
    <definedName name="popemp_base" localSheetId="12">#REF!</definedName>
    <definedName name="popemp_base" localSheetId="10">#REF!</definedName>
    <definedName name="popemp_base" localSheetId="11">#REF!</definedName>
    <definedName name="popemp_base">#REF!</definedName>
    <definedName name="popemp_pref" localSheetId="7">#REF!</definedName>
    <definedName name="popemp_pref" localSheetId="9">#REF!</definedName>
    <definedName name="popemp_pref" localSheetId="8">#REF!</definedName>
    <definedName name="popemp_pref" localSheetId="6">#REF!</definedName>
    <definedName name="popemp_pref" localSheetId="12">#REF!</definedName>
    <definedName name="popemp_pref" localSheetId="10">#REF!</definedName>
    <definedName name="popemp_pref" localSheetId="11">#REF!</definedName>
    <definedName name="popemp_pref">#REF!</definedName>
    <definedName name="population" localSheetId="7">'[44]Population &amp; Employment'!#REF!</definedName>
    <definedName name="population" localSheetId="9">'[44]Population &amp; Employment'!#REF!</definedName>
    <definedName name="population" localSheetId="8">'[44]Population &amp; Employment'!#REF!</definedName>
    <definedName name="population" localSheetId="6">'[44]Population &amp; Employment'!#REF!</definedName>
    <definedName name="population" localSheetId="12">'[44]Population &amp; Employment'!#REF!</definedName>
    <definedName name="population" localSheetId="10">'[44]Population &amp; Employment'!#REF!</definedName>
    <definedName name="population" localSheetId="11">'[44]Population &amp; Employment'!#REF!</definedName>
    <definedName name="population">'[44]Population &amp; Employment'!#REF!</definedName>
    <definedName name="POSTAGE" localSheetId="7">'[7]Expense Detail Sheets'!#REF!</definedName>
    <definedName name="POSTAGE" localSheetId="9">'[7]Expense Detail Sheets'!#REF!</definedName>
    <definedName name="POSTAGE" localSheetId="8">'[7]Expense Detail Sheets'!#REF!</definedName>
    <definedName name="POSTAGE" localSheetId="6">'[7]Expense Detail Sheets'!#REF!</definedName>
    <definedName name="POSTAGE" localSheetId="12">'[7]Expense Detail Sheets'!#REF!</definedName>
    <definedName name="POSTAGE" localSheetId="10">'[7]Expense Detail Sheets'!#REF!</definedName>
    <definedName name="POSTAGE" localSheetId="11">'[7]Expense Detail Sheets'!#REF!</definedName>
    <definedName name="POSTAGE">'[7]Expense Detail Sheets'!#REF!</definedName>
    <definedName name="pph" localSheetId="7">#REF!</definedName>
    <definedName name="pph" localSheetId="9">#REF!</definedName>
    <definedName name="pph" localSheetId="8">#REF!</definedName>
    <definedName name="pph" localSheetId="6">#REF!</definedName>
    <definedName name="pph" localSheetId="12">#REF!</definedName>
    <definedName name="pph" localSheetId="10">#REF!</definedName>
    <definedName name="pph" localSheetId="11">#REF!</definedName>
    <definedName name="pph">#REF!</definedName>
    <definedName name="pph_comp" localSheetId="7">#REF!</definedName>
    <definedName name="pph_comp" localSheetId="9">#REF!</definedName>
    <definedName name="pph_comp" localSheetId="8">#REF!</definedName>
    <definedName name="pph_comp" localSheetId="6">#REF!</definedName>
    <definedName name="pph_comp" localSheetId="12">#REF!</definedName>
    <definedName name="pph_comp" localSheetId="10">#REF!</definedName>
    <definedName name="pph_comp" localSheetId="11">#REF!</definedName>
    <definedName name="pph_comp">#REF!</definedName>
    <definedName name="PR_comm_alloc" localSheetId="7">'[48]Southwest Placer Fee Program'!#REF!</definedName>
    <definedName name="PR_comm_alloc" localSheetId="9">'[48]Southwest Placer Fee Program'!#REF!</definedName>
    <definedName name="PR_comm_alloc" localSheetId="8">'[48]Southwest Placer Fee Program'!#REF!</definedName>
    <definedName name="PR_comm_alloc" localSheetId="6">'[48]Southwest Placer Fee Program'!#REF!</definedName>
    <definedName name="PR_comm_alloc" localSheetId="12">'[48]Southwest Placer Fee Program'!#REF!</definedName>
    <definedName name="PR_comm_alloc" localSheetId="10">'[48]Southwest Placer Fee Program'!#REF!</definedName>
    <definedName name="PR_comm_alloc" localSheetId="11">'[48]Southwest Placer Fee Program'!#REF!</definedName>
    <definedName name="PR_comm_alloc">'[48]Southwest Placer Fee Program'!#REF!</definedName>
    <definedName name="PR_comm_PV_alloc" localSheetId="7">#REF!</definedName>
    <definedName name="PR_comm_PV_alloc" localSheetId="9">#REF!</definedName>
    <definedName name="PR_comm_PV_alloc" localSheetId="8">#REF!</definedName>
    <definedName name="PR_comm_PV_alloc" localSheetId="6">#REF!</definedName>
    <definedName name="PR_comm_PV_alloc" localSheetId="12">#REF!</definedName>
    <definedName name="PR_comm_PV_alloc" localSheetId="10">#REF!</definedName>
    <definedName name="PR_comm_PV_alloc" localSheetId="11">#REF!</definedName>
    <definedName name="PR_comm_PV_alloc">#REF!</definedName>
    <definedName name="PR_neigh_alloc" localSheetId="7">#REF!</definedName>
    <definedName name="PR_neigh_alloc" localSheetId="9">#REF!</definedName>
    <definedName name="PR_neigh_alloc" localSheetId="8">#REF!</definedName>
    <definedName name="PR_neigh_alloc" localSheetId="6">#REF!</definedName>
    <definedName name="PR_neigh_alloc" localSheetId="12">#REF!</definedName>
    <definedName name="PR_neigh_alloc" localSheetId="10">#REF!</definedName>
    <definedName name="PR_neigh_alloc" localSheetId="11">#REF!</definedName>
    <definedName name="PR_neigh_alloc">#REF!</definedName>
    <definedName name="pr_swp_fees_proj">'[48]Southwest Placer Fee Program'!$B$3:$O$38</definedName>
    <definedName name="Pr13ass" localSheetId="7">#REF!</definedName>
    <definedName name="Pr13ass" localSheetId="9">#REF!</definedName>
    <definedName name="Pr13ass" localSheetId="8">#REF!</definedName>
    <definedName name="Pr13ass" localSheetId="6">#REF!</definedName>
    <definedName name="Pr13ass" localSheetId="12">#REF!</definedName>
    <definedName name="Pr13ass" localSheetId="10">#REF!</definedName>
    <definedName name="Pr13ass" localSheetId="11">#REF!</definedName>
    <definedName name="Pr13ass">#REF!</definedName>
    <definedName name="PREMIS_LEASE_LINE_CHARGES" localSheetId="7">'[7]Expense Detail Sheets'!#REF!</definedName>
    <definedName name="PREMIS_LEASE_LINE_CHARGES" localSheetId="9">'[7]Expense Detail Sheets'!#REF!</definedName>
    <definedName name="PREMIS_LEASE_LINE_CHARGES" localSheetId="8">'[7]Expense Detail Sheets'!#REF!</definedName>
    <definedName name="PREMIS_LEASE_LINE_CHARGES" localSheetId="6">'[7]Expense Detail Sheets'!#REF!</definedName>
    <definedName name="PREMIS_LEASE_LINE_CHARGES" localSheetId="12">'[7]Expense Detail Sheets'!#REF!</definedName>
    <definedName name="PREMIS_LEASE_LINE_CHARGES" localSheetId="10">'[7]Expense Detail Sheets'!#REF!</definedName>
    <definedName name="PREMIS_LEASE_LINE_CHARGES" localSheetId="11">'[7]Expense Detail Sheets'!#REF!</definedName>
    <definedName name="PREMIS_LEASE_LINE_CHARGES">'[7]Expense Detail Sheets'!#REF!</definedName>
    <definedName name="Prepay" localSheetId="7">#REF!</definedName>
    <definedName name="Prepay" localSheetId="9">#REF!</definedName>
    <definedName name="Prepay" localSheetId="8">#REF!</definedName>
    <definedName name="Prepay" localSheetId="6">#REF!</definedName>
    <definedName name="Prepay" localSheetId="12">#REF!</definedName>
    <definedName name="Prepay" localSheetId="10">#REF!</definedName>
    <definedName name="Prepay" localSheetId="11">#REF!</definedName>
    <definedName name="Prepay">#REF!</definedName>
    <definedName name="prev_file_directory1" localSheetId="7">#REF!</definedName>
    <definedName name="prev_file_directory1" localSheetId="9">#REF!</definedName>
    <definedName name="prev_file_directory1" localSheetId="8">#REF!</definedName>
    <definedName name="prev_file_directory1" localSheetId="6">#REF!</definedName>
    <definedName name="prev_file_directory1" localSheetId="12">#REF!</definedName>
    <definedName name="prev_file_directory1" localSheetId="10">#REF!</definedName>
    <definedName name="prev_file_directory1" localSheetId="11">#REF!</definedName>
    <definedName name="prev_file_directory1">#REF!</definedName>
    <definedName name="prev_pull_date1" localSheetId="7">#REF!</definedName>
    <definedName name="prev_pull_date1" localSheetId="9">#REF!</definedName>
    <definedName name="prev_pull_date1" localSheetId="8">#REF!</definedName>
    <definedName name="prev_pull_date1" localSheetId="6">#REF!</definedName>
    <definedName name="prev_pull_date1" localSheetId="12">#REF!</definedName>
    <definedName name="prev_pull_date1" localSheetId="10">#REF!</definedName>
    <definedName name="prev_pull_date1" localSheetId="11">#REF!</definedName>
    <definedName name="prev_pull_date1">#REF!</definedName>
    <definedName name="prev_pull_file1" localSheetId="7">#REF!</definedName>
    <definedName name="prev_pull_file1" localSheetId="9">#REF!</definedName>
    <definedName name="prev_pull_file1" localSheetId="8">#REF!</definedName>
    <definedName name="prev_pull_file1" localSheetId="6">#REF!</definedName>
    <definedName name="prev_pull_file1" localSheetId="12">#REF!</definedName>
    <definedName name="prev_pull_file1" localSheetId="10">#REF!</definedName>
    <definedName name="prev_pull_file1" localSheetId="11">#REF!</definedName>
    <definedName name="prev_pull_file1">#REF!</definedName>
    <definedName name="Previous_Rec">#N/A</definedName>
    <definedName name="PRICE" localSheetId="7">#REF!</definedName>
    <definedName name="PRICE" localSheetId="9">#REF!</definedName>
    <definedName name="PRICE" localSheetId="8">#REF!</definedName>
    <definedName name="PRICE" localSheetId="6">#REF!</definedName>
    <definedName name="PRICE" localSheetId="12">#REF!</definedName>
    <definedName name="PRICE" localSheetId="10">#REF!</definedName>
    <definedName name="PRICE" localSheetId="11">#REF!</definedName>
    <definedName name="PRICE">#REF!</definedName>
    <definedName name="Princ" localSheetId="7">#REF!</definedName>
    <definedName name="Princ" localSheetId="8">#REF!</definedName>
    <definedName name="Princ" localSheetId="6">#REF!</definedName>
    <definedName name="Princ">#REF!</definedName>
    <definedName name="_xlnm.Print_Area" localSheetId="15">'An Maint Cost'!$B$2:$D$18</definedName>
    <definedName name="_xlnm.Print_Area" localSheetId="4">'Ann Bike Ben'!$B$2:$K$51</definedName>
    <definedName name="_xlnm.Print_Area" localSheetId="7">'Ann BikePed'!$B$2:$M$47</definedName>
    <definedName name="_xlnm.Print_Area" localSheetId="3">'Ann Ped Ben'!$B$2:$K$52</definedName>
    <definedName name="_xlnm.Print_Area" localSheetId="9">Avoided!$B$2:$D$29</definedName>
    <definedName name="_xlnm.Print_Area" localSheetId="2">'BC Sum'!$B$2:$X$50</definedName>
    <definedName name="_xlnm.Print_Area" localSheetId="8">'Bus Benefit'!$B$2:$G$58</definedName>
    <definedName name="_xlnm.Print_Area" localSheetId="14">'Const Cost'!$B$2:$F$15</definedName>
    <definedName name="_xlnm.Print_Area" localSheetId="6">'Daily BikePed'!$B$2:$M$40</definedName>
    <definedName name="_xlnm.Print_Area" localSheetId="12">Emissions!$B$3:$P$48</definedName>
    <definedName name="_xlnm.Print_Area" localSheetId="16">Factors!$B$2:$H$40</definedName>
    <definedName name="_xlnm.Print_Area" localSheetId="0">Index!$B$1:$C$18</definedName>
    <definedName name="_xlnm.Print_Area" localSheetId="5">'Mortality Ben'!$B$2:$N$53</definedName>
    <definedName name="_xlnm.Print_Area" localSheetId="10">'Rem Value'!$B$2:$D$28</definedName>
    <definedName name="_xlnm.Print_Area" localSheetId="11">Safety!$B$2:$K$53</definedName>
    <definedName name="_xlnm.Print_Area" localSheetId="13">'VMT Reductions'!$B$2:$I$46</definedName>
    <definedName name="_xlnm.Print_Area">#REF!</definedName>
    <definedName name="Print_Area_MI" localSheetId="7">#REF!</definedName>
    <definedName name="Print_Area_MI" localSheetId="9">#REF!</definedName>
    <definedName name="Print_Area_MI" localSheetId="8">#REF!</definedName>
    <definedName name="Print_Area_MI" localSheetId="6">#REF!</definedName>
    <definedName name="Print_Area_MI" localSheetId="12">#REF!</definedName>
    <definedName name="Print_Area_MI" localSheetId="10">#REF!</definedName>
    <definedName name="Print_Area_MI" localSheetId="11">#REF!</definedName>
    <definedName name="Print_Area_MI">#REF!</definedName>
    <definedName name="Print_Area_Reset" localSheetId="7">OFFSET('Ann BikePed'!Full_Print,0,0,[0]!Last_Row)</definedName>
    <definedName name="Print_Area_Reset" localSheetId="8">OFFSET('Bus Benefit'!Full_Print,0,0,[0]!Last_Row)</definedName>
    <definedName name="Print_Area_Reset" localSheetId="6">OFFSET('Daily BikePed'!Full_Print,0,0,[0]!Last_Row)</definedName>
    <definedName name="Print_Area_Reset">OFFSET(Full_Print,0,0,Last_Row)</definedName>
    <definedName name="print_debt" localSheetId="7">'[24]Bonds Scenariox'!#REF!</definedName>
    <definedName name="print_debt" localSheetId="9">'[24]Bonds Scenariox'!#REF!</definedName>
    <definedName name="print_debt" localSheetId="8">'[24]Bonds Scenariox'!#REF!</definedName>
    <definedName name="print_debt" localSheetId="6">'[24]Bonds Scenariox'!#REF!</definedName>
    <definedName name="print_debt" localSheetId="12">'[24]Bonds Scenariox'!#REF!</definedName>
    <definedName name="print_debt" localSheetId="10">'[24]Bonds Scenariox'!#REF!</definedName>
    <definedName name="print_debt" localSheetId="11">'[24]Bonds Scenariox'!#REF!</definedName>
    <definedName name="print_debt">'[24]Bonds Scenariox'!#REF!</definedName>
    <definedName name="Print_the_Revenue_Schedule" localSheetId="7">[6]Macro1!#REF!</definedName>
    <definedName name="Print_the_Revenue_Schedule" localSheetId="9">[6]Macro1!#REF!</definedName>
    <definedName name="Print_the_Revenue_Schedule" localSheetId="8">[6]Macro1!#REF!</definedName>
    <definedName name="Print_the_Revenue_Schedule" localSheetId="6">[6]Macro1!#REF!</definedName>
    <definedName name="Print_the_Revenue_Schedule" localSheetId="12">[6]Macro1!#REF!</definedName>
    <definedName name="Print_the_Revenue_Schedule" localSheetId="10">[6]Macro1!#REF!</definedName>
    <definedName name="Print_the_Revenue_Schedule" localSheetId="11">[6]Macro1!#REF!</definedName>
    <definedName name="Print_the_Revenue_Schedule">[6]Macro1!#REF!</definedName>
    <definedName name="_xlnm.Print_Titles">#REF!</definedName>
    <definedName name="PRINT_TITLES_MI" localSheetId="7">#REF!</definedName>
    <definedName name="PRINT_TITLES_MI" localSheetId="9">#REF!</definedName>
    <definedName name="PRINT_TITLES_MI" localSheetId="8">#REF!</definedName>
    <definedName name="PRINT_TITLES_MI" localSheetId="6">#REF!</definedName>
    <definedName name="PRINT_TITLES_MI" localSheetId="12">#REF!</definedName>
    <definedName name="PRINT_TITLES_MI" localSheetId="10">#REF!</definedName>
    <definedName name="PRINT_TITLES_MI" localSheetId="11">#REF!</definedName>
    <definedName name="PRINT_TITLES_MI">#REF!</definedName>
    <definedName name="PRINT10" localSheetId="7">#REF!</definedName>
    <definedName name="PRINT10" localSheetId="9">#REF!</definedName>
    <definedName name="PRINT10" localSheetId="8">#REF!</definedName>
    <definedName name="PRINT10" localSheetId="6">#REF!</definedName>
    <definedName name="PRINT10" localSheetId="12">#REF!</definedName>
    <definedName name="PRINT10" localSheetId="10">#REF!</definedName>
    <definedName name="PRINT10" localSheetId="11">#REF!</definedName>
    <definedName name="PRINT10">#REF!</definedName>
    <definedName name="PRINT2" localSheetId="7">#REF!</definedName>
    <definedName name="PRINT2" localSheetId="9">#REF!</definedName>
    <definedName name="PRINT2" localSheetId="8">#REF!</definedName>
    <definedName name="PRINT2" localSheetId="6">#REF!</definedName>
    <definedName name="PRINT2" localSheetId="12">#REF!</definedName>
    <definedName name="PRINT2" localSheetId="10">#REF!</definedName>
    <definedName name="PRINT2" localSheetId="11">#REF!</definedName>
    <definedName name="PRINT2">#REF!</definedName>
    <definedName name="PRINT3" localSheetId="7">#REF!</definedName>
    <definedName name="PRINT3" localSheetId="9">#REF!</definedName>
    <definedName name="PRINT3" localSheetId="8">#REF!</definedName>
    <definedName name="PRINT3" localSheetId="6">#REF!</definedName>
    <definedName name="PRINT3" localSheetId="12">#REF!</definedName>
    <definedName name="PRINT3" localSheetId="10">#REF!</definedName>
    <definedName name="PRINT3" localSheetId="11">#REF!</definedName>
    <definedName name="PRINT3">#REF!</definedName>
    <definedName name="PRINT8" localSheetId="7">#REF!</definedName>
    <definedName name="PRINT8" localSheetId="9">#REF!</definedName>
    <definedName name="PRINT8" localSheetId="8">#REF!</definedName>
    <definedName name="PRINT8" localSheetId="6">#REF!</definedName>
    <definedName name="PRINT8" localSheetId="12">#REF!</definedName>
    <definedName name="PRINT8" localSheetId="10">#REF!</definedName>
    <definedName name="PRINT8" localSheetId="11">#REF!</definedName>
    <definedName name="PRINT8">#REF!</definedName>
    <definedName name="PRINT9" localSheetId="7">#REF!</definedName>
    <definedName name="PRINT9" localSheetId="9">#REF!</definedName>
    <definedName name="PRINT9" localSheetId="8">#REF!</definedName>
    <definedName name="PRINT9" localSheetId="6">#REF!</definedName>
    <definedName name="PRINT9" localSheetId="12">#REF!</definedName>
    <definedName name="PRINT9" localSheetId="10">#REF!</definedName>
    <definedName name="PRINT9" localSheetId="11">#REF!</definedName>
    <definedName name="PRINT9">#REF!</definedName>
    <definedName name="PRINTALL" localSheetId="7">#REF!</definedName>
    <definedName name="PRINTALL" localSheetId="9">#REF!</definedName>
    <definedName name="PRINTALL" localSheetId="8">#REF!</definedName>
    <definedName name="PRINTALL" localSheetId="6">#REF!</definedName>
    <definedName name="PRINTALL" localSheetId="12">#REF!</definedName>
    <definedName name="PRINTALL" localSheetId="10">#REF!</definedName>
    <definedName name="PRINTALL" localSheetId="11">#REF!</definedName>
    <definedName name="PRINTALL">#REF!</definedName>
    <definedName name="PrintForm3">#N/A</definedName>
    <definedName name="PrintFormView">#N/A</definedName>
    <definedName name="PRINTMENU" localSheetId="7">#REF!</definedName>
    <definedName name="PRINTMENU" localSheetId="9">#REF!</definedName>
    <definedName name="PRINTMENU" localSheetId="8">#REF!</definedName>
    <definedName name="PRINTMENU" localSheetId="6">#REF!</definedName>
    <definedName name="PRINTMENU" localSheetId="12">#REF!</definedName>
    <definedName name="PRINTMENU" localSheetId="10">#REF!</definedName>
    <definedName name="PRINTMENU" localSheetId="11">#REF!</definedName>
    <definedName name="PRINTMENU">#REF!</definedName>
    <definedName name="PRINTONE" localSheetId="7">#REF!</definedName>
    <definedName name="PRINTONE" localSheetId="9">#REF!</definedName>
    <definedName name="PRINTONE" localSheetId="8">#REF!</definedName>
    <definedName name="PRINTONE" localSheetId="6">#REF!</definedName>
    <definedName name="PRINTONE" localSheetId="12">#REF!</definedName>
    <definedName name="PRINTONE" localSheetId="10">#REF!</definedName>
    <definedName name="PRINTONE" localSheetId="11">#REF!</definedName>
    <definedName name="PRINTONE">#REF!</definedName>
    <definedName name="PRJNAME" localSheetId="7">'[66]Schuler 2'!#REF!</definedName>
    <definedName name="PRJNAME" localSheetId="9">'[66]Schuler 2'!#REF!</definedName>
    <definedName name="PRJNAME" localSheetId="8">'[66]Schuler 2'!#REF!</definedName>
    <definedName name="PRJNAME" localSheetId="6">'[66]Schuler 2'!#REF!</definedName>
    <definedName name="PRJNAME" localSheetId="12">'[66]Schuler 2'!#REF!</definedName>
    <definedName name="PRJNAME" localSheetId="10">'[66]Schuler 2'!#REF!</definedName>
    <definedName name="PRJNAME" localSheetId="11">'[66]Schuler 2'!#REF!</definedName>
    <definedName name="PRJNAME">'[66]Schuler 2'!#REF!</definedName>
    <definedName name="PRNDOC" localSheetId="7">#REF!</definedName>
    <definedName name="PRNDOC" localSheetId="9">#REF!</definedName>
    <definedName name="PRNDOC" localSheetId="8">#REF!</definedName>
    <definedName name="PRNDOC" localSheetId="6">#REF!</definedName>
    <definedName name="PRNDOC" localSheetId="12">#REF!</definedName>
    <definedName name="PRNDOC" localSheetId="10">#REF!</definedName>
    <definedName name="PRNDOC" localSheetId="11">#REF!</definedName>
    <definedName name="PRNDOC">#REF!</definedName>
    <definedName name="ProductType">[113]LandResidual!$D$102:$D$118</definedName>
    <definedName name="profiles" localSheetId="7">#REF!</definedName>
    <definedName name="profiles" localSheetId="9">#REF!</definedName>
    <definedName name="profiles" localSheetId="8">#REF!</definedName>
    <definedName name="profiles" localSheetId="6">#REF!</definedName>
    <definedName name="profiles" localSheetId="12">#REF!</definedName>
    <definedName name="profiles" localSheetId="10">#REF!</definedName>
    <definedName name="profiles" localSheetId="11">#REF!</definedName>
    <definedName name="profiles">#REF!</definedName>
    <definedName name="Profit_Athena" localSheetId="7">[27]Assumptions!#REF!</definedName>
    <definedName name="Profit_Athena" localSheetId="9">[27]Assumptions!#REF!</definedName>
    <definedName name="Profit_Athena" localSheetId="8">[27]Assumptions!#REF!</definedName>
    <definedName name="Profit_Athena" localSheetId="6">[27]Assumptions!#REF!</definedName>
    <definedName name="Profit_Athena" localSheetId="12">[27]Assumptions!#REF!</definedName>
    <definedName name="Profit_Athena" localSheetId="10">[27]Assumptions!#REF!</definedName>
    <definedName name="Profit_Athena" localSheetId="11">[27]Assumptions!#REF!</definedName>
    <definedName name="Profit_Athena">[27]Assumptions!#REF!</definedName>
    <definedName name="Profit_Seller" localSheetId="7">[27]Assumptions!#REF!</definedName>
    <definedName name="Profit_Seller" localSheetId="9">[27]Assumptions!#REF!</definedName>
    <definedName name="Profit_Seller" localSheetId="8">[27]Assumptions!#REF!</definedName>
    <definedName name="Profit_Seller" localSheetId="6">[27]Assumptions!#REF!</definedName>
    <definedName name="Profit_Seller" localSheetId="12">[27]Assumptions!#REF!</definedName>
    <definedName name="Profit_Seller" localSheetId="10">[27]Assumptions!#REF!</definedName>
    <definedName name="Profit_Seller" localSheetId="11">[27]Assumptions!#REF!</definedName>
    <definedName name="Profit_Seller">[27]Assumptions!#REF!</definedName>
    <definedName name="profit_total" localSheetId="7">#REF!</definedName>
    <definedName name="profit_total" localSheetId="9">#REF!</definedName>
    <definedName name="profit_total" localSheetId="8">#REF!</definedName>
    <definedName name="profit_total" localSheetId="6">#REF!</definedName>
    <definedName name="profit_total" localSheetId="12">#REF!</definedName>
    <definedName name="profit_total" localSheetId="10">#REF!</definedName>
    <definedName name="profit_total" localSheetId="11">#REF!</definedName>
    <definedName name="profit_total">#REF!</definedName>
    <definedName name="proforma" localSheetId="7">#REF!</definedName>
    <definedName name="proforma" localSheetId="9">#REF!</definedName>
    <definedName name="proforma" localSheetId="8">#REF!</definedName>
    <definedName name="proforma" localSheetId="6">#REF!</definedName>
    <definedName name="proforma" localSheetId="12">#REF!</definedName>
    <definedName name="proforma" localSheetId="10">#REF!</definedName>
    <definedName name="proforma" localSheetId="11">#REF!</definedName>
    <definedName name="proforma">#REF!</definedName>
    <definedName name="program_summ" localSheetId="7">#REF!</definedName>
    <definedName name="program_summ" localSheetId="9">#REF!</definedName>
    <definedName name="program_summ" localSheetId="8">#REF!</definedName>
    <definedName name="program_summ" localSheetId="6">#REF!</definedName>
    <definedName name="program_summ" localSheetId="12">#REF!</definedName>
    <definedName name="program_summ" localSheetId="10">#REF!</definedName>
    <definedName name="program_summ" localSheetId="11">#REF!</definedName>
    <definedName name="program_summ">#REF!</definedName>
    <definedName name="PROJ_ID" localSheetId="7">#REF!</definedName>
    <definedName name="PROJ_ID" localSheetId="9">#REF!</definedName>
    <definedName name="PROJ_ID" localSheetId="8">#REF!</definedName>
    <definedName name="PROJ_ID" localSheetId="6">#REF!</definedName>
    <definedName name="PROJ_ID" localSheetId="12">#REF!</definedName>
    <definedName name="PROJ_ID" localSheetId="10">#REF!</definedName>
    <definedName name="PROJ_ID" localSheetId="11">#REF!</definedName>
    <definedName name="PROJ_ID">#REF!</definedName>
    <definedName name="ProjDesc" localSheetId="7">#REF!</definedName>
    <definedName name="ProjDesc" localSheetId="9">#REF!</definedName>
    <definedName name="ProjDesc" localSheetId="8">#REF!</definedName>
    <definedName name="ProjDesc" localSheetId="6">#REF!</definedName>
    <definedName name="ProjDesc" localSheetId="12">#REF!</definedName>
    <definedName name="ProjDesc" localSheetId="10">#REF!</definedName>
    <definedName name="ProjDesc" localSheetId="11">#REF!</definedName>
    <definedName name="ProjDesc">#REF!</definedName>
    <definedName name="ProjDesc_DBVert" localSheetId="7">#REF!</definedName>
    <definedName name="ProjDesc_DBVert" localSheetId="9">#REF!</definedName>
    <definedName name="ProjDesc_DBVert" localSheetId="8">#REF!</definedName>
    <definedName name="ProjDesc_DBVert" localSheetId="6">#REF!</definedName>
    <definedName name="ProjDesc_DBVert" localSheetId="12">#REF!</definedName>
    <definedName name="ProjDesc_DBVert" localSheetId="10">#REF!</definedName>
    <definedName name="ProjDesc_DBVert" localSheetId="11">#REF!</definedName>
    <definedName name="ProjDesc_DBVert">#REF!</definedName>
    <definedName name="ProjDesc_Sum3" localSheetId="7">[55]LandUseDesc!#REF!</definedName>
    <definedName name="ProjDesc_Sum3" localSheetId="9">[55]LandUseDesc!#REF!</definedName>
    <definedName name="ProjDesc_Sum3" localSheetId="8">[55]LandUseDesc!#REF!</definedName>
    <definedName name="ProjDesc_Sum3" localSheetId="6">[55]LandUseDesc!#REF!</definedName>
    <definedName name="ProjDesc_Sum3" localSheetId="12">[55]LandUseDesc!#REF!</definedName>
    <definedName name="ProjDesc_Sum3" localSheetId="10">[55]LandUseDesc!#REF!</definedName>
    <definedName name="ProjDesc_Sum3" localSheetId="11">[55]LandUseDesc!#REF!</definedName>
    <definedName name="ProjDesc_Sum3">[55]LandUseDesc!#REF!</definedName>
    <definedName name="project_cost">'[99]CF&amp;ROI'!$C$22</definedName>
    <definedName name="project_costs" localSheetId="7">#REF!</definedName>
    <definedName name="project_costs" localSheetId="9">#REF!</definedName>
    <definedName name="project_costs" localSheetId="8">#REF!</definedName>
    <definedName name="project_costs" localSheetId="6">#REF!</definedName>
    <definedName name="project_costs" localSheetId="12">#REF!</definedName>
    <definedName name="project_costs" localSheetId="10">#REF!</definedName>
    <definedName name="project_costs" localSheetId="11">#REF!</definedName>
    <definedName name="project_costs">#REF!</definedName>
    <definedName name="PROJECT_NEWSLETTER" localSheetId="7">'[7]Expense Detail Sheets'!#REF!</definedName>
    <definedName name="PROJECT_NEWSLETTER" localSheetId="9">'[7]Expense Detail Sheets'!#REF!</definedName>
    <definedName name="PROJECT_NEWSLETTER" localSheetId="8">'[7]Expense Detail Sheets'!#REF!</definedName>
    <definedName name="PROJECT_NEWSLETTER" localSheetId="6">'[7]Expense Detail Sheets'!#REF!</definedName>
    <definedName name="PROJECT_NEWSLETTER" localSheetId="12">'[7]Expense Detail Sheets'!#REF!</definedName>
    <definedName name="PROJECT_NEWSLETTER" localSheetId="10">'[7]Expense Detail Sheets'!#REF!</definedName>
    <definedName name="PROJECT_NEWSLETTER" localSheetId="11">'[7]Expense Detail Sheets'!#REF!</definedName>
    <definedName name="PROJECT_NEWSLETTER">'[7]Expense Detail Sheets'!#REF!</definedName>
    <definedName name="project_profit">'[99]CF&amp;ROI'!$D$23</definedName>
    <definedName name="ProjectPop" localSheetId="7">#REF!</definedName>
    <definedName name="ProjectPop" localSheetId="9">#REF!</definedName>
    <definedName name="ProjectPop" localSheetId="8">#REF!</definedName>
    <definedName name="ProjectPop" localSheetId="6">#REF!</definedName>
    <definedName name="ProjectPop" localSheetId="12">#REF!</definedName>
    <definedName name="ProjectPop" localSheetId="10">#REF!</definedName>
    <definedName name="ProjectPop" localSheetId="11">#REF!</definedName>
    <definedName name="ProjectPop">#REF!</definedName>
    <definedName name="Promote" localSheetId="7">#REF!</definedName>
    <definedName name="Promote" localSheetId="9">#REF!</definedName>
    <definedName name="Promote" localSheetId="8">#REF!</definedName>
    <definedName name="Promote" localSheetId="6">#REF!</definedName>
    <definedName name="Promote" localSheetId="12">#REF!</definedName>
    <definedName name="Promote" localSheetId="10">#REF!</definedName>
    <definedName name="Promote" localSheetId="11">#REF!</definedName>
    <definedName name="Promote">#REF!</definedName>
    <definedName name="promote1" localSheetId="7">#REF!</definedName>
    <definedName name="promote1" localSheetId="9">#REF!</definedName>
    <definedName name="promote1" localSheetId="8">#REF!</definedName>
    <definedName name="promote1" localSheetId="6">#REF!</definedName>
    <definedName name="promote1" localSheetId="12">#REF!</definedName>
    <definedName name="promote1" localSheetId="10">#REF!</definedName>
    <definedName name="promote1" localSheetId="11">#REF!</definedName>
    <definedName name="promote1">#REF!</definedName>
    <definedName name="prop_sum" localSheetId="7">[49]Summary!#REF!</definedName>
    <definedName name="prop_sum" localSheetId="9">[49]Summary!#REF!</definedName>
    <definedName name="prop_sum" localSheetId="8">[49]Summary!#REF!</definedName>
    <definedName name="prop_sum" localSheetId="6">[49]Summary!#REF!</definedName>
    <definedName name="prop_sum" localSheetId="12">[49]Summary!#REF!</definedName>
    <definedName name="prop_sum" localSheetId="10">[49]Summary!#REF!</definedName>
    <definedName name="prop_sum" localSheetId="11">[49]Summary!#REF!</definedName>
    <definedName name="prop_sum">[49]Summary!#REF!</definedName>
    <definedName name="prop_tax" localSheetId="4">#REF!</definedName>
    <definedName name="prop_tax" localSheetId="7">#REF!</definedName>
    <definedName name="prop_tax" localSheetId="3">#REF!</definedName>
    <definedName name="prop_tax" localSheetId="9">#REF!</definedName>
    <definedName name="prop_tax" localSheetId="2">#REF!</definedName>
    <definedName name="prop_tax" localSheetId="8">#REF!</definedName>
    <definedName name="prop_tax" localSheetId="6">#REF!</definedName>
    <definedName name="prop_tax" localSheetId="12">#REF!</definedName>
    <definedName name="prop_tax" localSheetId="5">#REF!</definedName>
    <definedName name="prop_tax" localSheetId="10">#REF!</definedName>
    <definedName name="prop_tax" localSheetId="11">#REF!</definedName>
    <definedName name="prop_tax" localSheetId="13">#REF!</definedName>
    <definedName name="prop_tax">#REF!</definedName>
    <definedName name="prop_tax_alloc2" localSheetId="7">#REF!</definedName>
    <definedName name="prop_tax_alloc2" localSheetId="9">#REF!</definedName>
    <definedName name="prop_tax_alloc2" localSheetId="8">#REF!</definedName>
    <definedName name="prop_tax_alloc2" localSheetId="6">#REF!</definedName>
    <definedName name="prop_tax_alloc2" localSheetId="12">#REF!</definedName>
    <definedName name="prop_tax_alloc2" localSheetId="10">#REF!</definedName>
    <definedName name="prop_tax_alloc2" localSheetId="11">#REF!</definedName>
    <definedName name="prop_tax_alloc2">#REF!</definedName>
    <definedName name="prop_tax_delinquency" localSheetId="7">#REF!</definedName>
    <definedName name="prop_tax_delinquency" localSheetId="9">#REF!</definedName>
    <definedName name="prop_tax_delinquency" localSheetId="8">#REF!</definedName>
    <definedName name="prop_tax_delinquency" localSheetId="6">#REF!</definedName>
    <definedName name="prop_tax_delinquency" localSheetId="12">#REF!</definedName>
    <definedName name="prop_tax_delinquency" localSheetId="10">#REF!</definedName>
    <definedName name="prop_tax_delinquency" localSheetId="11">#REF!</definedName>
    <definedName name="prop_tax_delinquency">#REF!</definedName>
    <definedName name="prop_tax_share" localSheetId="7">#REF!</definedName>
    <definedName name="prop_tax_share" localSheetId="9">#REF!</definedName>
    <definedName name="prop_tax_share" localSheetId="8">#REF!</definedName>
    <definedName name="prop_tax_share" localSheetId="6">#REF!</definedName>
    <definedName name="prop_tax_share" localSheetId="12">#REF!</definedName>
    <definedName name="prop_tax_share" localSheetId="10">#REF!</definedName>
    <definedName name="prop_tax_share" localSheetId="11">#REF!</definedName>
    <definedName name="prop_tax_share">#REF!</definedName>
    <definedName name="prop_tax_titles" localSheetId="7">[21]D!#REF!</definedName>
    <definedName name="prop_tax_titles" localSheetId="9">[21]D!#REF!</definedName>
    <definedName name="prop_tax_titles" localSheetId="8">[21]D!#REF!</definedName>
    <definedName name="prop_tax_titles" localSheetId="6">[21]D!#REF!</definedName>
    <definedName name="prop_tax_titles" localSheetId="12">[21]D!#REF!</definedName>
    <definedName name="prop_tax_titles" localSheetId="10">[21]D!#REF!</definedName>
    <definedName name="prop_tax_titles" localSheetId="11">[21]D!#REF!</definedName>
    <definedName name="prop_tax_titles">[21]D!#REF!</definedName>
    <definedName name="prop_tran_titles" localSheetId="7">[21]D!#REF!</definedName>
    <definedName name="prop_tran_titles" localSheetId="9">[21]D!#REF!</definedName>
    <definedName name="prop_tran_titles" localSheetId="8">[21]D!#REF!</definedName>
    <definedName name="prop_tran_titles" localSheetId="6">[21]D!#REF!</definedName>
    <definedName name="prop_tran_titles" localSheetId="12">[21]D!#REF!</definedName>
    <definedName name="prop_tran_titles" localSheetId="10">[21]D!#REF!</definedName>
    <definedName name="prop_tran_titles" localSheetId="11">[21]D!#REF!</definedName>
    <definedName name="prop_tran_titles">[21]D!#REF!</definedName>
    <definedName name="prop_transfer_tax" localSheetId="7">#REF!</definedName>
    <definedName name="prop_transfer_tax" localSheetId="9">#REF!</definedName>
    <definedName name="prop_transfer_tax" localSheetId="8">#REF!</definedName>
    <definedName name="prop_transfer_tax" localSheetId="6">#REF!</definedName>
    <definedName name="prop_transfer_tax" localSheetId="12">#REF!</definedName>
    <definedName name="prop_transfer_tax" localSheetId="10">#REF!</definedName>
    <definedName name="prop_transfer_tax" localSheetId="11">#REF!</definedName>
    <definedName name="prop_transfer_tax">#REF!</definedName>
    <definedName name="prop_value_98" localSheetId="7">#REF!</definedName>
    <definedName name="prop_value_98" localSheetId="9">#REF!</definedName>
    <definedName name="prop_value_98" localSheetId="8">#REF!</definedName>
    <definedName name="prop_value_98" localSheetId="6">#REF!</definedName>
    <definedName name="prop_value_98" localSheetId="12">#REF!</definedName>
    <definedName name="prop_value_98" localSheetId="10">#REF!</definedName>
    <definedName name="prop_value_98" localSheetId="11">#REF!</definedName>
    <definedName name="prop_value_98">#REF!</definedName>
    <definedName name="prop172" localSheetId="7">'[63]Rev Support'!#REF!</definedName>
    <definedName name="prop172" localSheetId="9">'[63]Rev Support'!#REF!</definedName>
    <definedName name="prop172" localSheetId="8">'[63]Rev Support'!#REF!</definedName>
    <definedName name="prop172" localSheetId="6">'[63]Rev Support'!#REF!</definedName>
    <definedName name="prop172" localSheetId="12">'[63]Rev Support'!#REF!</definedName>
    <definedName name="prop172" localSheetId="10">'[63]Rev Support'!#REF!</definedName>
    <definedName name="prop172" localSheetId="11">'[63]Rev Support'!#REF!</definedName>
    <definedName name="prop172">'[63]Rev Support'!#REF!</definedName>
    <definedName name="property_tax" localSheetId="7">#REF!</definedName>
    <definedName name="property_tax" localSheetId="9">#REF!</definedName>
    <definedName name="property_tax" localSheetId="8">#REF!</definedName>
    <definedName name="property_tax" localSheetId="6">#REF!</definedName>
    <definedName name="property_tax" localSheetId="12">#REF!</definedName>
    <definedName name="property_tax" localSheetId="10">#REF!</definedName>
    <definedName name="property_tax" localSheetId="11">#REF!</definedName>
    <definedName name="property_tax">#REF!</definedName>
    <definedName name="property_tax_existing" localSheetId="7">#REF!</definedName>
    <definedName name="property_tax_existing" localSheetId="9">#REF!</definedName>
    <definedName name="property_tax_existing" localSheetId="8">#REF!</definedName>
    <definedName name="property_tax_existing" localSheetId="6">#REF!</definedName>
    <definedName name="property_tax_existing" localSheetId="12">#REF!</definedName>
    <definedName name="property_tax_existing" localSheetId="10">#REF!</definedName>
    <definedName name="property_tax_existing" localSheetId="11">#REF!</definedName>
    <definedName name="property_tax_existing">#REF!</definedName>
    <definedName name="property_transfer_tax" localSheetId="7">[63]Revenues!#REF!</definedName>
    <definedName name="property_transfer_tax" localSheetId="9">[63]Revenues!#REF!</definedName>
    <definedName name="property_transfer_tax" localSheetId="8">[63]Revenues!#REF!</definedName>
    <definedName name="property_transfer_tax" localSheetId="6">[63]Revenues!#REF!</definedName>
    <definedName name="property_transfer_tax" localSheetId="12">[63]Revenues!#REF!</definedName>
    <definedName name="property_transfer_tax" localSheetId="10">[63]Revenues!#REF!</definedName>
    <definedName name="property_transfer_tax" localSheetId="11">[63]Revenues!#REF!</definedName>
    <definedName name="property_transfer_tax">[63]Revenues!#REF!</definedName>
    <definedName name="proto_assump" localSheetId="7">#REF!</definedName>
    <definedName name="proto_assump" localSheetId="9">#REF!</definedName>
    <definedName name="proto_assump" localSheetId="8">#REF!</definedName>
    <definedName name="proto_assump" localSheetId="6">#REF!</definedName>
    <definedName name="proto_assump" localSheetId="12">#REF!</definedName>
    <definedName name="proto_assump" localSheetId="10">#REF!</definedName>
    <definedName name="proto_assump" localSheetId="11">#REF!</definedName>
    <definedName name="proto_assump">#REF!</definedName>
    <definedName name="provider_summ" localSheetId="7">#REF!</definedName>
    <definedName name="provider_summ" localSheetId="9">#REF!</definedName>
    <definedName name="provider_summ" localSheetId="8">#REF!</definedName>
    <definedName name="provider_summ" localSheetId="6">#REF!</definedName>
    <definedName name="provider_summ" localSheetId="12">#REF!</definedName>
    <definedName name="provider_summ" localSheetId="10">#REF!</definedName>
    <definedName name="provider_summ" localSheetId="11">#REF!</definedName>
    <definedName name="provider_summ">#REF!</definedName>
    <definedName name="PRT_ACCRUAL" localSheetId="7">#REF!</definedName>
    <definedName name="PRT_ACCRUAL" localSheetId="8">#REF!</definedName>
    <definedName name="PRT_ACCRUAL" localSheetId="6">#REF!</definedName>
    <definedName name="PRT_ACCRUAL">#REF!</definedName>
    <definedName name="PRT_ACCRUAL_413" localSheetId="7">#REF!</definedName>
    <definedName name="PRT_ACCRUAL_413" localSheetId="8">#REF!</definedName>
    <definedName name="PRT_ACCRUAL_413" localSheetId="6">#REF!</definedName>
    <definedName name="PRT_ACCRUAL_413">#REF!</definedName>
    <definedName name="PRT_ACCRUAL_425" localSheetId="7">#REF!</definedName>
    <definedName name="PRT_ACCRUAL_425" localSheetId="8">#REF!</definedName>
    <definedName name="PRT_ACCRUAL_425" localSheetId="6">#REF!</definedName>
    <definedName name="PRT_ACCRUAL_425">#REF!</definedName>
    <definedName name="PRU_S_INSURANCE_BILL" localSheetId="7">#REF!</definedName>
    <definedName name="PRU_S_INSURANCE_BILL" localSheetId="9">#REF!</definedName>
    <definedName name="PRU_S_INSURANCE_BILL" localSheetId="8">#REF!</definedName>
    <definedName name="PRU_S_INSURANCE_BILL" localSheetId="6">#REF!</definedName>
    <definedName name="PRU_S_INSURANCE_BILL" localSheetId="12">#REF!</definedName>
    <definedName name="PRU_S_INSURANCE_BILL" localSheetId="10">#REF!</definedName>
    <definedName name="PRU_S_INSURANCE_BILL" localSheetId="11">#REF!</definedName>
    <definedName name="PRU_S_INSURANCE_BILL">#REF!</definedName>
    <definedName name="pttl_hedge_cf" localSheetId="7">#REF!</definedName>
    <definedName name="pttl_hedge_cf" localSheetId="9">#REF!</definedName>
    <definedName name="pttl_hedge_cf" localSheetId="8">#REF!</definedName>
    <definedName name="pttl_hedge_cf" localSheetId="6">#REF!</definedName>
    <definedName name="pttl_hedge_cf" localSheetId="12">#REF!</definedName>
    <definedName name="pttl_hedge_cf" localSheetId="10">#REF!</definedName>
    <definedName name="pttl_hedge_cf" localSheetId="11">#REF!</definedName>
    <definedName name="pttl_hedge_cf">#REF!</definedName>
    <definedName name="pttl_usd_init_eq" localSheetId="7">#REF!</definedName>
    <definedName name="pttl_usd_init_eq" localSheetId="9">#REF!</definedName>
    <definedName name="pttl_usd_init_eq" localSheetId="8">#REF!</definedName>
    <definedName name="pttl_usd_init_eq" localSheetId="6">#REF!</definedName>
    <definedName name="pttl_usd_init_eq" localSheetId="12">#REF!</definedName>
    <definedName name="pttl_usd_init_eq" localSheetId="10">#REF!</definedName>
    <definedName name="pttl_usd_init_eq" localSheetId="11">#REF!</definedName>
    <definedName name="pttl_usd_init_eq">#REF!</definedName>
    <definedName name="pttl_usd_interim_dist_cont" localSheetId="7">#REF!</definedName>
    <definedName name="pttl_usd_interim_dist_cont" localSheetId="9">#REF!</definedName>
    <definedName name="pttl_usd_interim_dist_cont" localSheetId="8">#REF!</definedName>
    <definedName name="pttl_usd_interim_dist_cont" localSheetId="6">#REF!</definedName>
    <definedName name="pttl_usd_interim_dist_cont" localSheetId="12">#REF!</definedName>
    <definedName name="pttl_usd_interim_dist_cont" localSheetId="10">#REF!</definedName>
    <definedName name="pttl_usd_interim_dist_cont" localSheetId="11">#REF!</definedName>
    <definedName name="pttl_usd_interim_dist_cont">#REF!</definedName>
    <definedName name="pttl_usd_net_eq" localSheetId="7">#REF!</definedName>
    <definedName name="pttl_usd_net_eq" localSheetId="9">#REF!</definedName>
    <definedName name="pttl_usd_net_eq" localSheetId="8">#REF!</definedName>
    <definedName name="pttl_usd_net_eq" localSheetId="6">#REF!</definedName>
    <definedName name="pttl_usd_net_eq" localSheetId="12">#REF!</definedName>
    <definedName name="pttl_usd_net_eq" localSheetId="10">#REF!</definedName>
    <definedName name="pttl_usd_net_eq" localSheetId="11">#REF!</definedName>
    <definedName name="pttl_usd_net_eq">#REF!</definedName>
    <definedName name="Pub_Access" localSheetId="7">#REF!</definedName>
    <definedName name="Pub_Access" localSheetId="9">#REF!</definedName>
    <definedName name="Pub_Access" localSheetId="8">#REF!</definedName>
    <definedName name="Pub_Access" localSheetId="6">#REF!</definedName>
    <definedName name="Pub_Access" localSheetId="12">#REF!</definedName>
    <definedName name="Pub_Access" localSheetId="10">#REF!</definedName>
    <definedName name="Pub_Access" localSheetId="11">#REF!</definedName>
    <definedName name="Pub_Access">#REF!</definedName>
    <definedName name="pub_alloc" localSheetId="7">#REF!</definedName>
    <definedName name="pub_alloc" localSheetId="9">#REF!</definedName>
    <definedName name="pub_alloc" localSheetId="8">#REF!</definedName>
    <definedName name="pub_alloc" localSheetId="6">#REF!</definedName>
    <definedName name="pub_alloc" localSheetId="12">#REF!</definedName>
    <definedName name="pub_alloc" localSheetId="10">#REF!</definedName>
    <definedName name="pub_alloc" localSheetId="11">#REF!</definedName>
    <definedName name="pub_alloc">#REF!</definedName>
    <definedName name="public_facilities" localSheetId="7">#REF!</definedName>
    <definedName name="public_facilities" localSheetId="9">#REF!</definedName>
    <definedName name="public_facilities" localSheetId="8">#REF!</definedName>
    <definedName name="public_facilities" localSheetId="6">#REF!</definedName>
    <definedName name="public_facilities" localSheetId="12">#REF!</definedName>
    <definedName name="public_facilities" localSheetId="10">#REF!</definedName>
    <definedName name="public_facilities" localSheetId="11">#REF!</definedName>
    <definedName name="public_facilities">#REF!</definedName>
    <definedName name="public_parcel" localSheetId="7">'[18]PF Sum'!#REF!</definedName>
    <definedName name="public_parcel" localSheetId="9">'[18]PF Sum'!#REF!</definedName>
    <definedName name="public_parcel" localSheetId="8">'[18]PF Sum'!#REF!</definedName>
    <definedName name="public_parcel" localSheetId="6">'[18]PF Sum'!#REF!</definedName>
    <definedName name="public_parcel" localSheetId="12">'[18]PF Sum'!#REF!</definedName>
    <definedName name="public_parcel" localSheetId="10">'[18]PF Sum'!#REF!</definedName>
    <definedName name="public_parcel" localSheetId="11">'[18]PF Sum'!#REF!</definedName>
    <definedName name="public_parcel">'[18]PF Sum'!#REF!</definedName>
    <definedName name="public_safety_charge" localSheetId="7">[21]D!#REF!</definedName>
    <definedName name="public_safety_charge" localSheetId="9">[21]D!#REF!</definedName>
    <definedName name="public_safety_charge" localSheetId="8">[21]D!#REF!</definedName>
    <definedName name="public_safety_charge" localSheetId="6">[21]D!#REF!</definedName>
    <definedName name="public_safety_charge" localSheetId="12">[21]D!#REF!</definedName>
    <definedName name="public_safety_charge" localSheetId="10">[21]D!#REF!</definedName>
    <definedName name="public_safety_charge" localSheetId="11">[21]D!#REF!</definedName>
    <definedName name="public_safety_charge">[21]D!#REF!</definedName>
    <definedName name="public_safety_EDU" localSheetId="7">#REF!</definedName>
    <definedName name="public_safety_EDU" localSheetId="9">#REF!</definedName>
    <definedName name="public_safety_EDU" localSheetId="8">#REF!</definedName>
    <definedName name="public_safety_EDU" localSheetId="6">#REF!</definedName>
    <definedName name="public_safety_EDU" localSheetId="12">#REF!</definedName>
    <definedName name="public_safety_EDU" localSheetId="10">#REF!</definedName>
    <definedName name="public_safety_EDU" localSheetId="11">#REF!</definedName>
    <definedName name="public_safety_EDU">#REF!</definedName>
    <definedName name="pulic_facilities" localSheetId="7">#REF!</definedName>
    <definedName name="pulic_facilities" localSheetId="9">#REF!</definedName>
    <definedName name="pulic_facilities" localSheetId="8">#REF!</definedName>
    <definedName name="pulic_facilities" localSheetId="6">#REF!</definedName>
    <definedName name="pulic_facilities" localSheetId="12">#REF!</definedName>
    <definedName name="pulic_facilities" localSheetId="10">#REF!</definedName>
    <definedName name="pulic_facilities" localSheetId="11">#REF!</definedName>
    <definedName name="pulic_facilities">#REF!</definedName>
    <definedName name="pull_range1" localSheetId="7">#REF!</definedName>
    <definedName name="pull_range1" localSheetId="9">#REF!</definedName>
    <definedName name="pull_range1" localSheetId="8">#REF!</definedName>
    <definedName name="pull_range1" localSheetId="6">#REF!</definedName>
    <definedName name="pull_range1" localSheetId="12">#REF!</definedName>
    <definedName name="pull_range1" localSheetId="10">#REF!</definedName>
    <definedName name="pull_range1" localSheetId="11">#REF!</definedName>
    <definedName name="pull_range1">#REF!</definedName>
    <definedName name="pull_yes_no1" localSheetId="7">#REF!</definedName>
    <definedName name="pull_yes_no1" localSheetId="9">#REF!</definedName>
    <definedName name="pull_yes_no1" localSheetId="8">#REF!</definedName>
    <definedName name="pull_yes_no1" localSheetId="6">#REF!</definedName>
    <definedName name="pull_yes_no1" localSheetId="12">#REF!</definedName>
    <definedName name="pull_yes_no1" localSheetId="10">#REF!</definedName>
    <definedName name="pull_yes_no1" localSheetId="11">#REF!</definedName>
    <definedName name="pull_yes_no1">#REF!</definedName>
    <definedName name="PurchPrice">'[100]cash flow'!$B$9</definedName>
    <definedName name="PV_fee_alloc" localSheetId="7">#REF!</definedName>
    <definedName name="PV_fee_alloc" localSheetId="9">#REF!</definedName>
    <definedName name="PV_fee_alloc" localSheetId="8">#REF!</definedName>
    <definedName name="PV_fee_alloc" localSheetId="6">#REF!</definedName>
    <definedName name="PV_fee_alloc" localSheetId="12">#REF!</definedName>
    <definedName name="PV_fee_alloc" localSheetId="10">#REF!</definedName>
    <definedName name="PV_fee_alloc" localSheetId="11">#REF!</definedName>
    <definedName name="PV_fee_alloc">#REF!</definedName>
    <definedName name="PV_fee_DA" localSheetId="7">#REF!</definedName>
    <definedName name="PV_fee_DA" localSheetId="9">#REF!</definedName>
    <definedName name="PV_fee_DA" localSheetId="8">#REF!</definedName>
    <definedName name="PV_fee_DA" localSheetId="6">#REF!</definedName>
    <definedName name="PV_fee_DA" localSheetId="12">#REF!</definedName>
    <definedName name="PV_fee_DA" localSheetId="10">#REF!</definedName>
    <definedName name="PV_fee_DA" localSheetId="11">#REF!</definedName>
    <definedName name="PV_fee_DA">#REF!</definedName>
    <definedName name="pv_sewer_share" localSheetId="7">'[18]Sewer Share'!#REF!</definedName>
    <definedName name="pv_sewer_share" localSheetId="9">'[18]Sewer Share'!#REF!</definedName>
    <definedName name="pv_sewer_share" localSheetId="8">'[18]Sewer Share'!#REF!</definedName>
    <definedName name="pv_sewer_share" localSheetId="6">'[18]Sewer Share'!#REF!</definedName>
    <definedName name="pv_sewer_share" localSheetId="12">'[18]Sewer Share'!#REF!</definedName>
    <definedName name="pv_sewer_share" localSheetId="10">'[18]Sewer Share'!#REF!</definedName>
    <definedName name="pv_sewer_share" localSheetId="11">'[18]Sewer Share'!#REF!</definedName>
    <definedName name="pv_sewer_share">'[18]Sewer Share'!#REF!</definedName>
    <definedName name="PVSP_summ_alloc" localSheetId="7">#REF!</definedName>
    <definedName name="PVSP_summ_alloc" localSheetId="9">#REF!</definedName>
    <definedName name="PVSP_summ_alloc" localSheetId="8">#REF!</definedName>
    <definedName name="PVSP_summ_alloc" localSheetId="6">#REF!</definedName>
    <definedName name="PVSP_summ_alloc" localSheetId="12">#REF!</definedName>
    <definedName name="PVSP_summ_alloc" localSheetId="10">#REF!</definedName>
    <definedName name="PVSP_summ_alloc" localSheetId="11">#REF!</definedName>
    <definedName name="PVSP_summ_alloc">#REF!</definedName>
    <definedName name="pw_compare" localSheetId="7">#REF!</definedName>
    <definedName name="pw_compare" localSheetId="9">#REF!</definedName>
    <definedName name="pw_compare" localSheetId="8">#REF!</definedName>
    <definedName name="pw_compare" localSheetId="6">#REF!</definedName>
    <definedName name="pw_compare" localSheetId="12">#REF!</definedName>
    <definedName name="pw_compare" localSheetId="10">#REF!</definedName>
    <definedName name="pw_compare" localSheetId="11">#REF!</definedName>
    <definedName name="pw_compare">#REF!</definedName>
    <definedName name="PYF_RepYr" localSheetId="7">[38]Input!#REF!</definedName>
    <definedName name="PYF_RepYr" localSheetId="9">[38]Input!#REF!</definedName>
    <definedName name="PYF_RepYr" localSheetId="8">[38]Input!#REF!</definedName>
    <definedName name="PYF_RepYr" localSheetId="6">[38]Input!#REF!</definedName>
    <definedName name="PYF_RepYr" localSheetId="12">[38]Input!#REF!</definedName>
    <definedName name="PYF_RepYr" localSheetId="10">[38]Input!#REF!</definedName>
    <definedName name="PYF_RepYr" localSheetId="11">[38]Input!#REF!</definedName>
    <definedName name="PYF_RepYr">[38]Input!#REF!</definedName>
    <definedName name="PYF_Yr1">[41]Input!$H$12</definedName>
    <definedName name="PYF_Yr10" localSheetId="7">[38]Input!#REF!</definedName>
    <definedName name="PYF_Yr10" localSheetId="9">[38]Input!#REF!</definedName>
    <definedName name="PYF_Yr10" localSheetId="8">[38]Input!#REF!</definedName>
    <definedName name="PYF_Yr10" localSheetId="6">[38]Input!#REF!</definedName>
    <definedName name="PYF_Yr10" localSheetId="12">[38]Input!#REF!</definedName>
    <definedName name="PYF_Yr10" localSheetId="10">[38]Input!#REF!</definedName>
    <definedName name="PYF_Yr10" localSheetId="11">[38]Input!#REF!</definedName>
    <definedName name="PYF_Yr10">[38]Input!#REF!</definedName>
    <definedName name="PYF_Yr11" localSheetId="7">[38]Input!#REF!</definedName>
    <definedName name="PYF_Yr11" localSheetId="9">[38]Input!#REF!</definedName>
    <definedName name="PYF_Yr11" localSheetId="8">[38]Input!#REF!</definedName>
    <definedName name="PYF_Yr11" localSheetId="6">[38]Input!#REF!</definedName>
    <definedName name="PYF_Yr11" localSheetId="12">[38]Input!#REF!</definedName>
    <definedName name="PYF_Yr11" localSheetId="10">[38]Input!#REF!</definedName>
    <definedName name="PYF_Yr11" localSheetId="11">[38]Input!#REF!</definedName>
    <definedName name="PYF_Yr11">[38]Input!#REF!</definedName>
    <definedName name="PYF_Yr2" localSheetId="7">[38]Input!#REF!</definedName>
    <definedName name="PYF_Yr2" localSheetId="9">[38]Input!#REF!</definedName>
    <definedName name="PYF_Yr2" localSheetId="8">[38]Input!#REF!</definedName>
    <definedName name="PYF_Yr2" localSheetId="6">[38]Input!#REF!</definedName>
    <definedName name="PYF_Yr2" localSheetId="12">[38]Input!#REF!</definedName>
    <definedName name="PYF_Yr2" localSheetId="10">[38]Input!#REF!</definedName>
    <definedName name="PYF_Yr2" localSheetId="11">[38]Input!#REF!</definedName>
    <definedName name="PYF_Yr2">[38]Input!#REF!</definedName>
    <definedName name="PYF_Yr3" localSheetId="7">[38]Input!#REF!</definedName>
    <definedName name="PYF_Yr3" localSheetId="9">[38]Input!#REF!</definedName>
    <definedName name="PYF_Yr3" localSheetId="8">[38]Input!#REF!</definedName>
    <definedName name="PYF_Yr3" localSheetId="6">[38]Input!#REF!</definedName>
    <definedName name="PYF_Yr3" localSheetId="12">[38]Input!#REF!</definedName>
    <definedName name="PYF_Yr3" localSheetId="10">[38]Input!#REF!</definedName>
    <definedName name="PYF_Yr3" localSheetId="11">[38]Input!#REF!</definedName>
    <definedName name="PYF_Yr3">[38]Input!#REF!</definedName>
    <definedName name="PYF_Yr4" localSheetId="7">[38]Input!#REF!</definedName>
    <definedName name="PYF_Yr4" localSheetId="9">[38]Input!#REF!</definedName>
    <definedName name="PYF_Yr4" localSheetId="8">[38]Input!#REF!</definedName>
    <definedName name="PYF_Yr4" localSheetId="6">[38]Input!#REF!</definedName>
    <definedName name="PYF_Yr4" localSheetId="12">[38]Input!#REF!</definedName>
    <definedName name="PYF_Yr4" localSheetId="10">[38]Input!#REF!</definedName>
    <definedName name="PYF_Yr4" localSheetId="11">[38]Input!#REF!</definedName>
    <definedName name="PYF_Yr4">[38]Input!#REF!</definedName>
    <definedName name="PYF_Yr5" localSheetId="7">[38]Input!#REF!</definedName>
    <definedName name="PYF_Yr5" localSheetId="9">[38]Input!#REF!</definedName>
    <definedName name="PYF_Yr5" localSheetId="8">[38]Input!#REF!</definedName>
    <definedName name="PYF_Yr5" localSheetId="6">[38]Input!#REF!</definedName>
    <definedName name="PYF_Yr5" localSheetId="12">[38]Input!#REF!</definedName>
    <definedName name="PYF_Yr5" localSheetId="10">[38]Input!#REF!</definedName>
    <definedName name="PYF_Yr5" localSheetId="11">[38]Input!#REF!</definedName>
    <definedName name="PYF_Yr5">[38]Input!#REF!</definedName>
    <definedName name="PYF_Yr6" localSheetId="7">[38]Input!#REF!</definedName>
    <definedName name="PYF_Yr6" localSheetId="9">[38]Input!#REF!</definedName>
    <definedName name="PYF_Yr6" localSheetId="8">[38]Input!#REF!</definedName>
    <definedName name="PYF_Yr6" localSheetId="6">[38]Input!#REF!</definedName>
    <definedName name="PYF_Yr6" localSheetId="12">[38]Input!#REF!</definedName>
    <definedName name="PYF_Yr6" localSheetId="10">[38]Input!#REF!</definedName>
    <definedName name="PYF_Yr6" localSheetId="11">[38]Input!#REF!</definedName>
    <definedName name="PYF_Yr6">[38]Input!#REF!</definedName>
    <definedName name="PYF_Yr7" localSheetId="7">[38]Input!#REF!</definedName>
    <definedName name="PYF_Yr7" localSheetId="9">[38]Input!#REF!</definedName>
    <definedName name="PYF_Yr7" localSheetId="8">[38]Input!#REF!</definedName>
    <definedName name="PYF_Yr7" localSheetId="6">[38]Input!#REF!</definedName>
    <definedName name="PYF_Yr7" localSheetId="12">[38]Input!#REF!</definedName>
    <definedName name="PYF_Yr7" localSheetId="10">[38]Input!#REF!</definedName>
    <definedName name="PYF_Yr7" localSheetId="11">[38]Input!#REF!</definedName>
    <definedName name="PYF_Yr7">[38]Input!#REF!</definedName>
    <definedName name="PYF_Yr8" localSheetId="7">[38]Input!#REF!</definedName>
    <definedName name="PYF_Yr8" localSheetId="9">[38]Input!#REF!</definedName>
    <definedName name="PYF_Yr8" localSheetId="8">[38]Input!#REF!</definedName>
    <definedName name="PYF_Yr8" localSheetId="6">[38]Input!#REF!</definedName>
    <definedName name="PYF_Yr8" localSheetId="12">[38]Input!#REF!</definedName>
    <definedName name="PYF_Yr8" localSheetId="10">[38]Input!#REF!</definedName>
    <definedName name="PYF_Yr8" localSheetId="11">[38]Input!#REF!</definedName>
    <definedName name="PYF_Yr8">[38]Input!#REF!</definedName>
    <definedName name="PYF_Yr9" localSheetId="7">[38]Input!#REF!</definedName>
    <definedName name="PYF_Yr9" localSheetId="9">[38]Input!#REF!</definedName>
    <definedName name="PYF_Yr9" localSheetId="8">[38]Input!#REF!</definedName>
    <definedName name="PYF_Yr9" localSheetId="6">[38]Input!#REF!</definedName>
    <definedName name="PYF_Yr9" localSheetId="12">[38]Input!#REF!</definedName>
    <definedName name="PYF_Yr9" localSheetId="10">[38]Input!#REF!</definedName>
    <definedName name="PYF_Yr9" localSheetId="11">[38]Input!#REF!</definedName>
    <definedName name="PYF_Yr9">[38]Input!#REF!</definedName>
    <definedName name="Q" localSheetId="7">[29]DevData!#REF!</definedName>
    <definedName name="Q" localSheetId="9">[29]DevData!#REF!</definedName>
    <definedName name="Q" localSheetId="8">[29]DevData!#REF!</definedName>
    <definedName name="Q" localSheetId="6">[29]DevData!#REF!</definedName>
    <definedName name="Q" localSheetId="12">[29]DevData!#REF!</definedName>
    <definedName name="Q" localSheetId="10">[29]DevData!#REF!</definedName>
    <definedName name="Q" localSheetId="11">[29]DevData!#REF!</definedName>
    <definedName name="Q">[29]DevData!#REF!</definedName>
    <definedName name="qryE5Cityrpt" localSheetId="7">#REF!</definedName>
    <definedName name="qryE5Cityrpt" localSheetId="9">#REF!</definedName>
    <definedName name="qryE5Cityrpt" localSheetId="8">#REF!</definedName>
    <definedName name="qryE5Cityrpt" localSheetId="6">#REF!</definedName>
    <definedName name="qryE5Cityrpt" localSheetId="12">#REF!</definedName>
    <definedName name="qryE5Cityrpt" localSheetId="10">#REF!</definedName>
    <definedName name="qryE5Cityrpt" localSheetId="11">#REF!</definedName>
    <definedName name="qryE5Cityrpt">#REF!</definedName>
    <definedName name="qryE5inc" localSheetId="7">#REF!</definedName>
    <definedName name="qryE5inc" localSheetId="9">#REF!</definedName>
    <definedName name="qryE5inc" localSheetId="8">#REF!</definedName>
    <definedName name="qryE5inc" localSheetId="6">#REF!</definedName>
    <definedName name="qryE5inc" localSheetId="12">#REF!</definedName>
    <definedName name="qryE5inc" localSheetId="10">#REF!</definedName>
    <definedName name="qryE5inc" localSheetId="11">#REF!</definedName>
    <definedName name="qryE5inc">#REF!</definedName>
    <definedName name="Query16" localSheetId="7">#REF!</definedName>
    <definedName name="Query16" localSheetId="9">#REF!</definedName>
    <definedName name="Query16" localSheetId="8">#REF!</definedName>
    <definedName name="Query16" localSheetId="6">#REF!</definedName>
    <definedName name="Query16" localSheetId="12">#REF!</definedName>
    <definedName name="Query16" localSheetId="10">#REF!</definedName>
    <definedName name="Query16" localSheetId="11">#REF!</definedName>
    <definedName name="Query16">#REF!</definedName>
    <definedName name="Query17" localSheetId="7">#REF!</definedName>
    <definedName name="Query17" localSheetId="9">#REF!</definedName>
    <definedName name="Query17" localSheetId="8">#REF!</definedName>
    <definedName name="Query17" localSheetId="6">#REF!</definedName>
    <definedName name="Query17" localSheetId="12">#REF!</definedName>
    <definedName name="Query17" localSheetId="10">#REF!</definedName>
    <definedName name="Query17" localSheetId="11">#REF!</definedName>
    <definedName name="Query17">#REF!</definedName>
    <definedName name="quimby_acres" localSheetId="7">#REF!</definedName>
    <definedName name="quimby_acres" localSheetId="9">#REF!</definedName>
    <definedName name="quimby_acres" localSheetId="8">#REF!</definedName>
    <definedName name="quimby_acres" localSheetId="6">#REF!</definedName>
    <definedName name="quimby_acres" localSheetId="12">#REF!</definedName>
    <definedName name="quimby_acres" localSheetId="10">#REF!</definedName>
    <definedName name="quimby_acres" localSheetId="11">#REF!</definedName>
    <definedName name="quimby_acres">#REF!</definedName>
    <definedName name="Rate">'[100]cash flow'!$B$10</definedName>
    <definedName name="rate_comp" localSheetId="7">#REF!</definedName>
    <definedName name="rate_comp" localSheetId="9">#REF!</definedName>
    <definedName name="rate_comp" localSheetId="8">#REF!</definedName>
    <definedName name="rate_comp" localSheetId="6">#REF!</definedName>
    <definedName name="rate_comp" localSheetId="12">#REF!</definedName>
    <definedName name="rate_comp" localSheetId="10">#REF!</definedName>
    <definedName name="rate_comp" localSheetId="11">#REF!</definedName>
    <definedName name="rate_comp">#REF!</definedName>
    <definedName name="rec">'[43]CF and ROI'!$C$6/1000</definedName>
    <definedName name="rec_alloc" localSheetId="7">#REF!</definedName>
    <definedName name="rec_alloc" localSheetId="9">#REF!</definedName>
    <definedName name="rec_alloc" localSheetId="8">#REF!</definedName>
    <definedName name="rec_alloc" localSheetId="6">#REF!</definedName>
    <definedName name="rec_alloc" localSheetId="12">#REF!</definedName>
    <definedName name="rec_alloc" localSheetId="10">#REF!</definedName>
    <definedName name="rec_alloc" localSheetId="11">#REF!</definedName>
    <definedName name="rec_alloc">#REF!</definedName>
    <definedName name="rec_cf" localSheetId="7">#REF!</definedName>
    <definedName name="rec_cf" localSheetId="9">#REF!</definedName>
    <definedName name="rec_cf" localSheetId="8">#REF!</definedName>
    <definedName name="rec_cf" localSheetId="6">#REF!</definedName>
    <definedName name="rec_cf" localSheetId="12">#REF!</definedName>
    <definedName name="rec_cf" localSheetId="10">#REF!</definedName>
    <definedName name="rec_cf" localSheetId="11">#REF!</definedName>
    <definedName name="rec_cf">#REF!</definedName>
    <definedName name="rec_cost" localSheetId="7">#REF!</definedName>
    <definedName name="rec_cost" localSheetId="9">#REF!</definedName>
    <definedName name="rec_cost" localSheetId="8">#REF!</definedName>
    <definedName name="rec_cost" localSheetId="6">#REF!</definedName>
    <definedName name="rec_cost" localSheetId="12">#REF!</definedName>
    <definedName name="rec_cost" localSheetId="10">#REF!</definedName>
    <definedName name="rec_cost" localSheetId="11">#REF!</definedName>
    <definedName name="rec_cost">#REF!</definedName>
    <definedName name="rec_facilities" localSheetId="7">'[91]parks ne'!#REF!</definedName>
    <definedName name="rec_facilities" localSheetId="9">'[91]parks ne'!#REF!</definedName>
    <definedName name="rec_facilities" localSheetId="8">'[91]parks ne'!#REF!</definedName>
    <definedName name="rec_facilities" localSheetId="6">'[91]parks ne'!#REF!</definedName>
    <definedName name="rec_facilities" localSheetId="12">'[91]parks ne'!#REF!</definedName>
    <definedName name="rec_facilities" localSheetId="10">'[91]parks ne'!#REF!</definedName>
    <definedName name="rec_facilities" localSheetId="11">'[91]parks ne'!#REF!</definedName>
    <definedName name="rec_facilities">'[91]parks ne'!#REF!</definedName>
    <definedName name="rec_surplus2" localSheetId="7">'[22]REC CF'!#REF!</definedName>
    <definedName name="rec_surplus2" localSheetId="9">'[22]REC CF'!#REF!</definedName>
    <definedName name="rec_surplus2" localSheetId="8">'[22]REC CF'!#REF!</definedName>
    <definedName name="rec_surplus2" localSheetId="6">'[22]REC CF'!#REF!</definedName>
    <definedName name="rec_surplus2" localSheetId="12">'[22]REC CF'!#REF!</definedName>
    <definedName name="rec_surplus2" localSheetId="10">'[22]REC CF'!#REF!</definedName>
    <definedName name="rec_surplus2" localSheetId="11">'[22]REC CF'!#REF!</definedName>
    <definedName name="rec_surplus2">'[22]REC CF'!#REF!</definedName>
    <definedName name="rec_water" localSheetId="7">#REF!</definedName>
    <definedName name="rec_water" localSheetId="9">#REF!</definedName>
    <definedName name="rec_water" localSheetId="8">#REF!</definedName>
    <definedName name="rec_water" localSheetId="6">#REF!</definedName>
    <definedName name="rec_water" localSheetId="12">#REF!</definedName>
    <definedName name="rec_water" localSheetId="10">#REF!</definedName>
    <definedName name="rec_water" localSheetId="11">#REF!</definedName>
    <definedName name="rec_water">#REF!</definedName>
    <definedName name="rec_water_DUEs" localSheetId="7">[75]DUEs!#REF!</definedName>
    <definedName name="rec_water_DUEs" localSheetId="9">[75]DUEs!#REF!</definedName>
    <definedName name="rec_water_DUEs" localSheetId="8">[75]DUEs!#REF!</definedName>
    <definedName name="rec_water_DUEs" localSheetId="6">[75]DUEs!#REF!</definedName>
    <definedName name="rec_water_DUEs" localSheetId="12">[75]DUEs!#REF!</definedName>
    <definedName name="rec_water_DUEs" localSheetId="10">[75]DUEs!#REF!</definedName>
    <definedName name="rec_water_DUEs" localSheetId="11">[75]DUEs!#REF!</definedName>
    <definedName name="rec_water_DUEs">[75]DUEs!#REF!</definedName>
    <definedName name="RECBOAT" localSheetId="7">#REF!</definedName>
    <definedName name="RECBOAT" localSheetId="9">#REF!</definedName>
    <definedName name="RECBOAT" localSheetId="8">#REF!</definedName>
    <definedName name="RECBOAT" localSheetId="6">#REF!</definedName>
    <definedName name="RECBOAT" localSheetId="12">#REF!</definedName>
    <definedName name="RECBOAT" localSheetId="10">#REF!</definedName>
    <definedName name="RECBOAT" localSheetId="11">#REF!</definedName>
    <definedName name="RECBOAT">#REF!</definedName>
    <definedName name="RECBOAT_CAP" localSheetId="7">#REF!</definedName>
    <definedName name="RECBOAT_CAP" localSheetId="9">#REF!</definedName>
    <definedName name="RECBOAT_CAP" localSheetId="8">#REF!</definedName>
    <definedName name="RECBOAT_CAP" localSheetId="6">#REF!</definedName>
    <definedName name="RECBOAT_CAP" localSheetId="12">#REF!</definedName>
    <definedName name="RECBOAT_CAP" localSheetId="10">#REF!</definedName>
    <definedName name="RECBOAT_CAP" localSheetId="11">#REF!</definedName>
    <definedName name="RECBOAT_CAP">#REF!</definedName>
    <definedName name="RECBOAT_NOI" localSheetId="7">#REF!</definedName>
    <definedName name="RECBOAT_NOI" localSheetId="9">#REF!</definedName>
    <definedName name="RECBOAT_NOI" localSheetId="8">#REF!</definedName>
    <definedName name="RECBOAT_NOI" localSheetId="6">#REF!</definedName>
    <definedName name="RECBOAT_NOI" localSheetId="12">#REF!</definedName>
    <definedName name="RECBOAT_NOI" localSheetId="10">#REF!</definedName>
    <definedName name="RECBOAT_NOI" localSheetId="11">#REF!</definedName>
    <definedName name="RECBOAT_NOI">#REF!</definedName>
    <definedName name="RECBOAT_TITLE" localSheetId="7">#REF!</definedName>
    <definedName name="RECBOAT_TITLE" localSheetId="9">#REF!</definedName>
    <definedName name="RECBOAT_TITLE" localSheetId="8">#REF!</definedName>
    <definedName name="RECBOAT_TITLE" localSheetId="6">#REF!</definedName>
    <definedName name="RECBOAT_TITLE" localSheetId="12">#REF!</definedName>
    <definedName name="RECBOAT_TITLE" localSheetId="10">#REF!</definedName>
    <definedName name="RECBOAT_TITLE" localSheetId="11">#REF!</definedName>
    <definedName name="RECBOAT_TITLE">#REF!</definedName>
    <definedName name="_xlnm.Recorder" localSheetId="7">#REF!</definedName>
    <definedName name="_xlnm.Recorder" localSheetId="9">#REF!</definedName>
    <definedName name="_xlnm.Recorder" localSheetId="8">#REF!</definedName>
    <definedName name="_xlnm.Recorder" localSheetId="6">#REF!</definedName>
    <definedName name="_xlnm.Recorder" localSheetId="12">#REF!</definedName>
    <definedName name="_xlnm.Recorder" localSheetId="10">#REF!</definedName>
    <definedName name="_xlnm.Recorder" localSheetId="11">#REF!</definedName>
    <definedName name="_xlnm.Recorder">#REF!</definedName>
    <definedName name="recycle_alloc" localSheetId="7">#REF!</definedName>
    <definedName name="recycle_alloc" localSheetId="9">#REF!</definedName>
    <definedName name="recycle_alloc" localSheetId="8">#REF!</definedName>
    <definedName name="recycle_alloc" localSheetId="6">#REF!</definedName>
    <definedName name="recycle_alloc" localSheetId="12">#REF!</definedName>
    <definedName name="recycle_alloc" localSheetId="10">#REF!</definedName>
    <definedName name="recycle_alloc" localSheetId="11">#REF!</definedName>
    <definedName name="recycle_alloc">#REF!</definedName>
    <definedName name="recycleA">'[69]Type Costs'!$BE$257:$BE$280</definedName>
    <definedName name="recycleCst">'[69]Type Costs'!$BH$257:$BH$283</definedName>
    <definedName name="recycled_due" localSheetId="7">#REF!</definedName>
    <definedName name="recycled_due" localSheetId="9">#REF!</definedName>
    <definedName name="recycled_due" localSheetId="8">#REF!</definedName>
    <definedName name="recycled_due" localSheetId="6">#REF!</definedName>
    <definedName name="recycled_due" localSheetId="12">#REF!</definedName>
    <definedName name="recycled_due" localSheetId="10">#REF!</definedName>
    <definedName name="recycled_due" localSheetId="11">#REF!</definedName>
    <definedName name="recycled_due">#REF!</definedName>
    <definedName name="redetail" localSheetId="7">#REF!</definedName>
    <definedName name="redetail" localSheetId="8">#REF!</definedName>
    <definedName name="redetail" localSheetId="6">#REF!</definedName>
    <definedName name="redetail">#REF!</definedName>
    <definedName name="reduction" localSheetId="7">[104]AH!#REF!</definedName>
    <definedName name="reduction" localSheetId="9">[104]AH!#REF!</definedName>
    <definedName name="reduction" localSheetId="8">[104]AH!#REF!</definedName>
    <definedName name="reduction" localSheetId="6">[104]AH!#REF!</definedName>
    <definedName name="reduction" localSheetId="12">[104]AH!#REF!</definedName>
    <definedName name="reduction" localSheetId="10">[104]AH!#REF!</definedName>
    <definedName name="reduction" localSheetId="11">[104]AH!#REF!</definedName>
    <definedName name="reduction">[104]AH!#REF!</definedName>
    <definedName name="REFI">'[114]GREENPARK (80%) (REFI)'!$G$41</definedName>
    <definedName name="REFIPROCEEDS" localSheetId="7">#REF!</definedName>
    <definedName name="REFIPROCEEDS" localSheetId="9">#REF!</definedName>
    <definedName name="REFIPROCEEDS" localSheetId="8">#REF!</definedName>
    <definedName name="REFIPROCEEDS" localSheetId="6">#REF!</definedName>
    <definedName name="REFIPROCEEDS" localSheetId="12">#REF!</definedName>
    <definedName name="REFIPROCEEDS" localSheetId="10">#REF!</definedName>
    <definedName name="REFIPROCEEDS" localSheetId="11">#REF!</definedName>
    <definedName name="REFIPROCEEDS">#REF!</definedName>
    <definedName name="REFORECAST" localSheetId="7">#REF!</definedName>
    <definedName name="REFORECAST" localSheetId="9">#REF!</definedName>
    <definedName name="REFORECAST" localSheetId="8">#REF!</definedName>
    <definedName name="REFORECAST" localSheetId="6">#REF!</definedName>
    <definedName name="REFORECAST" localSheetId="12">#REF!</definedName>
    <definedName name="REFORECAST" localSheetId="10">#REF!</definedName>
    <definedName name="REFORECAST" localSheetId="11">#REF!</definedName>
    <definedName name="REFORECAST">#REF!</definedName>
    <definedName name="REFSF" localSheetId="7">#REF!</definedName>
    <definedName name="REFSF" localSheetId="9">#REF!</definedName>
    <definedName name="REFSF" localSheetId="8">#REF!</definedName>
    <definedName name="REFSF" localSheetId="6">#REF!</definedName>
    <definedName name="REFSF" localSheetId="12">#REF!</definedName>
    <definedName name="REFSF" localSheetId="10">#REF!</definedName>
    <definedName name="REFSF" localSheetId="11">#REF!</definedName>
    <definedName name="REFSF">#REF!</definedName>
    <definedName name="REFUnits" localSheetId="7">#REF!</definedName>
    <definedName name="REFUnits" localSheetId="9">#REF!</definedName>
    <definedName name="REFUnits" localSheetId="8">#REF!</definedName>
    <definedName name="REFUnits" localSheetId="6">#REF!</definedName>
    <definedName name="REFUnits" localSheetId="12">#REF!</definedName>
    <definedName name="REFUnits" localSheetId="10">#REF!</definedName>
    <definedName name="REFUnits" localSheetId="11">#REF!</definedName>
    <definedName name="REFUnits">#REF!</definedName>
    <definedName name="reg_parks_cost" localSheetId="7">#REF!</definedName>
    <definedName name="reg_parks_cost" localSheetId="9">#REF!</definedName>
    <definedName name="reg_parks_cost" localSheetId="8">#REF!</definedName>
    <definedName name="reg_parks_cost" localSheetId="6">#REF!</definedName>
    <definedName name="reg_parks_cost" localSheetId="12">#REF!</definedName>
    <definedName name="reg_parks_cost" localSheetId="10">#REF!</definedName>
    <definedName name="reg_parks_cost" localSheetId="11">#REF!</definedName>
    <definedName name="reg_parks_cost">#REF!</definedName>
    <definedName name="regional_fac" localSheetId="7">#REF!</definedName>
    <definedName name="regional_fac" localSheetId="9">#REF!</definedName>
    <definedName name="regional_fac" localSheetId="8">#REF!</definedName>
    <definedName name="regional_fac" localSheetId="6">#REF!</definedName>
    <definedName name="regional_fac" localSheetId="12">#REF!</definedName>
    <definedName name="regional_fac" localSheetId="10">#REF!</definedName>
    <definedName name="regional_fac" localSheetId="11">#REF!</definedName>
    <definedName name="regional_fac">#REF!</definedName>
    <definedName name="REGIONAL_MARKETING" localSheetId="7">'[7]Expense Detail Sheets'!#REF!</definedName>
    <definedName name="REGIONAL_MARKETING" localSheetId="9">'[7]Expense Detail Sheets'!#REF!</definedName>
    <definedName name="REGIONAL_MARKETING" localSheetId="8">'[7]Expense Detail Sheets'!#REF!</definedName>
    <definedName name="REGIONAL_MARKETING" localSheetId="6">'[7]Expense Detail Sheets'!#REF!</definedName>
    <definedName name="REGIONAL_MARKETING" localSheetId="12">'[7]Expense Detail Sheets'!#REF!</definedName>
    <definedName name="REGIONAL_MARKETING" localSheetId="10">'[7]Expense Detail Sheets'!#REF!</definedName>
    <definedName name="REGIONAL_MARKETING" localSheetId="11">'[7]Expense Detail Sheets'!#REF!</definedName>
    <definedName name="REGIONAL_MARKETING">'[7]Expense Detail Sheets'!#REF!</definedName>
    <definedName name="regional_sb" localSheetId="7">[35]Parks!#REF!</definedName>
    <definedName name="regional_sb" localSheetId="9">[35]Parks!#REF!</definedName>
    <definedName name="regional_sb" localSheetId="8">[35]Parks!#REF!</definedName>
    <definedName name="regional_sb" localSheetId="6">[35]Parks!#REF!</definedName>
    <definedName name="regional_sb" localSheetId="12">[35]Parks!#REF!</definedName>
    <definedName name="regional_sb" localSheetId="10">[35]Parks!#REF!</definedName>
    <definedName name="regional_sb" localSheetId="11">[35]Parks!#REF!</definedName>
    <definedName name="regional_sb">[35]Parks!#REF!</definedName>
    <definedName name="reimb_sources" localSheetId="7">#REF!</definedName>
    <definedName name="reimb_sources" localSheetId="9">#REF!</definedName>
    <definedName name="reimb_sources" localSheetId="8">#REF!</definedName>
    <definedName name="reimb_sources" localSheetId="6">#REF!</definedName>
    <definedName name="reimb_sources" localSheetId="12">#REF!</definedName>
    <definedName name="reimb_sources" localSheetId="10">#REF!</definedName>
    <definedName name="reimb_sources" localSheetId="11">#REF!</definedName>
    <definedName name="reimb_sources">#REF!</definedName>
    <definedName name="reimburse_summ" localSheetId="7">#REF!</definedName>
    <definedName name="reimburse_summ" localSheetId="9">#REF!</definedName>
    <definedName name="reimburse_summ" localSheetId="8">#REF!</definedName>
    <definedName name="reimburse_summ" localSheetId="6">#REF!</definedName>
    <definedName name="reimburse_summ" localSheetId="12">#REF!</definedName>
    <definedName name="reimburse_summ" localSheetId="10">#REF!</definedName>
    <definedName name="reimburse_summ" localSheetId="11">#REF!</definedName>
    <definedName name="reimburse_summ">#REF!</definedName>
    <definedName name="Reimbursement">'[115]COST CODES'!$A$1688:$A$1700</definedName>
    <definedName name="ReimbursementDescription">'[115]COST CODES'!$B$1688:$B$1700</definedName>
    <definedName name="reimbuse_summ" localSheetId="7">#REF!</definedName>
    <definedName name="reimbuse_summ" localSheetId="9">#REF!</definedName>
    <definedName name="reimbuse_summ" localSheetId="8">#REF!</definedName>
    <definedName name="reimbuse_summ" localSheetId="6">#REF!</definedName>
    <definedName name="reimbuse_summ" localSheetId="12">#REF!</definedName>
    <definedName name="reimbuse_summ" localSheetId="10">#REF!</definedName>
    <definedName name="reimbuse_summ" localSheetId="11">#REF!</definedName>
    <definedName name="reimbuse_summ">#REF!</definedName>
    <definedName name="ReleaseFee" localSheetId="7">#REF!</definedName>
    <definedName name="ReleaseFee" localSheetId="9">#REF!</definedName>
    <definedName name="ReleaseFee" localSheetId="8">#REF!</definedName>
    <definedName name="ReleaseFee" localSheetId="6">#REF!</definedName>
    <definedName name="ReleaseFee" localSheetId="12">#REF!</definedName>
    <definedName name="ReleaseFee" localSheetId="10">#REF!</definedName>
    <definedName name="ReleaseFee" localSheetId="11">#REF!</definedName>
    <definedName name="ReleaseFee">#REF!</definedName>
    <definedName name="remaining_net" localSheetId="7">'[95]land use'!#REF!</definedName>
    <definedName name="remaining_net" localSheetId="9">'[95]land use'!#REF!</definedName>
    <definedName name="remaining_net" localSheetId="8">'[95]land use'!#REF!</definedName>
    <definedName name="remaining_net" localSheetId="6">'[95]land use'!#REF!</definedName>
    <definedName name="remaining_net" localSheetId="12">'[95]land use'!#REF!</definedName>
    <definedName name="remaining_net" localSheetId="10">'[95]land use'!#REF!</definedName>
    <definedName name="remaining_net" localSheetId="11">'[95]land use'!#REF!</definedName>
    <definedName name="remaining_net">'[95]land use'!#REF!</definedName>
    <definedName name="RENO" localSheetId="7">#REF!</definedName>
    <definedName name="RENO" localSheetId="9">#REF!</definedName>
    <definedName name="RENO" localSheetId="8">#REF!</definedName>
    <definedName name="RENO" localSheetId="6">#REF!</definedName>
    <definedName name="RENO" localSheetId="12">#REF!</definedName>
    <definedName name="RENO" localSheetId="10">#REF!</definedName>
    <definedName name="RENO" localSheetId="11">#REF!</definedName>
    <definedName name="RENO">#REF!</definedName>
    <definedName name="RENT" localSheetId="7">#REF!</definedName>
    <definedName name="RENT" localSheetId="9">#REF!</definedName>
    <definedName name="RENT" localSheetId="8">#REF!</definedName>
    <definedName name="RENT" localSheetId="6">#REF!</definedName>
    <definedName name="RENT" localSheetId="12">#REF!</definedName>
    <definedName name="RENT" localSheetId="10">#REF!</definedName>
    <definedName name="RENT" localSheetId="11">#REF!</definedName>
    <definedName name="RENT">#REF!</definedName>
    <definedName name="RENT_ESC_YR1" localSheetId="7">'[71]Template '!#REF!</definedName>
    <definedName name="RENT_ESC_YR1" localSheetId="9">'[71]Template '!#REF!</definedName>
    <definedName name="RENT_ESC_YR1" localSheetId="8">'[71]Template '!#REF!</definedName>
    <definedName name="RENT_ESC_YR1" localSheetId="6">'[71]Template '!#REF!</definedName>
    <definedName name="RENT_ESC_YR1" localSheetId="12">'[71]Template '!#REF!</definedName>
    <definedName name="RENT_ESC_YR1" localSheetId="10">'[71]Template '!#REF!</definedName>
    <definedName name="RENT_ESC_YR1" localSheetId="11">'[71]Template '!#REF!</definedName>
    <definedName name="RENT_ESC_YR1">'[71]Template '!#REF!</definedName>
    <definedName name="RENT_ESC_YR2" localSheetId="7">'[71]Template '!#REF!</definedName>
    <definedName name="RENT_ESC_YR2" localSheetId="9">'[71]Template '!#REF!</definedName>
    <definedName name="RENT_ESC_YR2" localSheetId="8">'[71]Template '!#REF!</definedName>
    <definedName name="RENT_ESC_YR2" localSheetId="6">'[71]Template '!#REF!</definedName>
    <definedName name="RENT_ESC_YR2" localSheetId="12">'[71]Template '!#REF!</definedName>
    <definedName name="RENT_ESC_YR2" localSheetId="10">'[71]Template '!#REF!</definedName>
    <definedName name="RENT_ESC_YR2" localSheetId="11">'[71]Template '!#REF!</definedName>
    <definedName name="RENT_ESC_YR2">'[71]Template '!#REF!</definedName>
    <definedName name="RENT_ESC_YR3" localSheetId="7">'[71]Template '!#REF!</definedName>
    <definedName name="RENT_ESC_YR3" localSheetId="9">'[71]Template '!#REF!</definedName>
    <definedName name="RENT_ESC_YR3" localSheetId="8">'[71]Template '!#REF!</definedName>
    <definedName name="RENT_ESC_YR3" localSheetId="6">'[71]Template '!#REF!</definedName>
    <definedName name="RENT_ESC_YR3" localSheetId="12">'[71]Template '!#REF!</definedName>
    <definedName name="RENT_ESC_YR3" localSheetId="10">'[71]Template '!#REF!</definedName>
    <definedName name="RENT_ESC_YR3" localSheetId="11">'[71]Template '!#REF!</definedName>
    <definedName name="RENT_ESC_YR3">'[71]Template '!#REF!</definedName>
    <definedName name="RENT_ESC_YR4" localSheetId="7">'[71]Template '!#REF!</definedName>
    <definedName name="RENT_ESC_YR4" localSheetId="9">'[71]Template '!#REF!</definedName>
    <definedName name="RENT_ESC_YR4" localSheetId="8">'[71]Template '!#REF!</definedName>
    <definedName name="RENT_ESC_YR4" localSheetId="6">'[71]Template '!#REF!</definedName>
    <definedName name="RENT_ESC_YR4" localSheetId="12">'[71]Template '!#REF!</definedName>
    <definedName name="RENT_ESC_YR4" localSheetId="10">'[71]Template '!#REF!</definedName>
    <definedName name="RENT_ESC_YR4" localSheetId="11">'[71]Template '!#REF!</definedName>
    <definedName name="RENT_ESC_YR4">'[71]Template '!#REF!</definedName>
    <definedName name="RENT_ESC_YR5" localSheetId="7">'[71]Template '!#REF!</definedName>
    <definedName name="RENT_ESC_YR5" localSheetId="9">'[71]Template '!#REF!</definedName>
    <definedName name="RENT_ESC_YR5" localSheetId="8">'[71]Template '!#REF!</definedName>
    <definedName name="RENT_ESC_YR5" localSheetId="6">'[71]Template '!#REF!</definedName>
    <definedName name="RENT_ESC_YR5" localSheetId="12">'[71]Template '!#REF!</definedName>
    <definedName name="RENT_ESC_YR5" localSheetId="10">'[71]Template '!#REF!</definedName>
    <definedName name="RENT_ESC_YR5" localSheetId="11">'[71]Template '!#REF!</definedName>
    <definedName name="RENT_ESC_YR5">'[71]Template '!#REF!</definedName>
    <definedName name="renter" localSheetId="7">[49]D!#REF!</definedName>
    <definedName name="renter" localSheetId="9">[49]D!#REF!</definedName>
    <definedName name="renter" localSheetId="8">[49]D!#REF!</definedName>
    <definedName name="renter" localSheetId="6">[49]D!#REF!</definedName>
    <definedName name="renter" localSheetId="12">[49]D!#REF!</definedName>
    <definedName name="renter" localSheetId="10">[49]D!#REF!</definedName>
    <definedName name="renter" localSheetId="11">[49]D!#REF!</definedName>
    <definedName name="renter">[49]D!#REF!</definedName>
    <definedName name="RentOutput" localSheetId="7">#REF!</definedName>
    <definedName name="RentOutput" localSheetId="9">#REF!</definedName>
    <definedName name="RentOutput" localSheetId="8">#REF!</definedName>
    <definedName name="RentOutput" localSheetId="6">#REF!</definedName>
    <definedName name="RentOutput" localSheetId="12">#REF!</definedName>
    <definedName name="RentOutput" localSheetId="10">#REF!</definedName>
    <definedName name="RentOutput" localSheetId="11">#REF!</definedName>
    <definedName name="RentOutput">#REF!</definedName>
    <definedName name="RENTROLL">'[116]Rent Roll'!$A$53:$L$180</definedName>
    <definedName name="RENTS" localSheetId="7">#REF!</definedName>
    <definedName name="RENTS" localSheetId="9">#REF!</definedName>
    <definedName name="RENTS" localSheetId="8">#REF!</definedName>
    <definedName name="RENTS" localSheetId="6">#REF!</definedName>
    <definedName name="RENTS" localSheetId="12">#REF!</definedName>
    <definedName name="RENTS" localSheetId="10">#REF!</definedName>
    <definedName name="RENTS" localSheetId="11">#REF!</definedName>
    <definedName name="RENTS">#REF!</definedName>
    <definedName name="renttrend">[16]Assumptions!$F$57</definedName>
    <definedName name="RepYear" localSheetId="7">[19]RepYear!#REF!</definedName>
    <definedName name="RepYear" localSheetId="9">[19]RepYear!#REF!</definedName>
    <definedName name="RepYear" localSheetId="8">[19]RepYear!#REF!</definedName>
    <definedName name="RepYear" localSheetId="6">[19]RepYear!#REF!</definedName>
    <definedName name="RepYear" localSheetId="12">[19]RepYear!#REF!</definedName>
    <definedName name="RepYear" localSheetId="10">[19]RepYear!#REF!</definedName>
    <definedName name="RepYear" localSheetId="11">[19]RepYear!#REF!</definedName>
    <definedName name="RepYear">[19]RepYear!#REF!</definedName>
    <definedName name="req" localSheetId="7">#REF!</definedName>
    <definedName name="req" localSheetId="9">#REF!</definedName>
    <definedName name="req" localSheetId="8">#REF!</definedName>
    <definedName name="req" localSheetId="6">#REF!</definedName>
    <definedName name="req" localSheetId="12">#REF!</definedName>
    <definedName name="req" localSheetId="10">#REF!</definedName>
    <definedName name="req" localSheetId="11">#REF!</definedName>
    <definedName name="req">#REF!</definedName>
    <definedName name="res_absorb" localSheetId="7">#REF!</definedName>
    <definedName name="res_absorb" localSheetId="9">#REF!</definedName>
    <definedName name="res_absorb" localSheetId="8">#REF!</definedName>
    <definedName name="res_absorb" localSheetId="6">#REF!</definedName>
    <definedName name="res_absorb" localSheetId="12">#REF!</definedName>
    <definedName name="res_absorb" localSheetId="10">#REF!</definedName>
    <definedName name="res_absorb" localSheetId="11">#REF!</definedName>
    <definedName name="res_absorb">#REF!</definedName>
    <definedName name="res_burden" localSheetId="7">#REF!</definedName>
    <definedName name="res_burden" localSheetId="9">#REF!</definedName>
    <definedName name="res_burden" localSheetId="8">#REF!</definedName>
    <definedName name="res_burden" localSheetId="6">#REF!</definedName>
    <definedName name="res_burden" localSheetId="12">#REF!</definedName>
    <definedName name="res_burden" localSheetId="10">#REF!</definedName>
    <definedName name="res_burden" localSheetId="11">#REF!</definedName>
    <definedName name="res_burden">#REF!</definedName>
    <definedName name="res_fee" localSheetId="7">#REF!</definedName>
    <definedName name="res_fee" localSheetId="9">#REF!</definedName>
    <definedName name="res_fee" localSheetId="8">#REF!</definedName>
    <definedName name="res_fee" localSheetId="6">#REF!</definedName>
    <definedName name="res_fee" localSheetId="12">#REF!</definedName>
    <definedName name="res_fee" localSheetId="10">#REF!</definedName>
    <definedName name="res_fee" localSheetId="11">#REF!</definedName>
    <definedName name="res_fee">#REF!</definedName>
    <definedName name="res_land_use" localSheetId="7">[93]LandUse!#REF!</definedName>
    <definedName name="res_land_use" localSheetId="9">[93]LandUse!#REF!</definedName>
    <definedName name="res_land_use" localSheetId="8">[93]LandUse!#REF!</definedName>
    <definedName name="res_land_use" localSheetId="6">[93]LandUse!#REF!</definedName>
    <definedName name="res_land_use" localSheetId="12">[93]LandUse!#REF!</definedName>
    <definedName name="res_land_use" localSheetId="10">[93]LandUse!#REF!</definedName>
    <definedName name="res_land_use" localSheetId="11">[93]LandUse!#REF!</definedName>
    <definedName name="res_land_use">[93]LandUse!#REF!</definedName>
    <definedName name="res_reduction" localSheetId="7">#REF!</definedName>
    <definedName name="res_reduction" localSheetId="9">#REF!</definedName>
    <definedName name="res_reduction" localSheetId="8">#REF!</definedName>
    <definedName name="res_reduction" localSheetId="6">#REF!</definedName>
    <definedName name="res_reduction" localSheetId="12">#REF!</definedName>
    <definedName name="res_reduction" localSheetId="10">#REF!</definedName>
    <definedName name="res_reduction" localSheetId="11">#REF!</definedName>
    <definedName name="res_reduction">#REF!</definedName>
    <definedName name="res_sum" localSheetId="7">#REF!</definedName>
    <definedName name="res_sum" localSheetId="9">#REF!</definedName>
    <definedName name="res_sum" localSheetId="8">#REF!</definedName>
    <definedName name="res_sum" localSheetId="6">#REF!</definedName>
    <definedName name="res_sum" localSheetId="12">#REF!</definedName>
    <definedName name="res_sum" localSheetId="10">#REF!</definedName>
    <definedName name="res_sum" localSheetId="11">#REF!</definedName>
    <definedName name="res_sum">#REF!</definedName>
    <definedName name="res_sum_p1" localSheetId="7">#REF!</definedName>
    <definedName name="res_sum_p1" localSheetId="9">#REF!</definedName>
    <definedName name="res_sum_p1" localSheetId="8">#REF!</definedName>
    <definedName name="res_sum_p1" localSheetId="6">#REF!</definedName>
    <definedName name="res_sum_p1" localSheetId="12">#REF!</definedName>
    <definedName name="res_sum_p1" localSheetId="10">#REF!</definedName>
    <definedName name="res_sum_p1" localSheetId="11">#REF!</definedName>
    <definedName name="res_sum_p1">#REF!</definedName>
    <definedName name="res_value_conventional">'[3]#REF'!$B$293:$K$346</definedName>
    <definedName name="res_value_proposed">'[3]#REF'!$B$121:$K$182</definedName>
    <definedName name="res_value_reduced">'[3]#REF'!$B$237:$K$287</definedName>
    <definedName name="res_value_rural">'[3]#REF'!$B$348:$K$401</definedName>
    <definedName name="res_value_sierraclub">'[3]#REF'!$B$183:$K$236</definedName>
    <definedName name="reserve1" localSheetId="7">#REF!</definedName>
    <definedName name="reserve1" localSheetId="9">#REF!</definedName>
    <definedName name="reserve1" localSheetId="8">#REF!</definedName>
    <definedName name="reserve1" localSheetId="6">#REF!</definedName>
    <definedName name="reserve1" localSheetId="12">#REF!</definedName>
    <definedName name="reserve1" localSheetId="10">#REF!</definedName>
    <definedName name="reserve1" localSheetId="11">#REF!</definedName>
    <definedName name="reserve1">#REF!</definedName>
    <definedName name="reserve12" localSheetId="7">#REF!</definedName>
    <definedName name="reserve12" localSheetId="9">#REF!</definedName>
    <definedName name="reserve12" localSheetId="8">#REF!</definedName>
    <definedName name="reserve12" localSheetId="6">#REF!</definedName>
    <definedName name="reserve12" localSheetId="12">#REF!</definedName>
    <definedName name="reserve12" localSheetId="10">#REF!</definedName>
    <definedName name="reserve12" localSheetId="11">#REF!</definedName>
    <definedName name="reserve12">#REF!</definedName>
    <definedName name="reserve2" localSheetId="7">#REF!</definedName>
    <definedName name="reserve2" localSheetId="9">#REF!</definedName>
    <definedName name="reserve2" localSheetId="8">#REF!</definedName>
    <definedName name="reserve2" localSheetId="6">#REF!</definedName>
    <definedName name="reserve2" localSheetId="12">#REF!</definedName>
    <definedName name="reserve2" localSheetId="10">#REF!</definedName>
    <definedName name="reserve2" localSheetId="11">#REF!</definedName>
    <definedName name="reserve2">#REF!</definedName>
    <definedName name="RESERVES" localSheetId="7">#REF!</definedName>
    <definedName name="RESERVES" localSheetId="9">#REF!</definedName>
    <definedName name="RESERVES" localSheetId="8">#REF!</definedName>
    <definedName name="RESERVES" localSheetId="6">#REF!</definedName>
    <definedName name="RESERVES" localSheetId="12">#REF!</definedName>
    <definedName name="RESERVES" localSheetId="10">#REF!</definedName>
    <definedName name="RESERVES" localSheetId="11">#REF!</definedName>
    <definedName name="RESERVES">#REF!</definedName>
    <definedName name="residual" localSheetId="7">#REF!</definedName>
    <definedName name="residual" localSheetId="9">#REF!</definedName>
    <definedName name="residual" localSheetId="8">#REF!</definedName>
    <definedName name="residual" localSheetId="6">#REF!</definedName>
    <definedName name="residual" localSheetId="12">#REF!</definedName>
    <definedName name="residual" localSheetId="10">#REF!</definedName>
    <definedName name="residual" localSheetId="11">#REF!</definedName>
    <definedName name="residual">#REF!</definedName>
    <definedName name="RESRENT" localSheetId="7">#REF!</definedName>
    <definedName name="RESRENT" localSheetId="9">#REF!</definedName>
    <definedName name="RESRENT" localSheetId="8">#REF!</definedName>
    <definedName name="RESRENT" localSheetId="6">#REF!</definedName>
    <definedName name="RESRENT" localSheetId="12">#REF!</definedName>
    <definedName name="RESRENT" localSheetId="10">#REF!</definedName>
    <definedName name="RESRENT" localSheetId="11">#REF!</definedName>
    <definedName name="RESRENT">#REF!</definedName>
    <definedName name="RESRENT_TITLE" localSheetId="7">#REF!</definedName>
    <definedName name="RESRENT_TITLE" localSheetId="9">#REF!</definedName>
    <definedName name="RESRENT_TITLE" localSheetId="8">#REF!</definedName>
    <definedName name="RESRENT_TITLE" localSheetId="6">#REF!</definedName>
    <definedName name="RESRENT_TITLE" localSheetId="12">#REF!</definedName>
    <definedName name="RESRENT_TITLE" localSheetId="10">#REF!</definedName>
    <definedName name="RESRENT_TITLE" localSheetId="11">#REF!</definedName>
    <definedName name="RESRENT_TITLE">#REF!</definedName>
    <definedName name="RESSALE" localSheetId="7">#REF!</definedName>
    <definedName name="RESSALE" localSheetId="9">#REF!</definedName>
    <definedName name="RESSALE" localSheetId="8">#REF!</definedName>
    <definedName name="RESSALE" localSheetId="6">#REF!</definedName>
    <definedName name="RESSALE" localSheetId="12">#REF!</definedName>
    <definedName name="RESSALE" localSheetId="10">#REF!</definedName>
    <definedName name="RESSALE" localSheetId="11">#REF!</definedName>
    <definedName name="RESSALE">#REF!</definedName>
    <definedName name="rest_cash1" localSheetId="7">#REF!</definedName>
    <definedName name="rest_cash1" localSheetId="9">#REF!</definedName>
    <definedName name="rest_cash1" localSheetId="8">#REF!</definedName>
    <definedName name="rest_cash1" localSheetId="6">#REF!</definedName>
    <definedName name="rest_cash1" localSheetId="12">#REF!</definedName>
    <definedName name="rest_cash1" localSheetId="10">#REF!</definedName>
    <definedName name="rest_cash1" localSheetId="11">#REF!</definedName>
    <definedName name="rest_cash1">#REF!</definedName>
    <definedName name="rest_cash1_saved" localSheetId="7">#REF!</definedName>
    <definedName name="rest_cash1_saved" localSheetId="9">#REF!</definedName>
    <definedName name="rest_cash1_saved" localSheetId="8">#REF!</definedName>
    <definedName name="rest_cash1_saved" localSheetId="6">#REF!</definedName>
    <definedName name="rest_cash1_saved" localSheetId="12">#REF!</definedName>
    <definedName name="rest_cash1_saved" localSheetId="10">#REF!</definedName>
    <definedName name="rest_cash1_saved" localSheetId="11">#REF!</definedName>
    <definedName name="rest_cash1_saved">#REF!</definedName>
    <definedName name="rest_cash1_used" localSheetId="7">#REF!</definedName>
    <definedName name="rest_cash1_used" localSheetId="9">#REF!</definedName>
    <definedName name="rest_cash1_used" localSheetId="8">#REF!</definedName>
    <definedName name="rest_cash1_used" localSheetId="6">#REF!</definedName>
    <definedName name="rest_cash1_used" localSheetId="12">#REF!</definedName>
    <definedName name="rest_cash1_used" localSheetId="10">#REF!</definedName>
    <definedName name="rest_cash1_used" localSheetId="11">#REF!</definedName>
    <definedName name="rest_cash1_used">#REF!</definedName>
    <definedName name="rest_cash2_saved" localSheetId="7">#REF!</definedName>
    <definedName name="rest_cash2_saved" localSheetId="9">#REF!</definedName>
    <definedName name="rest_cash2_saved" localSheetId="8">#REF!</definedName>
    <definedName name="rest_cash2_saved" localSheetId="6">#REF!</definedName>
    <definedName name="rest_cash2_saved" localSheetId="12">#REF!</definedName>
    <definedName name="rest_cash2_saved" localSheetId="10">#REF!</definedName>
    <definedName name="rest_cash2_saved" localSheetId="11">#REF!</definedName>
    <definedName name="rest_cash2_saved">#REF!</definedName>
    <definedName name="rest_cash2_used" localSheetId="7">#REF!</definedName>
    <definedName name="rest_cash2_used" localSheetId="9">#REF!</definedName>
    <definedName name="rest_cash2_used" localSheetId="8">#REF!</definedName>
    <definedName name="rest_cash2_used" localSheetId="6">#REF!</definedName>
    <definedName name="rest_cash2_used" localSheetId="12">#REF!</definedName>
    <definedName name="rest_cash2_used" localSheetId="10">#REF!</definedName>
    <definedName name="rest_cash2_used" localSheetId="11">#REF!</definedName>
    <definedName name="rest_cash2_used">#REF!</definedName>
    <definedName name="rest1_saved" localSheetId="7">#REF!</definedName>
    <definedName name="rest1_saved" localSheetId="9">#REF!</definedName>
    <definedName name="rest1_saved" localSheetId="8">#REF!</definedName>
    <definedName name="rest1_saved" localSheetId="6">#REF!</definedName>
    <definedName name="rest1_saved" localSheetId="12">#REF!</definedName>
    <definedName name="rest1_saved" localSheetId="10">#REF!</definedName>
    <definedName name="rest1_saved" localSheetId="11">#REF!</definedName>
    <definedName name="rest1_saved">#REF!</definedName>
    <definedName name="rest1_used" localSheetId="7">#REF!</definedName>
    <definedName name="rest1_used" localSheetId="9">#REF!</definedName>
    <definedName name="rest1_used" localSheetId="8">#REF!</definedName>
    <definedName name="rest1_used" localSheetId="6">#REF!</definedName>
    <definedName name="rest1_used" localSheetId="12">#REF!</definedName>
    <definedName name="rest1_used" localSheetId="10">#REF!</definedName>
    <definedName name="rest1_used" localSheetId="11">#REF!</definedName>
    <definedName name="rest1_used">#REF!</definedName>
    <definedName name="rest2_saved" localSheetId="7">#REF!</definedName>
    <definedName name="rest2_saved" localSheetId="9">#REF!</definedName>
    <definedName name="rest2_saved" localSheetId="8">#REF!</definedName>
    <definedName name="rest2_saved" localSheetId="6">#REF!</definedName>
    <definedName name="rest2_saved" localSheetId="12">#REF!</definedName>
    <definedName name="rest2_saved" localSheetId="10">#REF!</definedName>
    <definedName name="rest2_saved" localSheetId="11">#REF!</definedName>
    <definedName name="rest2_saved">#REF!</definedName>
    <definedName name="rest2_used" localSheetId="7">#REF!</definedName>
    <definedName name="rest2_used" localSheetId="9">#REF!</definedName>
    <definedName name="rest2_used" localSheetId="8">#REF!</definedName>
    <definedName name="rest2_used" localSheetId="6">#REF!</definedName>
    <definedName name="rest2_used" localSheetId="12">#REF!</definedName>
    <definedName name="rest2_used" localSheetId="10">#REF!</definedName>
    <definedName name="rest2_used" localSheetId="11">#REF!</definedName>
    <definedName name="rest2_used">#REF!</definedName>
    <definedName name="resummary" localSheetId="7">#REF!</definedName>
    <definedName name="resummary" localSheetId="8">#REF!</definedName>
    <definedName name="resummary" localSheetId="6">#REF!</definedName>
    <definedName name="resummary">#REF!</definedName>
    <definedName name="Retail_Calls_for_Police_Services__Support_for_Figure_C_5" localSheetId="7">[21]D!#REF!</definedName>
    <definedName name="Retail_Calls_for_Police_Services__Support_for_Figure_C_5" localSheetId="9">[21]D!#REF!</definedName>
    <definedName name="Retail_Calls_for_Police_Services__Support_for_Figure_C_5" localSheetId="8">[21]D!#REF!</definedName>
    <definedName name="Retail_Calls_for_Police_Services__Support_for_Figure_C_5" localSheetId="6">[21]D!#REF!</definedName>
    <definedName name="Retail_Calls_for_Police_Services__Support_for_Figure_C_5" localSheetId="12">[21]D!#REF!</definedName>
    <definedName name="Retail_Calls_for_Police_Services__Support_for_Figure_C_5" localSheetId="10">[21]D!#REF!</definedName>
    <definedName name="Retail_Calls_for_Police_Services__Support_for_Figure_C_5" localSheetId="11">[21]D!#REF!</definedName>
    <definedName name="Retail_Calls_for_Police_Services__Support_for_Figure_C_5">[21]D!#REF!</definedName>
    <definedName name="RETAIL_MARKETING_ASSOC." localSheetId="7">'[7]Expense Detail Sheets'!#REF!</definedName>
    <definedName name="RETAIL_MARKETING_ASSOC." localSheetId="9">'[7]Expense Detail Sheets'!#REF!</definedName>
    <definedName name="RETAIL_MARKETING_ASSOC." localSheetId="8">'[7]Expense Detail Sheets'!#REF!</definedName>
    <definedName name="RETAIL_MARKETING_ASSOC." localSheetId="6">'[7]Expense Detail Sheets'!#REF!</definedName>
    <definedName name="RETAIL_MARKETING_ASSOC." localSheetId="12">'[7]Expense Detail Sheets'!#REF!</definedName>
    <definedName name="RETAIL_MARKETING_ASSOC." localSheetId="10">'[7]Expense Detail Sheets'!#REF!</definedName>
    <definedName name="RETAIL_MARKETING_ASSOC." localSheetId="11">'[7]Expense Detail Sheets'!#REF!</definedName>
    <definedName name="RETAIL_MARKETING_ASSOC.">'[7]Expense Detail Sheets'!#REF!</definedName>
    <definedName name="RETAIL_MARKETING_FUND" localSheetId="7">'[7]Expense Detail Sheets'!#REF!</definedName>
    <definedName name="RETAIL_MARKETING_FUND" localSheetId="9">'[7]Expense Detail Sheets'!#REF!</definedName>
    <definedName name="RETAIL_MARKETING_FUND" localSheetId="8">'[7]Expense Detail Sheets'!#REF!</definedName>
    <definedName name="RETAIL_MARKETING_FUND" localSheetId="6">'[7]Expense Detail Sheets'!#REF!</definedName>
    <definedName name="RETAIL_MARKETING_FUND" localSheetId="12">'[7]Expense Detail Sheets'!#REF!</definedName>
    <definedName name="RETAIL_MARKETING_FUND" localSheetId="10">'[7]Expense Detail Sheets'!#REF!</definedName>
    <definedName name="RETAIL_MARKETING_FUND" localSheetId="11">'[7]Expense Detail Sheets'!#REF!</definedName>
    <definedName name="RETAIL_MARKETING_FUND">'[7]Expense Detail Sheets'!#REF!</definedName>
    <definedName name="RETAIL_MERCHANTS_ASSOC" localSheetId="7">'[7]Expense Detail Sheets'!#REF!</definedName>
    <definedName name="RETAIL_MERCHANTS_ASSOC" localSheetId="9">'[7]Expense Detail Sheets'!#REF!</definedName>
    <definedName name="RETAIL_MERCHANTS_ASSOC" localSheetId="8">'[7]Expense Detail Sheets'!#REF!</definedName>
    <definedName name="RETAIL_MERCHANTS_ASSOC" localSheetId="6">'[7]Expense Detail Sheets'!#REF!</definedName>
    <definedName name="RETAIL_MERCHANTS_ASSOC" localSheetId="12">'[7]Expense Detail Sheets'!#REF!</definedName>
    <definedName name="RETAIL_MERCHANTS_ASSOC" localSheetId="10">'[7]Expense Detail Sheets'!#REF!</definedName>
    <definedName name="RETAIL_MERCHANTS_ASSOC" localSheetId="11">'[7]Expense Detail Sheets'!#REF!</definedName>
    <definedName name="RETAIL_MERCHANTS_ASSOC">'[7]Expense Detail Sheets'!#REF!</definedName>
    <definedName name="RETAIL1" localSheetId="7">#REF!</definedName>
    <definedName name="RETAIL1" localSheetId="9">#REF!</definedName>
    <definedName name="RETAIL1" localSheetId="8">#REF!</definedName>
    <definedName name="RETAIL1" localSheetId="6">#REF!</definedName>
    <definedName name="RETAIL1" localSheetId="12">#REF!</definedName>
    <definedName name="RETAIL1" localSheetId="10">#REF!</definedName>
    <definedName name="RETAIL1" localSheetId="11">#REF!</definedName>
    <definedName name="RETAIL1">#REF!</definedName>
    <definedName name="RETAIL1_TITLE" localSheetId="7">#REF!</definedName>
    <definedName name="RETAIL1_TITLE" localSheetId="9">#REF!</definedName>
    <definedName name="RETAIL1_TITLE" localSheetId="8">#REF!</definedName>
    <definedName name="RETAIL1_TITLE" localSheetId="6">#REF!</definedName>
    <definedName name="RETAIL1_TITLE" localSheetId="12">#REF!</definedName>
    <definedName name="RETAIL1_TITLE" localSheetId="10">#REF!</definedName>
    <definedName name="RETAIL1_TITLE" localSheetId="11">#REF!</definedName>
    <definedName name="RETAIL1_TITLE">#REF!</definedName>
    <definedName name="RETAIL2" localSheetId="7">#REF!</definedName>
    <definedName name="RETAIL2" localSheetId="9">#REF!</definedName>
    <definedName name="RETAIL2" localSheetId="8">#REF!</definedName>
    <definedName name="RETAIL2" localSheetId="6">#REF!</definedName>
    <definedName name="RETAIL2" localSheetId="12">#REF!</definedName>
    <definedName name="RETAIL2" localSheetId="10">#REF!</definedName>
    <definedName name="RETAIL2" localSheetId="11">#REF!</definedName>
    <definedName name="RETAIL2">#REF!</definedName>
    <definedName name="RETAIL2_TITLE" localSheetId="7">#REF!</definedName>
    <definedName name="RETAIL2_TITLE" localSheetId="9">#REF!</definedName>
    <definedName name="RETAIL2_TITLE" localSheetId="8">#REF!</definedName>
    <definedName name="RETAIL2_TITLE" localSheetId="6">#REF!</definedName>
    <definedName name="RETAIL2_TITLE" localSheetId="12">#REF!</definedName>
    <definedName name="RETAIL2_TITLE" localSheetId="10">#REF!</definedName>
    <definedName name="RETAIL2_TITLE" localSheetId="11">#REF!</definedName>
    <definedName name="RETAIL2_TITLE">#REF!</definedName>
    <definedName name="RETAX" localSheetId="7">#REF!</definedName>
    <definedName name="RETAX" localSheetId="9">#REF!</definedName>
    <definedName name="RETAX" localSheetId="8">#REF!</definedName>
    <definedName name="RETAX" localSheetId="6">#REF!</definedName>
    <definedName name="RETAX" localSheetId="12">#REF!</definedName>
    <definedName name="RETAX" localSheetId="10">#REF!</definedName>
    <definedName name="RETAX" localSheetId="11">#REF!</definedName>
    <definedName name="RETAX">#REF!</definedName>
    <definedName name="retcalculation" localSheetId="7">'[6]1998 Detailed Revenue Schedule'!#REF!</definedName>
    <definedName name="retcalculation" localSheetId="9">'[6]1998 Detailed Revenue Schedule'!#REF!</definedName>
    <definedName name="retcalculation" localSheetId="8">'[6]1998 Detailed Revenue Schedule'!#REF!</definedName>
    <definedName name="retcalculation" localSheetId="6">'[6]1998 Detailed Revenue Schedule'!#REF!</definedName>
    <definedName name="retcalculation" localSheetId="12">'[6]1998 Detailed Revenue Schedule'!#REF!</definedName>
    <definedName name="retcalculation" localSheetId="10">'[6]1998 Detailed Revenue Schedule'!#REF!</definedName>
    <definedName name="retcalculation" localSheetId="11">'[6]1998 Detailed Revenue Schedule'!#REF!</definedName>
    <definedName name="retcalculation">'[6]1998 Detailed Revenue Schedule'!#REF!</definedName>
    <definedName name="ReturnOfCapitalAlreadyMade" localSheetId="7">#REF!</definedName>
    <definedName name="ReturnOfCapitalAlreadyMade" localSheetId="9">#REF!</definedName>
    <definedName name="ReturnOfCapitalAlreadyMade" localSheetId="8">#REF!</definedName>
    <definedName name="ReturnOfCapitalAlreadyMade" localSheetId="6">#REF!</definedName>
    <definedName name="ReturnOfCapitalAlreadyMade" localSheetId="12">#REF!</definedName>
    <definedName name="ReturnOfCapitalAlreadyMade" localSheetId="10">#REF!</definedName>
    <definedName name="ReturnOfCapitalAlreadyMade" localSheetId="11">#REF!</definedName>
    <definedName name="ReturnOfCapitalAlreadyMade">#REF!</definedName>
    <definedName name="ReturnOfCapitalPerLot" localSheetId="7">#REF!</definedName>
    <definedName name="ReturnOfCapitalPerLot" localSheetId="9">#REF!</definedName>
    <definedName name="ReturnOfCapitalPerLot" localSheetId="8">#REF!</definedName>
    <definedName name="ReturnOfCapitalPerLot" localSheetId="6">#REF!</definedName>
    <definedName name="ReturnOfCapitalPerLot" localSheetId="12">#REF!</definedName>
    <definedName name="ReturnOfCapitalPerLot" localSheetId="10">#REF!</definedName>
    <definedName name="ReturnOfCapitalPerLot" localSheetId="11">#REF!</definedName>
    <definedName name="ReturnOfCapitalPerLot">#REF!</definedName>
    <definedName name="rev_buildout" localSheetId="7">#REF!</definedName>
    <definedName name="rev_buildout" localSheetId="9">#REF!</definedName>
    <definedName name="rev_buildout" localSheetId="8">#REF!</definedName>
    <definedName name="rev_buildout" localSheetId="6">#REF!</definedName>
    <definedName name="rev_buildout" localSheetId="12">#REF!</definedName>
    <definedName name="rev_buildout" localSheetId="10">#REF!</definedName>
    <definedName name="rev_buildout" localSheetId="11">#REF!</definedName>
    <definedName name="rev_buildout">#REF!</definedName>
    <definedName name="rev_comm" localSheetId="7">#REF!</definedName>
    <definedName name="rev_comm" localSheetId="9">#REF!</definedName>
    <definedName name="rev_comm" localSheetId="8">#REF!</definedName>
    <definedName name="rev_comm" localSheetId="6">#REF!</definedName>
    <definedName name="rev_comm" localSheetId="12">#REF!</definedName>
    <definedName name="rev_comm" localSheetId="10">#REF!</definedName>
    <definedName name="rev_comm" localSheetId="11">#REF!</definedName>
    <definedName name="rev_comm">#REF!</definedName>
    <definedName name="rev_est_procedure" localSheetId="7">#REF!</definedName>
    <definedName name="rev_est_procedure" localSheetId="9">#REF!</definedName>
    <definedName name="rev_est_procedure" localSheetId="8">#REF!</definedName>
    <definedName name="rev_est_procedure" localSheetId="6">#REF!</definedName>
    <definedName name="rev_est_procedure" localSheetId="12">#REF!</definedName>
    <definedName name="rev_est_procedure" localSheetId="10">#REF!</definedName>
    <definedName name="rev_est_procedure" localSheetId="11">#REF!</definedName>
    <definedName name="rev_est_procedure">#REF!</definedName>
    <definedName name="rev_land_resid" localSheetId="7">#REF!</definedName>
    <definedName name="rev_land_resid" localSheetId="9">#REF!</definedName>
    <definedName name="rev_land_resid" localSheetId="8">#REF!</definedName>
    <definedName name="rev_land_resid" localSheetId="6">#REF!</definedName>
    <definedName name="rev_land_resid" localSheetId="12">#REF!</definedName>
    <definedName name="rev_land_resid" localSheetId="10">#REF!</definedName>
    <definedName name="rev_land_resid" localSheetId="11">#REF!</definedName>
    <definedName name="rev_land_resid">#REF!</definedName>
    <definedName name="rev_less_comm" localSheetId="7">#REF!</definedName>
    <definedName name="rev_less_comm" localSheetId="9">#REF!</definedName>
    <definedName name="rev_less_comm" localSheetId="8">#REF!</definedName>
    <definedName name="rev_less_comm" localSheetId="6">#REF!</definedName>
    <definedName name="rev_less_comm" localSheetId="12">#REF!</definedName>
    <definedName name="rev_less_comm" localSheetId="10">#REF!</definedName>
    <definedName name="rev_less_comm" localSheetId="11">#REF!</definedName>
    <definedName name="rev_less_comm">#REF!</definedName>
    <definedName name="rev_net_proj" localSheetId="7">#REF!</definedName>
    <definedName name="rev_net_proj" localSheetId="9">#REF!</definedName>
    <definedName name="rev_net_proj" localSheetId="8">#REF!</definedName>
    <definedName name="rev_net_proj" localSheetId="6">#REF!</definedName>
    <definedName name="rev_net_proj" localSheetId="12">#REF!</definedName>
    <definedName name="rev_net_proj" localSheetId="10">#REF!</definedName>
    <definedName name="rev_net_proj" localSheetId="11">#REF!</definedName>
    <definedName name="rev_net_proj">#REF!</definedName>
    <definedName name="rev_other" localSheetId="7">#REF!</definedName>
    <definedName name="rev_other" localSheetId="9">#REF!</definedName>
    <definedName name="rev_other" localSheetId="8">#REF!</definedName>
    <definedName name="rev_other" localSheetId="6">#REF!</definedName>
    <definedName name="rev_other" localSheetId="12">#REF!</definedName>
    <definedName name="rev_other" localSheetId="10">#REF!</definedName>
    <definedName name="rev_other" localSheetId="11">#REF!</definedName>
    <definedName name="rev_other">#REF!</definedName>
    <definedName name="rev_pro" localSheetId="4">#REF!</definedName>
    <definedName name="rev_pro" localSheetId="7">#REF!</definedName>
    <definedName name="rev_pro" localSheetId="3">#REF!</definedName>
    <definedName name="rev_pro" localSheetId="9">#REF!</definedName>
    <definedName name="rev_pro" localSheetId="2">#REF!</definedName>
    <definedName name="rev_pro" localSheetId="8">#REF!</definedName>
    <definedName name="rev_pro" localSheetId="6">#REF!</definedName>
    <definedName name="rev_pro" localSheetId="12">#REF!</definedName>
    <definedName name="rev_pro" localSheetId="5">#REF!</definedName>
    <definedName name="rev_pro" localSheetId="10">#REF!</definedName>
    <definedName name="rev_pro" localSheetId="11">#REF!</definedName>
    <definedName name="rev_pro" localSheetId="13">#REF!</definedName>
    <definedName name="rev_pro">#REF!</definedName>
    <definedName name="rev_scc_mkt_fee" localSheetId="7">#REF!</definedName>
    <definedName name="rev_scc_mkt_fee" localSheetId="9">#REF!</definedName>
    <definedName name="rev_scc_mkt_fee" localSheetId="8">#REF!</definedName>
    <definedName name="rev_scc_mkt_fee" localSheetId="6">#REF!</definedName>
    <definedName name="rev_scc_mkt_fee" localSheetId="12">#REF!</definedName>
    <definedName name="rev_scc_mkt_fee" localSheetId="10">#REF!</definedName>
    <definedName name="rev_scc_mkt_fee" localSheetId="11">#REF!</definedName>
    <definedName name="rev_scc_mkt_fee">#REF!</definedName>
    <definedName name="rev_sum" localSheetId="7">[83]Revenues!#REF!</definedName>
    <definedName name="rev_sum" localSheetId="9">[83]Revenues!#REF!</definedName>
    <definedName name="rev_sum" localSheetId="8">[83]Revenues!#REF!</definedName>
    <definedName name="rev_sum" localSheetId="6">[83]Revenues!#REF!</definedName>
    <definedName name="rev_sum" localSheetId="12">[83]Revenues!#REF!</definedName>
    <definedName name="rev_sum" localSheetId="10">[83]Revenues!#REF!</definedName>
    <definedName name="rev_sum" localSheetId="11">[83]Revenues!#REF!</definedName>
    <definedName name="rev_sum">[83]Revenues!#REF!</definedName>
    <definedName name="rev_tot_proj" localSheetId="7">#REF!</definedName>
    <definedName name="rev_tot_proj" localSheetId="9">#REF!</definedName>
    <definedName name="rev_tot_proj" localSheetId="8">#REF!</definedName>
    <definedName name="rev_tot_proj" localSheetId="6">#REF!</definedName>
    <definedName name="rev_tot_proj" localSheetId="12">#REF!</definedName>
    <definedName name="rev_tot_proj" localSheetId="10">#REF!</definedName>
    <definedName name="rev_tot_proj" localSheetId="11">#REF!</definedName>
    <definedName name="rev_tot_proj">#REF!</definedName>
    <definedName name="rev_total" localSheetId="7">#REF!</definedName>
    <definedName name="rev_total" localSheetId="9">#REF!</definedName>
    <definedName name="rev_total" localSheetId="8">#REF!</definedName>
    <definedName name="rev_total" localSheetId="6">#REF!</definedName>
    <definedName name="rev_total" localSheetId="12">#REF!</definedName>
    <definedName name="rev_total" localSheetId="10">#REF!</definedName>
    <definedName name="rev_total" localSheetId="11">#REF!</definedName>
    <definedName name="rev_total">#REF!</definedName>
    <definedName name="revenue" localSheetId="7">[21]D!#REF!</definedName>
    <definedName name="revenue" localSheetId="9">[21]D!#REF!</definedName>
    <definedName name="revenue" localSheetId="8">[21]D!#REF!</definedName>
    <definedName name="revenue" localSheetId="6">[21]D!#REF!</definedName>
    <definedName name="revenue" localSheetId="12">[21]D!#REF!</definedName>
    <definedName name="revenue" localSheetId="10">[21]D!#REF!</definedName>
    <definedName name="revenue" localSheetId="11">[21]D!#REF!</definedName>
    <definedName name="revenue">[21]D!#REF!</definedName>
    <definedName name="revenue_est_procedure" localSheetId="7">[21]D!#REF!</definedName>
    <definedName name="revenue_est_procedure" localSheetId="9">[21]D!#REF!</definedName>
    <definedName name="revenue_est_procedure" localSheetId="8">[21]D!#REF!</definedName>
    <definedName name="revenue_est_procedure" localSheetId="6">[21]D!#REF!</definedName>
    <definedName name="revenue_est_procedure" localSheetId="12">[21]D!#REF!</definedName>
    <definedName name="revenue_est_procedure" localSheetId="10">[21]D!#REF!</definedName>
    <definedName name="revenue_est_procedure" localSheetId="11">[21]D!#REF!</definedName>
    <definedName name="revenue_est_procedure">[21]D!#REF!</definedName>
    <definedName name="revenue_estimating_procedure" localSheetId="7">[63]Revenues!#REF!</definedName>
    <definedName name="revenue_estimating_procedure" localSheetId="9">[63]Revenues!#REF!</definedName>
    <definedName name="revenue_estimating_procedure" localSheetId="8">[63]Revenues!#REF!</definedName>
    <definedName name="revenue_estimating_procedure" localSheetId="6">[63]Revenues!#REF!</definedName>
    <definedName name="revenue_estimating_procedure" localSheetId="12">[63]Revenues!#REF!</definedName>
    <definedName name="revenue_estimating_procedure" localSheetId="10">[63]Revenues!#REF!</definedName>
    <definedName name="revenue_estimating_procedure" localSheetId="11">[63]Revenues!#REF!</definedName>
    <definedName name="revenue_estimating_procedure">[63]Revenues!#REF!</definedName>
    <definedName name="revenue2" localSheetId="7">#REF!</definedName>
    <definedName name="revenue2" localSheetId="9">#REF!</definedName>
    <definedName name="revenue2" localSheetId="8">#REF!</definedName>
    <definedName name="revenue2" localSheetId="6">#REF!</definedName>
    <definedName name="revenue2" localSheetId="12">#REF!</definedName>
    <definedName name="revenue2" localSheetId="10">#REF!</definedName>
    <definedName name="revenue2" localSheetId="11">#REF!</definedName>
    <definedName name="revenue2">#REF!</definedName>
    <definedName name="revenues" localSheetId="4">#REF!</definedName>
    <definedName name="revenues" localSheetId="7">#REF!</definedName>
    <definedName name="revenues" localSheetId="3">#REF!</definedName>
    <definedName name="revenues" localSheetId="9">#REF!</definedName>
    <definedName name="revenues" localSheetId="2">#REF!</definedName>
    <definedName name="revenues" localSheetId="8">#REF!</definedName>
    <definedName name="revenues" localSheetId="6">#REF!</definedName>
    <definedName name="revenues" localSheetId="12">#REF!</definedName>
    <definedName name="revenues" localSheetId="5">#REF!</definedName>
    <definedName name="revenues" localSheetId="10">#REF!</definedName>
    <definedName name="revenues" localSheetId="11">#REF!</definedName>
    <definedName name="revenues" localSheetId="13">#REF!</definedName>
    <definedName name="revenues">#REF!</definedName>
    <definedName name="revenues_lc" localSheetId="7">#REF!</definedName>
    <definedName name="revenues_lc" localSheetId="9">#REF!</definedName>
    <definedName name="revenues_lc" localSheetId="8">#REF!</definedName>
    <definedName name="revenues_lc" localSheetId="6">#REF!</definedName>
    <definedName name="revenues_lc" localSheetId="12">#REF!</definedName>
    <definedName name="revenues_lc" localSheetId="10">#REF!</definedName>
    <definedName name="revenues_lc" localSheetId="11">#REF!</definedName>
    <definedName name="revenues_lc">#REF!</definedName>
    <definedName name="REVISED_MONTHLY_ESTIMATES" localSheetId="7">#REF!</definedName>
    <definedName name="REVISED_MONTHLY_ESTIMATES" localSheetId="9">#REF!</definedName>
    <definedName name="REVISED_MONTHLY_ESTIMATES" localSheetId="8">#REF!</definedName>
    <definedName name="REVISED_MONTHLY_ESTIMATES" localSheetId="6">#REF!</definedName>
    <definedName name="REVISED_MONTHLY_ESTIMATES" localSheetId="12">#REF!</definedName>
    <definedName name="REVISED_MONTHLY_ESTIMATES" localSheetId="10">#REF!</definedName>
    <definedName name="REVISED_MONTHLY_ESTIMATES" localSheetId="11">#REF!</definedName>
    <definedName name="REVISED_MONTHLY_ESTIMATES">#REF!</definedName>
    <definedName name="revs" localSheetId="7">[83]Revenues!#REF!</definedName>
    <definedName name="revs" localSheetId="9">[83]Revenues!#REF!</definedName>
    <definedName name="revs" localSheetId="8">[83]Revenues!#REF!</definedName>
    <definedName name="revs" localSheetId="6">[83]Revenues!#REF!</definedName>
    <definedName name="revs" localSheetId="12">[83]Revenues!#REF!</definedName>
    <definedName name="revs" localSheetId="10">[83]Revenues!#REF!</definedName>
    <definedName name="revs" localSheetId="11">[83]Revenues!#REF!</definedName>
    <definedName name="revs">[83]Revenues!#REF!</definedName>
    <definedName name="RFS_CAP" localSheetId="7">#REF!</definedName>
    <definedName name="RFS_CAP" localSheetId="9">#REF!</definedName>
    <definedName name="RFS_CAP" localSheetId="8">#REF!</definedName>
    <definedName name="RFS_CAP" localSheetId="6">#REF!</definedName>
    <definedName name="RFS_CAP" localSheetId="12">#REF!</definedName>
    <definedName name="RFS_CAP" localSheetId="10">#REF!</definedName>
    <definedName name="RFS_CAP" localSheetId="11">#REF!</definedName>
    <definedName name="RFS_CAP">#REF!</definedName>
    <definedName name="RFS_LEASE" localSheetId="7">#REF!</definedName>
    <definedName name="RFS_LEASE" localSheetId="9">#REF!</definedName>
    <definedName name="RFS_LEASE" localSheetId="8">#REF!</definedName>
    <definedName name="RFS_LEASE" localSheetId="6">#REF!</definedName>
    <definedName name="RFS_LEASE" localSheetId="12">#REF!</definedName>
    <definedName name="RFS_LEASE" localSheetId="10">#REF!</definedName>
    <definedName name="RFS_LEASE" localSheetId="11">#REF!</definedName>
    <definedName name="RFS_LEASE">#REF!</definedName>
    <definedName name="RID" localSheetId="7">#REF!</definedName>
    <definedName name="RID" localSheetId="9">#REF!</definedName>
    <definedName name="RID" localSheetId="8">#REF!</definedName>
    <definedName name="RID" localSheetId="6">#REF!</definedName>
    <definedName name="RID" localSheetId="12">#REF!</definedName>
    <definedName name="RID" localSheetId="10">#REF!</definedName>
    <definedName name="RID" localSheetId="11">#REF!</definedName>
    <definedName name="RID">#REF!</definedName>
    <definedName name="RINFLATION" localSheetId="7">#REF!</definedName>
    <definedName name="RINFLATION" localSheetId="9">#REF!</definedName>
    <definedName name="RINFLATION" localSheetId="8">#REF!</definedName>
    <definedName name="RINFLATION" localSheetId="6">#REF!</definedName>
    <definedName name="RINFLATION" localSheetId="12">#REF!</definedName>
    <definedName name="RINFLATION" localSheetId="10">#REF!</definedName>
    <definedName name="RINFLATION" localSheetId="11">#REF!</definedName>
    <definedName name="RINFLATION">#REF!</definedName>
    <definedName name="RN" localSheetId="7">#REF!</definedName>
    <definedName name="RN" localSheetId="9">#REF!</definedName>
    <definedName name="RN" localSheetId="8">#REF!</definedName>
    <definedName name="RN" localSheetId="6">#REF!</definedName>
    <definedName name="RN" localSheetId="12">#REF!</definedName>
    <definedName name="RN" localSheetId="10">#REF!</definedName>
    <definedName name="RN" localSheetId="11">#REF!</definedName>
    <definedName name="RN">#REF!</definedName>
    <definedName name="RNG" localSheetId="7">[84]FTEtbl!#REF!</definedName>
    <definedName name="RNG" localSheetId="8">[84]FTEtbl!#REF!</definedName>
    <definedName name="RNG" localSheetId="6">[84]FTEtbl!#REF!</definedName>
    <definedName name="RNG">[84]FTEtbl!#REF!</definedName>
    <definedName name="road" localSheetId="7">#REF!</definedName>
    <definedName name="road" localSheetId="9">#REF!</definedName>
    <definedName name="road" localSheetId="8">#REF!</definedName>
    <definedName name="road" localSheetId="6">#REF!</definedName>
    <definedName name="road" localSheetId="12">#REF!</definedName>
    <definedName name="road" localSheetId="10">#REF!</definedName>
    <definedName name="road" localSheetId="11">#REF!</definedName>
    <definedName name="road">#REF!</definedName>
    <definedName name="ROAD.TRANSIT.FEES" localSheetId="7">[25]MASTER!#REF!</definedName>
    <definedName name="ROAD.TRANSIT.FEES" localSheetId="9">[25]MASTER!#REF!</definedName>
    <definedName name="ROAD.TRANSIT.FEES" localSheetId="8">[25]MASTER!#REF!</definedName>
    <definedName name="ROAD.TRANSIT.FEES" localSheetId="6">[25]MASTER!#REF!</definedName>
    <definedName name="ROAD.TRANSIT.FEES" localSheetId="12">[25]MASTER!#REF!</definedName>
    <definedName name="ROAD.TRANSIT.FEES" localSheetId="10">[25]MASTER!#REF!</definedName>
    <definedName name="ROAD.TRANSIT.FEES" localSheetId="11">[25]MASTER!#REF!</definedName>
    <definedName name="ROAD.TRANSIT.FEES">[25]MASTER!#REF!</definedName>
    <definedName name="road_adj" localSheetId="7">#REF!</definedName>
    <definedName name="road_adj" localSheetId="9">#REF!</definedName>
    <definedName name="road_adj" localSheetId="8">#REF!</definedName>
    <definedName name="road_adj" localSheetId="6">#REF!</definedName>
    <definedName name="road_adj" localSheetId="12">#REF!</definedName>
    <definedName name="road_adj" localSheetId="10">#REF!</definedName>
    <definedName name="road_adj" localSheetId="11">#REF!</definedName>
    <definedName name="road_adj">#REF!</definedName>
    <definedName name="road_alloc" localSheetId="7">'[18]PF Cost Alloc'!#REF!</definedName>
    <definedName name="road_alloc" localSheetId="9">'[18]PF Cost Alloc'!#REF!</definedName>
    <definedName name="road_alloc" localSheetId="8">'[18]PF Cost Alloc'!#REF!</definedName>
    <definedName name="road_alloc" localSheetId="6">'[18]PF Cost Alloc'!#REF!</definedName>
    <definedName name="road_alloc" localSheetId="12">'[18]PF Cost Alloc'!#REF!</definedName>
    <definedName name="road_alloc" localSheetId="10">'[18]PF Cost Alloc'!#REF!</definedName>
    <definedName name="road_alloc" localSheetId="11">'[18]PF Cost Alloc'!#REF!</definedName>
    <definedName name="road_alloc">'[18]PF Cost Alloc'!#REF!</definedName>
    <definedName name="road_break" localSheetId="7">[53]Roads!#REF!</definedName>
    <definedName name="road_break" localSheetId="9">[53]Roads!#REF!</definedName>
    <definedName name="road_break" localSheetId="8">[53]Roads!#REF!</definedName>
    <definedName name="road_break" localSheetId="6">[53]Roads!#REF!</definedName>
    <definedName name="road_break" localSheetId="12">[53]Roads!#REF!</definedName>
    <definedName name="road_break" localSheetId="10">[53]Roads!#REF!</definedName>
    <definedName name="road_break" localSheetId="11">[53]Roads!#REF!</definedName>
    <definedName name="road_break">[53]Roads!#REF!</definedName>
    <definedName name="road_cf" localSheetId="7">#REF!</definedName>
    <definedName name="road_cf" localSheetId="9">#REF!</definedName>
    <definedName name="road_cf" localSheetId="8">#REF!</definedName>
    <definedName name="road_cf" localSheetId="6">#REF!</definedName>
    <definedName name="road_cf" localSheetId="12">#REF!</definedName>
    <definedName name="road_cf" localSheetId="10">#REF!</definedName>
    <definedName name="road_cf" localSheetId="11">#REF!</definedName>
    <definedName name="road_cf">#REF!</definedName>
    <definedName name="road_cost" localSheetId="7">#REF!</definedName>
    <definedName name="road_cost" localSheetId="9">#REF!</definedName>
    <definedName name="road_cost" localSheetId="8">#REF!</definedName>
    <definedName name="road_cost" localSheetId="6">#REF!</definedName>
    <definedName name="road_cost" localSheetId="12">#REF!</definedName>
    <definedName name="road_cost" localSheetId="10">#REF!</definedName>
    <definedName name="road_cost" localSheetId="11">#REF!</definedName>
    <definedName name="road_cost">#REF!</definedName>
    <definedName name="road_cost_avg" localSheetId="7">[21]D!#REF!</definedName>
    <definedName name="road_cost_avg" localSheetId="9">[21]D!#REF!</definedName>
    <definedName name="road_cost_avg" localSheetId="8">[21]D!#REF!</definedName>
    <definedName name="road_cost_avg" localSheetId="6">[21]D!#REF!</definedName>
    <definedName name="road_cost_avg" localSheetId="12">[21]D!#REF!</definedName>
    <definedName name="road_cost_avg" localSheetId="10">[21]D!#REF!</definedName>
    <definedName name="road_cost_avg" localSheetId="11">[21]D!#REF!</definedName>
    <definedName name="road_cost_avg">[21]D!#REF!</definedName>
    <definedName name="road_cost_mod" localSheetId="7">#REF!</definedName>
    <definedName name="road_cost_mod" localSheetId="9">#REF!</definedName>
    <definedName name="road_cost_mod" localSheetId="8">#REF!</definedName>
    <definedName name="road_cost_mod" localSheetId="6">#REF!</definedName>
    <definedName name="road_cost_mod" localSheetId="12">#REF!</definedName>
    <definedName name="road_cost_mod" localSheetId="10">#REF!</definedName>
    <definedName name="road_cost_mod" localSheetId="11">#REF!</definedName>
    <definedName name="road_cost_mod">#REF!</definedName>
    <definedName name="road_costs" localSheetId="7">[21]D!#REF!</definedName>
    <definedName name="road_costs" localSheetId="9">[21]D!#REF!</definedName>
    <definedName name="road_costs" localSheetId="8">[21]D!#REF!</definedName>
    <definedName name="road_costs" localSheetId="6">[21]D!#REF!</definedName>
    <definedName name="road_costs" localSheetId="12">[21]D!#REF!</definedName>
    <definedName name="road_costs" localSheetId="10">[21]D!#REF!</definedName>
    <definedName name="road_costs" localSheetId="11">[21]D!#REF!</definedName>
    <definedName name="road_costs">[21]D!#REF!</definedName>
    <definedName name="road_credit" localSheetId="7">#REF!</definedName>
    <definedName name="road_credit" localSheetId="9">#REF!</definedName>
    <definedName name="road_credit" localSheetId="8">#REF!</definedName>
    <definedName name="road_credit" localSheetId="6">#REF!</definedName>
    <definedName name="road_credit" localSheetId="12">#REF!</definedName>
    <definedName name="road_credit" localSheetId="10">#REF!</definedName>
    <definedName name="road_credit" localSheetId="11">#REF!</definedName>
    <definedName name="road_credit">#REF!</definedName>
    <definedName name="road_credits" localSheetId="7">#REF!</definedName>
    <definedName name="road_credits" localSheetId="9">#REF!</definedName>
    <definedName name="road_credits" localSheetId="8">#REF!</definedName>
    <definedName name="road_credits" localSheetId="6">#REF!</definedName>
    <definedName name="road_credits" localSheetId="12">#REF!</definedName>
    <definedName name="road_credits" localSheetId="10">#REF!</definedName>
    <definedName name="road_credits" localSheetId="11">#REF!</definedName>
    <definedName name="road_credits">#REF!</definedName>
    <definedName name="road_due" localSheetId="7">#REF!</definedName>
    <definedName name="road_due" localSheetId="9">#REF!</definedName>
    <definedName name="road_due" localSheetId="8">#REF!</definedName>
    <definedName name="road_due" localSheetId="6">#REF!</definedName>
    <definedName name="road_due" localSheetId="12">#REF!</definedName>
    <definedName name="road_due" localSheetId="10">#REF!</definedName>
    <definedName name="road_due" localSheetId="11">#REF!</definedName>
    <definedName name="road_due">#REF!</definedName>
    <definedName name="road_fund" localSheetId="7">[53]Roads!#REF!</definedName>
    <definedName name="road_fund" localSheetId="9">[53]Roads!#REF!</definedName>
    <definedName name="road_fund" localSheetId="8">[53]Roads!#REF!</definedName>
    <definedName name="road_fund" localSheetId="6">[53]Roads!#REF!</definedName>
    <definedName name="road_fund" localSheetId="12">[53]Roads!#REF!</definedName>
    <definedName name="road_fund" localSheetId="10">[53]Roads!#REF!</definedName>
    <definedName name="road_fund" localSheetId="11">[53]Roads!#REF!</definedName>
    <definedName name="road_fund">[53]Roads!#REF!</definedName>
    <definedName name="road_fund2" localSheetId="7">[53]Roads!#REF!</definedName>
    <definedName name="road_fund2" localSheetId="9">[53]Roads!#REF!</definedName>
    <definedName name="road_fund2" localSheetId="8">[53]Roads!#REF!</definedName>
    <definedName name="road_fund2" localSheetId="6">[53]Roads!#REF!</definedName>
    <definedName name="road_fund2" localSheetId="12">[53]Roads!#REF!</definedName>
    <definedName name="road_fund2" localSheetId="10">[53]Roads!#REF!</definedName>
    <definedName name="road_fund2" localSheetId="11">[53]Roads!#REF!</definedName>
    <definedName name="road_fund2">[53]Roads!#REF!</definedName>
    <definedName name="road_imp" localSheetId="7">#REF!</definedName>
    <definedName name="road_imp" localSheetId="9">#REF!</definedName>
    <definedName name="road_imp" localSheetId="8">#REF!</definedName>
    <definedName name="road_imp" localSheetId="6">#REF!</definedName>
    <definedName name="road_imp" localSheetId="12">#REF!</definedName>
    <definedName name="road_imp" localSheetId="10">#REF!</definedName>
    <definedName name="road_imp" localSheetId="11">#REF!</definedName>
    <definedName name="road_imp">#REF!</definedName>
    <definedName name="road_landscape" localSheetId="7">#REF!</definedName>
    <definedName name="road_landscape" localSheetId="9">#REF!</definedName>
    <definedName name="road_landscape" localSheetId="8">#REF!</definedName>
    <definedName name="road_landscape" localSheetId="6">#REF!</definedName>
    <definedName name="road_landscape" localSheetId="12">#REF!</definedName>
    <definedName name="road_landscape" localSheetId="10">#REF!</definedName>
    <definedName name="road_landscape" localSheetId="11">#REF!</definedName>
    <definedName name="road_landscape">#REF!</definedName>
    <definedName name="road_surplus" localSheetId="7">#REF!</definedName>
    <definedName name="road_surplus" localSheetId="9">#REF!</definedName>
    <definedName name="road_surplus" localSheetId="8">#REF!</definedName>
    <definedName name="road_surplus" localSheetId="6">#REF!</definedName>
    <definedName name="road_surplus" localSheetId="12">#REF!</definedName>
    <definedName name="road_surplus" localSheetId="10">#REF!</definedName>
    <definedName name="road_surplus" localSheetId="11">#REF!</definedName>
    <definedName name="road_surplus">#REF!</definedName>
    <definedName name="road_surplus2" localSheetId="7">#REF!</definedName>
    <definedName name="road_surplus2" localSheetId="9">#REF!</definedName>
    <definedName name="road_surplus2" localSheetId="8">#REF!</definedName>
    <definedName name="road_surplus2" localSheetId="6">#REF!</definedName>
    <definedName name="road_surplus2" localSheetId="12">#REF!</definedName>
    <definedName name="road_surplus2" localSheetId="10">#REF!</definedName>
    <definedName name="road_surplus2" localSheetId="11">#REF!</definedName>
    <definedName name="road_surplus2">#REF!</definedName>
    <definedName name="road_tax" localSheetId="7">[83]Revenues!#REF!</definedName>
    <definedName name="road_tax" localSheetId="9">[83]Revenues!#REF!</definedName>
    <definedName name="road_tax" localSheetId="8">[83]Revenues!#REF!</definedName>
    <definedName name="road_tax" localSheetId="6">[83]Revenues!#REF!</definedName>
    <definedName name="road_tax" localSheetId="12">[83]Revenues!#REF!</definedName>
    <definedName name="road_tax" localSheetId="10">[83]Revenues!#REF!</definedName>
    <definedName name="road_tax" localSheetId="11">[83]Revenues!#REF!</definedName>
    <definedName name="road_tax">[83]Revenues!#REF!</definedName>
    <definedName name="ROAD_TRANS" localSheetId="7">#REF!</definedName>
    <definedName name="ROAD_TRANS" localSheetId="9">#REF!</definedName>
    <definedName name="ROAD_TRANS" localSheetId="8">#REF!</definedName>
    <definedName name="ROAD_TRANS" localSheetId="6">#REF!</definedName>
    <definedName name="ROAD_TRANS" localSheetId="12">#REF!</definedName>
    <definedName name="ROAD_TRANS" localSheetId="10">#REF!</definedName>
    <definedName name="ROAD_TRANS" localSheetId="11">#REF!</definedName>
    <definedName name="ROAD_TRANS">#REF!</definedName>
    <definedName name="roads_alloc" localSheetId="7">#REF!</definedName>
    <definedName name="roads_alloc" localSheetId="9">#REF!</definedName>
    <definedName name="roads_alloc" localSheetId="8">#REF!</definedName>
    <definedName name="roads_alloc" localSheetId="6">#REF!</definedName>
    <definedName name="roads_alloc" localSheetId="12">#REF!</definedName>
    <definedName name="roads_alloc" localSheetId="10">#REF!</definedName>
    <definedName name="roads_alloc" localSheetId="11">#REF!</definedName>
    <definedName name="roads_alloc">#REF!</definedName>
    <definedName name="roadsA">'[69]Type Costs'!$B$15:$B$59</definedName>
    <definedName name="roadsCst">'[69]Type Costs'!$E$15:$E$59</definedName>
    <definedName name="ROADTRANS">#N/A</definedName>
    <definedName name="Roadway_Landscaping" localSheetId="7">#REF!</definedName>
    <definedName name="Roadway_Landscaping" localSheetId="9">#REF!</definedName>
    <definedName name="Roadway_Landscaping" localSheetId="8">#REF!</definedName>
    <definedName name="Roadway_Landscaping" localSheetId="6">#REF!</definedName>
    <definedName name="Roadway_Landscaping" localSheetId="12">#REF!</definedName>
    <definedName name="Roadway_Landscaping" localSheetId="10">#REF!</definedName>
    <definedName name="Roadway_Landscaping" localSheetId="11">#REF!</definedName>
    <definedName name="Roadway_Landscaping">#REF!</definedName>
    <definedName name="Roadway_Maintenance" localSheetId="7">#REF!</definedName>
    <definedName name="Roadway_Maintenance" localSheetId="9">#REF!</definedName>
    <definedName name="Roadway_Maintenance" localSheetId="8">#REF!</definedName>
    <definedName name="Roadway_Maintenance" localSheetId="6">#REF!</definedName>
    <definedName name="Roadway_Maintenance" localSheetId="12">#REF!</definedName>
    <definedName name="Roadway_Maintenance" localSheetId="10">#REF!</definedName>
    <definedName name="Roadway_Maintenance" localSheetId="11">#REF!</definedName>
    <definedName name="Roadway_Maintenance">#REF!</definedName>
    <definedName name="ROE_Yr1" localSheetId="7">#REF!</definedName>
    <definedName name="ROE_Yr1" localSheetId="9">#REF!</definedName>
    <definedName name="ROE_Yr1" localSheetId="8">#REF!</definedName>
    <definedName name="ROE_Yr1" localSheetId="6">#REF!</definedName>
    <definedName name="ROE_Yr1" localSheetId="12">#REF!</definedName>
    <definedName name="ROE_Yr1" localSheetId="10">#REF!</definedName>
    <definedName name="ROE_Yr1" localSheetId="11">#REF!</definedName>
    <definedName name="ROE_Yr1">#REF!</definedName>
    <definedName name="ROE_Yr2" localSheetId="7">#REF!</definedName>
    <definedName name="ROE_Yr2" localSheetId="9">#REF!</definedName>
    <definedName name="ROE_Yr2" localSheetId="8">#REF!</definedName>
    <definedName name="ROE_Yr2" localSheetId="6">#REF!</definedName>
    <definedName name="ROE_Yr2" localSheetId="12">#REF!</definedName>
    <definedName name="ROE_Yr2" localSheetId="10">#REF!</definedName>
    <definedName name="ROE_Yr2" localSheetId="11">#REF!</definedName>
    <definedName name="ROE_Yr2">#REF!</definedName>
    <definedName name="ROE_Yr3" localSheetId="7">#REF!</definedName>
    <definedName name="ROE_Yr3" localSheetId="9">#REF!</definedName>
    <definedName name="ROE_Yr3" localSheetId="8">#REF!</definedName>
    <definedName name="ROE_Yr3" localSheetId="6">#REF!</definedName>
    <definedName name="ROE_Yr3" localSheetId="12">#REF!</definedName>
    <definedName name="ROE_Yr3" localSheetId="10">#REF!</definedName>
    <definedName name="ROE_Yr3" localSheetId="11">#REF!</definedName>
    <definedName name="ROE_Yr3">#REF!</definedName>
    <definedName name="ROE_Yr4" localSheetId="7">#REF!</definedName>
    <definedName name="ROE_Yr4" localSheetId="9">#REF!</definedName>
    <definedName name="ROE_Yr4" localSheetId="8">#REF!</definedName>
    <definedName name="ROE_Yr4" localSheetId="6">#REF!</definedName>
    <definedName name="ROE_Yr4" localSheetId="12">#REF!</definedName>
    <definedName name="ROE_Yr4" localSheetId="10">#REF!</definedName>
    <definedName name="ROE_Yr4" localSheetId="11">#REF!</definedName>
    <definedName name="ROE_Yr4">#REF!</definedName>
    <definedName name="ROE_Yr5" localSheetId="7">#REF!</definedName>
    <definedName name="ROE_Yr5" localSheetId="9">#REF!</definedName>
    <definedName name="ROE_Yr5" localSheetId="8">#REF!</definedName>
    <definedName name="ROE_Yr5" localSheetId="6">#REF!</definedName>
    <definedName name="ROE_Yr5" localSheetId="12">#REF!</definedName>
    <definedName name="ROE_Yr5" localSheetId="10">#REF!</definedName>
    <definedName name="ROE_Yr5" localSheetId="11">#REF!</definedName>
    <definedName name="ROE_Yr5">#REF!</definedName>
    <definedName name="ROLLBACK_TAXES" localSheetId="7">#REF!</definedName>
    <definedName name="ROLLBACK_TAXES" localSheetId="9">#REF!</definedName>
    <definedName name="ROLLBACK_TAXES" localSheetId="8">#REF!</definedName>
    <definedName name="ROLLBACK_TAXES" localSheetId="6">#REF!</definedName>
    <definedName name="ROLLBACK_TAXES" localSheetId="12">#REF!</definedName>
    <definedName name="ROLLBACK_TAXES" localSheetId="10">#REF!</definedName>
    <definedName name="ROLLBACK_TAXES" localSheetId="11">#REF!</definedName>
    <definedName name="ROLLBACK_TAXES">#REF!</definedName>
    <definedName name="ROOF_REPAIRS_AND_MAINT_MALL" localSheetId="7">'[6]Expense Detail Sheets'!#REF!</definedName>
    <definedName name="ROOF_REPAIRS_AND_MAINT_MALL" localSheetId="9">'[6]Expense Detail Sheets'!#REF!</definedName>
    <definedName name="ROOF_REPAIRS_AND_MAINT_MALL" localSheetId="8">'[6]Expense Detail Sheets'!#REF!</definedName>
    <definedName name="ROOF_REPAIRS_AND_MAINT_MALL" localSheetId="6">'[6]Expense Detail Sheets'!#REF!</definedName>
    <definedName name="ROOF_REPAIRS_AND_MAINT_MALL" localSheetId="12">'[6]Expense Detail Sheets'!#REF!</definedName>
    <definedName name="ROOF_REPAIRS_AND_MAINT_MALL" localSheetId="10">'[6]Expense Detail Sheets'!#REF!</definedName>
    <definedName name="ROOF_REPAIRS_AND_MAINT_MALL" localSheetId="11">'[6]Expense Detail Sheets'!#REF!</definedName>
    <definedName name="ROOF_REPAIRS_AND_MAINT_MALL">'[6]Expense Detail Sheets'!#REF!</definedName>
    <definedName name="Rooms" localSheetId="7">#REF!</definedName>
    <definedName name="Rooms" localSheetId="9">#REF!</definedName>
    <definedName name="Rooms" localSheetId="8">#REF!</definedName>
    <definedName name="Rooms" localSheetId="6">#REF!</definedName>
    <definedName name="Rooms" localSheetId="12">#REF!</definedName>
    <definedName name="Rooms" localSheetId="10">#REF!</definedName>
    <definedName name="Rooms" localSheetId="11">#REF!</definedName>
    <definedName name="Rooms">#REF!</definedName>
    <definedName name="roseville_sewer" localSheetId="7">'[98]Existing Fees'!#REF!</definedName>
    <definedName name="roseville_sewer" localSheetId="9">'[98]Existing Fees'!#REF!</definedName>
    <definedName name="roseville_sewer" localSheetId="8">'[98]Existing Fees'!#REF!</definedName>
    <definedName name="roseville_sewer" localSheetId="6">'[98]Existing Fees'!#REF!</definedName>
    <definedName name="roseville_sewer" localSheetId="12">'[98]Existing Fees'!#REF!</definedName>
    <definedName name="roseville_sewer" localSheetId="10">'[98]Existing Fees'!#REF!</definedName>
    <definedName name="roseville_sewer" localSheetId="11">'[98]Existing Fees'!#REF!</definedName>
    <definedName name="roseville_sewer">'[98]Existing Fees'!#REF!</definedName>
    <definedName name="row_alloc" localSheetId="7">#REF!</definedName>
    <definedName name="row_alloc" localSheetId="9">#REF!</definedName>
    <definedName name="row_alloc" localSheetId="8">#REF!</definedName>
    <definedName name="row_alloc" localSheetId="6">#REF!</definedName>
    <definedName name="row_alloc" localSheetId="12">#REF!</definedName>
    <definedName name="row_alloc" localSheetId="10">#REF!</definedName>
    <definedName name="row_alloc" localSheetId="11">#REF!</definedName>
    <definedName name="row_alloc">#REF!</definedName>
    <definedName name="ROWDOC" localSheetId="7">#REF!</definedName>
    <definedName name="ROWDOC" localSheetId="9">#REF!</definedName>
    <definedName name="ROWDOC" localSheetId="8">#REF!</definedName>
    <definedName name="ROWDOC" localSheetId="6">#REF!</definedName>
    <definedName name="ROWDOC" localSheetId="12">#REF!</definedName>
    <definedName name="ROWDOC" localSheetId="10">#REF!</definedName>
    <definedName name="ROWDOC" localSheetId="11">#REF!</definedName>
    <definedName name="ROWDOC">#REF!</definedName>
    <definedName name="RPLAF">'[108]Fee Table'!$C$57:$D$83</definedName>
    <definedName name="RR_CAP" localSheetId="7">#REF!</definedName>
    <definedName name="RR_CAP" localSheetId="9">#REF!</definedName>
    <definedName name="RR_CAP" localSheetId="8">#REF!</definedName>
    <definedName name="RR_CAP" localSheetId="6">#REF!</definedName>
    <definedName name="RR_CAP" localSheetId="12">#REF!</definedName>
    <definedName name="RR_CAP" localSheetId="10">#REF!</definedName>
    <definedName name="RR_CAP" localSheetId="11">#REF!</definedName>
    <definedName name="RR_CAP">#REF!</definedName>
    <definedName name="RR_LEASE" localSheetId="7">#REF!</definedName>
    <definedName name="RR_LEASE" localSheetId="9">#REF!</definedName>
    <definedName name="RR_LEASE" localSheetId="8">#REF!</definedName>
    <definedName name="RR_LEASE" localSheetId="6">#REF!</definedName>
    <definedName name="RR_LEASE" localSheetId="12">#REF!</definedName>
    <definedName name="RR_LEASE" localSheetId="10">#REF!</definedName>
    <definedName name="RR_LEASE" localSheetId="11">#REF!</definedName>
    <definedName name="RR_LEASE">#REF!</definedName>
    <definedName name="RRTITLE">'[116]Rent Roll'!$F$2:$F$5</definedName>
    <definedName name="rsf">'[43]CF and ROI'!$C$5/1000</definedName>
    <definedName name="rt">PV(mezz_ytm,mezz_term-1,mezz_amt*mezz_io,0,0)+mezz_amt</definedName>
    <definedName name="RTT" localSheetId="7">#REF!</definedName>
    <definedName name="RTT" localSheetId="9">#REF!</definedName>
    <definedName name="RTT" localSheetId="8">#REF!</definedName>
    <definedName name="RTT" localSheetId="6">#REF!</definedName>
    <definedName name="RTT" localSheetId="12">#REF!</definedName>
    <definedName name="RTT" localSheetId="10">#REF!</definedName>
    <definedName name="RTT" localSheetId="11">#REF!</definedName>
    <definedName name="RTT">#REF!</definedName>
    <definedName name="ru_swp_fees_proj" localSheetId="7">#REF!</definedName>
    <definedName name="ru_swp_fees_proj" localSheetId="9">#REF!</definedName>
    <definedName name="ru_swp_fees_proj" localSheetId="8">#REF!</definedName>
    <definedName name="ru_swp_fees_proj" localSheetId="6">#REF!</definedName>
    <definedName name="ru_swp_fees_proj" localSheetId="12">#REF!</definedName>
    <definedName name="ru_swp_fees_proj" localSheetId="10">#REF!</definedName>
    <definedName name="ru_swp_fees_proj" localSheetId="11">#REF!</definedName>
    <definedName name="ru_swp_fees_proj">#REF!</definedName>
    <definedName name="runits" localSheetId="7">#REF!</definedName>
    <definedName name="runits" localSheetId="9">#REF!</definedName>
    <definedName name="runits" localSheetId="8">#REF!</definedName>
    <definedName name="runits" localSheetId="6">#REF!</definedName>
    <definedName name="runits" localSheetId="12">#REF!</definedName>
    <definedName name="runits" localSheetId="10">#REF!</definedName>
    <definedName name="runits" localSheetId="11">#REF!</definedName>
    <definedName name="runits">#REF!</definedName>
    <definedName name="Rupa" hidden="1">{"fire costs",#N/A,FALSE,"fire costs";"net fire cost",#N/A,FALSE,"fire costs"}</definedName>
    <definedName name="rusp_rec_skate" localSheetId="7">'[18]PF Sum'!#REF!</definedName>
    <definedName name="rusp_rec_skate" localSheetId="9">'[18]PF Sum'!#REF!</definedName>
    <definedName name="rusp_rec_skate" localSheetId="8">'[18]PF Sum'!#REF!</definedName>
    <definedName name="rusp_rec_skate" localSheetId="6">'[18]PF Sum'!#REF!</definedName>
    <definedName name="rusp_rec_skate" localSheetId="12">'[18]PF Sum'!#REF!</definedName>
    <definedName name="rusp_rec_skate" localSheetId="10">'[18]PF Sum'!#REF!</definedName>
    <definedName name="rusp_rec_skate" localSheetId="11">'[18]PF Sum'!#REF!</definedName>
    <definedName name="rusp_rec_skate">'[18]PF Sum'!#REF!</definedName>
    <definedName name="rwater_cf" localSheetId="7">#REF!</definedName>
    <definedName name="rwater_cf" localSheetId="9">#REF!</definedName>
    <definedName name="rwater_cf" localSheetId="8">#REF!</definedName>
    <definedName name="rwater_cf" localSheetId="6">#REF!</definedName>
    <definedName name="rwater_cf" localSheetId="12">#REF!</definedName>
    <definedName name="rwater_cf" localSheetId="10">#REF!</definedName>
    <definedName name="rwater_cf" localSheetId="11">#REF!</definedName>
    <definedName name="rwater_cf">#REF!</definedName>
    <definedName name="Rwvu.Annual." localSheetId="7" hidden="1">[15]Quarters!#REF!</definedName>
    <definedName name="Rwvu.Annual." localSheetId="8" hidden="1">[15]Quarters!#REF!</definedName>
    <definedName name="Rwvu.Annual." localSheetId="6" hidden="1">[15]Quarters!#REF!</definedName>
    <definedName name="Rwvu.Annual." localSheetId="12" hidden="1">[15]Quarters!#REF!</definedName>
    <definedName name="Rwvu.Annual." hidden="1">[15]Quarters!#REF!</definedName>
    <definedName name="Rwvu.Hist." localSheetId="7" hidden="1">[15]Quarters!#REF!</definedName>
    <definedName name="Rwvu.Hist." localSheetId="8" hidden="1">[15]Quarters!#REF!</definedName>
    <definedName name="Rwvu.Hist." localSheetId="6" hidden="1">[15]Quarters!#REF!</definedName>
    <definedName name="Rwvu.Hist." localSheetId="12" hidden="1">[15]Quarters!#REF!</definedName>
    <definedName name="Rwvu.Hist." hidden="1">[15]Quarters!#REF!</definedName>
    <definedName name="Rwvu.Qrtrly." localSheetId="7" hidden="1">[15]Quarters!#REF!</definedName>
    <definedName name="Rwvu.Qrtrly." localSheetId="8" hidden="1">[15]Quarters!#REF!</definedName>
    <definedName name="Rwvu.Qrtrly." localSheetId="6" hidden="1">[15]Quarters!#REF!</definedName>
    <definedName name="Rwvu.Qrtrly." localSheetId="12" hidden="1">[15]Quarters!#REF!</definedName>
    <definedName name="Rwvu.Qrtrly." hidden="1">[15]Quarters!#REF!</definedName>
    <definedName name="s" hidden="1">{#N/A,#N/A,FALSE,"Franklin 1";#N/A,#N/A,FALSE,"Franklin 1a";#N/A,#N/A,FALSE,"Franklin 2";#N/A,#N/A,FALSE,"Franklin 2a";#N/A,#N/A,FALSE,"Franklin 3";#N/A,#N/A,FALSE,"Franklin 3a";#N/A,#N/A,FALSE,"Bruceville 1";#N/A,#N/A,FALSE,"Bruceville 2";#N/A,#N/A,FALSE,"Bruceville 3";#N/A,#N/A,FALSE,"Poppy Ridge 1";#N/A,#N/A,FALSE,"Poppy Ridge 2";#N/A,#N/A,FALSE,"W Stockton Blvd 6";#N/A,#N/A,FALSE,"W Stockton Blvd 5";#N/A,#N/A,FALSE,"W Stockton Blvd 4";#N/A,#N/A,FALSE,"W Stockton Blvd 3";"stockton 1",#N/A,FALSE,"W Stockton Blvd 1";"stockton 1a",#N/A,FALSE,"W Stockton Blvd 1a";#N/A,#N/A,FALSE,"Poppy Ridge 3";#N/A,#N/A,FALSE,"Poppy Ridge 4";#N/A,#N/A,FALSE,"Big Horn 1";#N/A,#N/A,FALSE,"Big Horn 2";#N/A,#N/A,FALSE,"Big Horn 3";#N/A,#N/A,FALSE,"Big Horn 4";#N/A,#N/A,FALSE,"Kammerer 3";#N/A,#N/A,FALSE,"Kammerer 2";#N/A,#N/A,FALSE,"Kammerer 1";#N/A,#N/A,FALSE,"Kammerer 6";#N/A,#N/A,FALSE,"Kammerer 5";#N/A,#N/A,FALSE,"Kammerer 4";#N/A,#N/A,FALSE,"Lent Ranch Parkway";"e-w art 2",#N/A,FALSE,"Stockton E-W Art 2";#N/A,#N/A,FALSE,"Stockton E-W Art";#N/A,#N/A,FALSE,"North E-W Art"}</definedName>
    <definedName name="s_u_bo" localSheetId="7">#REF!</definedName>
    <definedName name="s_u_bo" localSheetId="9">#REF!</definedName>
    <definedName name="s_u_bo" localSheetId="8">#REF!</definedName>
    <definedName name="s_u_bo" localSheetId="6">#REF!</definedName>
    <definedName name="s_u_bo" localSheetId="12">#REF!</definedName>
    <definedName name="s_u_bo" localSheetId="10">#REF!</definedName>
    <definedName name="s_u_bo" localSheetId="11">#REF!</definedName>
    <definedName name="s_u_bo">#REF!</definedName>
    <definedName name="sacog">[117]dems!$A$1:$H$31</definedName>
    <definedName name="sacog_dem">[117]dems!$A$1:$H$31</definedName>
    <definedName name="sacog_emp" localSheetId="7">#REF!</definedName>
    <definedName name="sacog_emp" localSheetId="9">#REF!</definedName>
    <definedName name="sacog_emp" localSheetId="8">#REF!</definedName>
    <definedName name="sacog_emp" localSheetId="6">#REF!</definedName>
    <definedName name="sacog_emp" localSheetId="12">#REF!</definedName>
    <definedName name="sacog_emp" localSheetId="10">#REF!</definedName>
    <definedName name="sacog_emp" localSheetId="11">#REF!</definedName>
    <definedName name="sacog_emp">#REF!</definedName>
    <definedName name="SACRAMENTO.FEES" localSheetId="7">[25]MASTER!#REF!</definedName>
    <definedName name="SACRAMENTO.FEES" localSheetId="9">[25]MASTER!#REF!</definedName>
    <definedName name="SACRAMENTO.FEES" localSheetId="8">[25]MASTER!#REF!</definedName>
    <definedName name="SACRAMENTO.FEES" localSheetId="6">[25]MASTER!#REF!</definedName>
    <definedName name="SACRAMENTO.FEES" localSheetId="12">[25]MASTER!#REF!</definedName>
    <definedName name="SACRAMENTO.FEES" localSheetId="10">[25]MASTER!#REF!</definedName>
    <definedName name="SACRAMENTO.FEES" localSheetId="11">[25]MASTER!#REF!</definedName>
    <definedName name="SACRAMENTO.FEES">[25]MASTER!#REF!</definedName>
    <definedName name="sadd" hidden="1">{"MonthlyRentRoll",#N/A,FALSE,"RentRoll"}</definedName>
    <definedName name="saddd" hidden="1">{"AnnualRentRoll",#N/A,FALSE,"RentRoll"}</definedName>
    <definedName name="saddddd" hidden="1">{"AnnualRentRoll",#N/A,FALSE,"RentRoll"}</definedName>
    <definedName name="sadddddddd" hidden="1">{#N/A,#N/A,FALSE,"ExitStratigy"}</definedName>
    <definedName name="sadddddddddd" hidden="1">{#N/A,#N/A,FALSE,"LoanAssumptions"}</definedName>
    <definedName name="saddddddddddddd" hidden="1">{#N/A,#N/A,FALSE,"OperatingAssumptions"}</definedName>
    <definedName name="SAL._WAGES_MAINT_OTHER_4000" localSheetId="7">'[6]Expense Detail Sheets'!#REF!</definedName>
    <definedName name="SAL._WAGES_MAINT_OTHER_4000" localSheetId="9">'[6]Expense Detail Sheets'!#REF!</definedName>
    <definedName name="SAL._WAGES_MAINT_OTHER_4000" localSheetId="8">'[6]Expense Detail Sheets'!#REF!</definedName>
    <definedName name="SAL._WAGES_MAINT_OTHER_4000" localSheetId="6">'[6]Expense Detail Sheets'!#REF!</definedName>
    <definedName name="SAL._WAGES_MAINT_OTHER_4000" localSheetId="12">'[6]Expense Detail Sheets'!#REF!</definedName>
    <definedName name="SAL._WAGES_MAINT_OTHER_4000" localSheetId="10">'[6]Expense Detail Sheets'!#REF!</definedName>
    <definedName name="SAL._WAGES_MAINT_OTHER_4000" localSheetId="11">'[6]Expense Detail Sheets'!#REF!</definedName>
    <definedName name="SAL._WAGES_MAINT_OTHER_4000">'[6]Expense Detail Sheets'!#REF!</definedName>
    <definedName name="salary">'[77]20% Down Payment'!$D$84:$T$117</definedName>
    <definedName name="SALEMONTH" localSheetId="7">#REF!</definedName>
    <definedName name="SALEMONTH" localSheetId="9">#REF!</definedName>
    <definedName name="SALEMONTH" localSheetId="8">#REF!</definedName>
    <definedName name="SALEMONTH" localSheetId="6">#REF!</definedName>
    <definedName name="SALEMONTH" localSheetId="12">#REF!</definedName>
    <definedName name="SALEMONTH" localSheetId="10">#REF!</definedName>
    <definedName name="SALEMONTH" localSheetId="11">#REF!</definedName>
    <definedName name="SALEMONTH">#REF!</definedName>
    <definedName name="SALES">'[116]Rent Roll'!$M$301:$O$414</definedName>
    <definedName name="sales_a" localSheetId="4">#REF!</definedName>
    <definedName name="sales_a" localSheetId="7">#REF!</definedName>
    <definedName name="sales_a" localSheetId="3">#REF!</definedName>
    <definedName name="sales_a" localSheetId="9">#REF!</definedName>
    <definedName name="sales_a" localSheetId="2">#REF!</definedName>
    <definedName name="sales_a" localSheetId="8">#REF!</definedName>
    <definedName name="sales_a" localSheetId="6">#REF!</definedName>
    <definedName name="sales_a" localSheetId="12">#REF!</definedName>
    <definedName name="sales_a" localSheetId="5">#REF!</definedName>
    <definedName name="sales_a" localSheetId="10">#REF!</definedName>
    <definedName name="sales_a" localSheetId="11">#REF!</definedName>
    <definedName name="sales_a" localSheetId="13">#REF!</definedName>
    <definedName name="sales_a">#REF!</definedName>
    <definedName name="sales_b" localSheetId="4">#REF!</definedName>
    <definedName name="sales_b" localSheetId="7">#REF!</definedName>
    <definedName name="sales_b" localSheetId="3">#REF!</definedName>
    <definedName name="sales_b" localSheetId="9">#REF!</definedName>
    <definedName name="sales_b" localSheetId="2">#REF!</definedName>
    <definedName name="sales_b" localSheetId="8">#REF!</definedName>
    <definedName name="sales_b" localSheetId="6">#REF!</definedName>
    <definedName name="sales_b" localSheetId="12">#REF!</definedName>
    <definedName name="sales_b" localSheetId="5">#REF!</definedName>
    <definedName name="sales_b" localSheetId="10">#REF!</definedName>
    <definedName name="sales_b" localSheetId="11">#REF!</definedName>
    <definedName name="sales_b" localSheetId="13">#REF!</definedName>
    <definedName name="sales_b">#REF!</definedName>
    <definedName name="sales_b_p" localSheetId="7">#REF!</definedName>
    <definedName name="sales_b_p" localSheetId="8">#REF!</definedName>
    <definedName name="sales_b_p" localSheetId="6">#REF!</definedName>
    <definedName name="sales_b_p" localSheetId="12">#REF!</definedName>
    <definedName name="sales_b_p">#REF!</definedName>
    <definedName name="sales_case_study" localSheetId="7">[107]B!#REF!</definedName>
    <definedName name="sales_case_study" localSheetId="9">[107]B!#REF!</definedName>
    <definedName name="sales_case_study" localSheetId="8">[107]B!#REF!</definedName>
    <definedName name="sales_case_study" localSheetId="6">[107]B!#REF!</definedName>
    <definedName name="sales_case_study" localSheetId="12">[107]B!#REF!</definedName>
    <definedName name="sales_case_study" localSheetId="10">[107]B!#REF!</definedName>
    <definedName name="sales_case_study" localSheetId="11">[107]B!#REF!</definedName>
    <definedName name="sales_case_study">[107]B!#REF!</definedName>
    <definedName name="sales_nonres" localSheetId="7">#REF!</definedName>
    <definedName name="sales_nonres" localSheetId="9">#REF!</definedName>
    <definedName name="sales_nonres" localSheetId="8">#REF!</definedName>
    <definedName name="sales_nonres" localSheetId="6">#REF!</definedName>
    <definedName name="sales_nonres" localSheetId="12">#REF!</definedName>
    <definedName name="sales_nonres" localSheetId="10">#REF!</definedName>
    <definedName name="sales_nonres" localSheetId="11">#REF!</definedName>
    <definedName name="sales_nonres">#REF!</definedName>
    <definedName name="sales_price">'[62]Cost Burden'!$AF$131:$AI$170</definedName>
    <definedName name="sales_res" localSheetId="7">#REF!</definedName>
    <definedName name="sales_res" localSheetId="9">#REF!</definedName>
    <definedName name="sales_res" localSheetId="8">#REF!</definedName>
    <definedName name="sales_res" localSheetId="6">#REF!</definedName>
    <definedName name="sales_res" localSheetId="12">#REF!</definedName>
    <definedName name="sales_res" localSheetId="10">#REF!</definedName>
    <definedName name="sales_res" localSheetId="11">#REF!</definedName>
    <definedName name="sales_res">#REF!</definedName>
    <definedName name="sales_sum" localSheetId="7">#REF!</definedName>
    <definedName name="sales_sum" localSheetId="9">#REF!</definedName>
    <definedName name="sales_sum" localSheetId="8">#REF!</definedName>
    <definedName name="sales_sum" localSheetId="6">#REF!</definedName>
    <definedName name="sales_sum" localSheetId="12">#REF!</definedName>
    <definedName name="sales_sum" localSheetId="10">#REF!</definedName>
    <definedName name="sales_sum" localSheetId="11">#REF!</definedName>
    <definedName name="sales_sum">#REF!</definedName>
    <definedName name="sales_tax" localSheetId="4">#REF!</definedName>
    <definedName name="sales_tax" localSheetId="7">#REF!</definedName>
    <definedName name="sales_tax" localSheetId="3">#REF!</definedName>
    <definedName name="sales_tax" localSheetId="9">#REF!</definedName>
    <definedName name="sales_tax" localSheetId="2">#REF!</definedName>
    <definedName name="sales_tax" localSheetId="8">#REF!</definedName>
    <definedName name="sales_tax" localSheetId="6">#REF!</definedName>
    <definedName name="sales_tax" localSheetId="12">#REF!</definedName>
    <definedName name="sales_tax" localSheetId="5">#REF!</definedName>
    <definedName name="sales_tax" localSheetId="10">#REF!</definedName>
    <definedName name="sales_tax" localSheetId="11">#REF!</definedName>
    <definedName name="sales_tax" localSheetId="13">#REF!</definedName>
    <definedName name="sales_tax">#REF!</definedName>
    <definedName name="sales_tax_a" localSheetId="7">[63]Revenues!#REF!</definedName>
    <definedName name="sales_tax_a" localSheetId="9">[63]Revenues!#REF!</definedName>
    <definedName name="sales_tax_a" localSheetId="8">[63]Revenues!#REF!</definedName>
    <definedName name="sales_tax_a" localSheetId="6">[63]Revenues!#REF!</definedName>
    <definedName name="sales_tax_a" localSheetId="12">[63]Revenues!#REF!</definedName>
    <definedName name="sales_tax_a" localSheetId="10">[63]Revenues!#REF!</definedName>
    <definedName name="sales_tax_a" localSheetId="11">[63]Revenues!#REF!</definedName>
    <definedName name="sales_tax_a">[63]Revenues!#REF!</definedName>
    <definedName name="sales_tax_a2" localSheetId="7">#REF!</definedName>
    <definedName name="sales_tax_a2" localSheetId="9">#REF!</definedName>
    <definedName name="sales_tax_a2" localSheetId="8">#REF!</definedName>
    <definedName name="sales_tax_a2" localSheetId="6">#REF!</definedName>
    <definedName name="sales_tax_a2" localSheetId="12">#REF!</definedName>
    <definedName name="sales_tax_a2" localSheetId="10">#REF!</definedName>
    <definedName name="sales_tax_a2" localSheetId="11">#REF!</definedName>
    <definedName name="sales_tax_a2">#REF!</definedName>
    <definedName name="sales_tax_b" localSheetId="7">[63]Revenues!#REF!</definedName>
    <definedName name="sales_tax_b" localSheetId="9">[63]Revenues!#REF!</definedName>
    <definedName name="sales_tax_b" localSheetId="8">[63]Revenues!#REF!</definedName>
    <definedName name="sales_tax_b" localSheetId="6">[63]Revenues!#REF!</definedName>
    <definedName name="sales_tax_b" localSheetId="12">[63]Revenues!#REF!</definedName>
    <definedName name="sales_tax_b" localSheetId="10">[63]Revenues!#REF!</definedName>
    <definedName name="sales_tax_b" localSheetId="11">[63]Revenues!#REF!</definedName>
    <definedName name="sales_tax_b">[63]Revenues!#REF!</definedName>
    <definedName name="sales_tax_comm" localSheetId="7">#REF!</definedName>
    <definedName name="sales_tax_comm" localSheetId="9">#REF!</definedName>
    <definedName name="sales_tax_comm" localSheetId="8">#REF!</definedName>
    <definedName name="sales_tax_comm" localSheetId="6">#REF!</definedName>
    <definedName name="sales_tax_comm" localSheetId="12">#REF!</definedName>
    <definedName name="sales_tax_comm" localSheetId="10">#REF!</definedName>
    <definedName name="sales_tax_comm" localSheetId="11">#REF!</definedName>
    <definedName name="sales_tax_comm">#REF!</definedName>
    <definedName name="sales_tax_mix" localSheetId="7">[21]D!#REF!</definedName>
    <definedName name="sales_tax_mix" localSheetId="9">[21]D!#REF!</definedName>
    <definedName name="sales_tax_mix" localSheetId="8">[21]D!#REF!</definedName>
    <definedName name="sales_tax_mix" localSheetId="6">[21]D!#REF!</definedName>
    <definedName name="sales_tax_mix" localSheetId="12">[21]D!#REF!</definedName>
    <definedName name="sales_tax_mix" localSheetId="10">[21]D!#REF!</definedName>
    <definedName name="sales_tax_mix" localSheetId="11">[21]D!#REF!</definedName>
    <definedName name="sales_tax_mix">[21]D!#REF!</definedName>
    <definedName name="sales_tax_support" localSheetId="7">[21]D!#REF!</definedName>
    <definedName name="sales_tax_support" localSheetId="9">[21]D!#REF!</definedName>
    <definedName name="sales_tax_support" localSheetId="8">[21]D!#REF!</definedName>
    <definedName name="sales_tax_support" localSheetId="6">[21]D!#REF!</definedName>
    <definedName name="sales_tax_support" localSheetId="12">[21]D!#REF!</definedName>
    <definedName name="sales_tax_support" localSheetId="10">[21]D!#REF!</definedName>
    <definedName name="sales_tax_support" localSheetId="11">[21]D!#REF!</definedName>
    <definedName name="sales_tax_support">[21]D!#REF!</definedName>
    <definedName name="Sales_tax_table_4" localSheetId="7">[83]Construction!#REF!</definedName>
    <definedName name="Sales_tax_table_4" localSheetId="9">[83]Construction!#REF!</definedName>
    <definedName name="Sales_tax_table_4" localSheetId="8">[83]Construction!#REF!</definedName>
    <definedName name="Sales_tax_table_4" localSheetId="6">[83]Construction!#REF!</definedName>
    <definedName name="Sales_tax_table_4" localSheetId="12">[83]Construction!#REF!</definedName>
    <definedName name="Sales_tax_table_4" localSheetId="10">[83]Construction!#REF!</definedName>
    <definedName name="Sales_tax_table_4" localSheetId="11">[83]Construction!#REF!</definedName>
    <definedName name="Sales_tax_table_4">[83]Construction!#REF!</definedName>
    <definedName name="sales_taxa" localSheetId="7">'[28]County Rev'!#REF!</definedName>
    <definedName name="sales_taxa" localSheetId="9">'[28]County Rev'!#REF!</definedName>
    <definedName name="sales_taxa" localSheetId="8">'[28]County Rev'!#REF!</definedName>
    <definedName name="sales_taxa" localSheetId="6">'[28]County Rev'!#REF!</definedName>
    <definedName name="sales_taxa" localSheetId="12">'[28]County Rev'!#REF!</definedName>
    <definedName name="sales_taxa" localSheetId="10">'[28]County Rev'!#REF!</definedName>
    <definedName name="sales_taxa" localSheetId="11">'[28]County Rev'!#REF!</definedName>
    <definedName name="sales_taxa">'[28]County Rev'!#REF!</definedName>
    <definedName name="SALESGROW" localSheetId="7">'[118]Rent Roll'!#REF!</definedName>
    <definedName name="SALESGROW" localSheetId="9">'[118]Rent Roll'!#REF!</definedName>
    <definedName name="SALESGROW" localSheetId="8">'[118]Rent Roll'!#REF!</definedName>
    <definedName name="SALESGROW" localSheetId="6">'[118]Rent Roll'!#REF!</definedName>
    <definedName name="SALESGROW" localSheetId="12">'[118]Rent Roll'!#REF!</definedName>
    <definedName name="SALESGROW" localSheetId="10">'[118]Rent Roll'!#REF!</definedName>
    <definedName name="SALESGROW" localSheetId="11">'[118]Rent Roll'!#REF!</definedName>
    <definedName name="SALESGROW">'[118]Rent Roll'!#REF!</definedName>
    <definedName name="SALESTITLE">'[116]Rent Roll'!$M$291:$O$300</definedName>
    <definedName name="SALESVLUP">'[116]Rent Roll'!$M$301:$O$414</definedName>
    <definedName name="saleyear" localSheetId="7">#REF!</definedName>
    <definedName name="saleyear" localSheetId="9">#REF!</definedName>
    <definedName name="saleyear" localSheetId="8">#REF!</definedName>
    <definedName name="saleyear" localSheetId="6">#REF!</definedName>
    <definedName name="saleyear" localSheetId="12">#REF!</definedName>
    <definedName name="saleyear" localSheetId="10">#REF!</definedName>
    <definedName name="saleyear" localSheetId="11">#REF!</definedName>
    <definedName name="saleyear">#REF!</definedName>
    <definedName name="SANITARY.FEES" localSheetId="7">[25]MASTER!#REF!</definedName>
    <definedName name="SANITARY.FEES" localSheetId="9">[25]MASTER!#REF!</definedName>
    <definedName name="SANITARY.FEES" localSheetId="8">[25]MASTER!#REF!</definedName>
    <definedName name="SANITARY.FEES" localSheetId="6">[25]MASTER!#REF!</definedName>
    <definedName name="SANITARY.FEES" localSheetId="12">[25]MASTER!#REF!</definedName>
    <definedName name="SANITARY.FEES" localSheetId="10">[25]MASTER!#REF!</definedName>
    <definedName name="SANITARY.FEES" localSheetId="11">[25]MASTER!#REF!</definedName>
    <definedName name="SANITARY.FEES">[25]MASTER!#REF!</definedName>
    <definedName name="SANITARY_SEWER" localSheetId="7">#REF!</definedName>
    <definedName name="SANITARY_SEWER" localSheetId="9">#REF!</definedName>
    <definedName name="SANITARY_SEWER" localSheetId="8">#REF!</definedName>
    <definedName name="SANITARY_SEWER" localSheetId="6">#REF!</definedName>
    <definedName name="SANITARY_SEWER" localSheetId="12">#REF!</definedName>
    <definedName name="SANITARY_SEWER" localSheetId="10">#REF!</definedName>
    <definedName name="SANITARY_SEWER" localSheetId="11">#REF!</definedName>
    <definedName name="SANITARY_SEWER">#REF!</definedName>
    <definedName name="SANSEWFE" localSheetId="7">'[66]Schuler 2'!#REF!</definedName>
    <definedName name="SANSEWFE" localSheetId="9">'[66]Schuler 2'!#REF!</definedName>
    <definedName name="SANSEWFE" localSheetId="8">'[66]Schuler 2'!#REF!</definedName>
    <definedName name="SANSEWFE" localSheetId="6">'[66]Schuler 2'!#REF!</definedName>
    <definedName name="SANSEWFE" localSheetId="12">'[66]Schuler 2'!#REF!</definedName>
    <definedName name="SANSEWFE" localSheetId="10">'[66]Schuler 2'!#REF!</definedName>
    <definedName name="SANSEWFE" localSheetId="11">'[66]Schuler 2'!#REF!</definedName>
    <definedName name="SANSEWFE">'[66]Schuler 2'!#REF!</definedName>
    <definedName name="saved_or_not1" localSheetId="7">#REF!</definedName>
    <definedName name="saved_or_not1" localSheetId="9">#REF!</definedName>
    <definedName name="saved_or_not1" localSheetId="8">#REF!</definedName>
    <definedName name="saved_or_not1" localSheetId="6">#REF!</definedName>
    <definedName name="saved_or_not1" localSheetId="12">#REF!</definedName>
    <definedName name="saved_or_not1" localSheetId="10">#REF!</definedName>
    <definedName name="saved_or_not1" localSheetId="11">#REF!</definedName>
    <definedName name="saved_or_not1">#REF!</definedName>
    <definedName name="scc_acq_fee" localSheetId="7">#REF!</definedName>
    <definedName name="scc_acq_fee" localSheetId="9">#REF!</definedName>
    <definedName name="scc_acq_fee" localSheetId="8">#REF!</definedName>
    <definedName name="scc_acq_fee" localSheetId="6">#REF!</definedName>
    <definedName name="scc_acq_fee" localSheetId="12">#REF!</definedName>
    <definedName name="scc_acq_fee" localSheetId="10">#REF!</definedName>
    <definedName name="scc_acq_fee" localSheetId="11">#REF!</definedName>
    <definedName name="scc_acq_fee">#REF!</definedName>
    <definedName name="scc_mkt_fee" localSheetId="7">#REF!</definedName>
    <definedName name="scc_mkt_fee" localSheetId="9">#REF!</definedName>
    <definedName name="scc_mkt_fee" localSheetId="8">#REF!</definedName>
    <definedName name="scc_mkt_fee" localSheetId="6">#REF!</definedName>
    <definedName name="scc_mkt_fee" localSheetId="12">#REF!</definedName>
    <definedName name="scc_mkt_fee" localSheetId="10">#REF!</definedName>
    <definedName name="scc_mkt_fee" localSheetId="11">#REF!</definedName>
    <definedName name="scc_mkt_fee">#REF!</definedName>
    <definedName name="Scenario" localSheetId="7">#REF!</definedName>
    <definedName name="Scenario" localSheetId="9">#REF!</definedName>
    <definedName name="Scenario" localSheetId="8">#REF!</definedName>
    <definedName name="Scenario" localSheetId="6">#REF!</definedName>
    <definedName name="Scenario" localSheetId="12">#REF!</definedName>
    <definedName name="Scenario" localSheetId="10">#REF!</definedName>
    <definedName name="Scenario" localSheetId="11">#REF!</definedName>
    <definedName name="Scenario">#REF!</definedName>
    <definedName name="scenarios" localSheetId="4">#REF!</definedName>
    <definedName name="scenarios" localSheetId="7">#REF!</definedName>
    <definedName name="scenarios" localSheetId="3">#REF!</definedName>
    <definedName name="scenarios" localSheetId="9">#REF!</definedName>
    <definedName name="scenarios" localSheetId="2">#REF!</definedName>
    <definedName name="scenarios" localSheetId="8">#REF!</definedName>
    <definedName name="scenarios" localSheetId="6">#REF!</definedName>
    <definedName name="scenarios" localSheetId="12">#REF!</definedName>
    <definedName name="scenarios" localSheetId="5">#REF!</definedName>
    <definedName name="scenarios" localSheetId="10">#REF!</definedName>
    <definedName name="scenarios" localSheetId="11">#REF!</definedName>
    <definedName name="scenarios" localSheetId="13">#REF!</definedName>
    <definedName name="scenarios">#REF!</definedName>
    <definedName name="scenarios_desc" localSheetId="4">#REF!</definedName>
    <definedName name="scenarios_desc" localSheetId="7">#REF!</definedName>
    <definedName name="scenarios_desc" localSheetId="3">#REF!</definedName>
    <definedName name="scenarios_desc" localSheetId="9">#REF!</definedName>
    <definedName name="scenarios_desc" localSheetId="2">#REF!</definedName>
    <definedName name="scenarios_desc" localSheetId="8">#REF!</definedName>
    <definedName name="scenarios_desc" localSheetId="6">#REF!</definedName>
    <definedName name="scenarios_desc" localSheetId="12">#REF!</definedName>
    <definedName name="scenarios_desc" localSheetId="5">#REF!</definedName>
    <definedName name="scenarios_desc" localSheetId="10">#REF!</definedName>
    <definedName name="scenarios_desc" localSheetId="11">#REF!</definedName>
    <definedName name="scenarios_desc" localSheetId="13">#REF!</definedName>
    <definedName name="scenarios_desc">#REF!</definedName>
    <definedName name="ScenDB" localSheetId="7">#REF!</definedName>
    <definedName name="ScenDB" localSheetId="9">#REF!</definedName>
    <definedName name="ScenDB" localSheetId="8">#REF!</definedName>
    <definedName name="ScenDB" localSheetId="6">#REF!</definedName>
    <definedName name="ScenDB" localSheetId="12">#REF!</definedName>
    <definedName name="ScenDB" localSheetId="10">#REF!</definedName>
    <definedName name="ScenDB" localSheetId="11">#REF!</definedName>
    <definedName name="ScenDB">#REF!</definedName>
    <definedName name="SCH_A">#N/A</definedName>
    <definedName name="SCH_B">#N/A</definedName>
    <definedName name="SCH_C">#N/A</definedName>
    <definedName name="SCH1AERR">'[84]Schedule 1A'!$G$7</definedName>
    <definedName name="SCH1BERR" localSheetId="7">#REF!</definedName>
    <definedName name="SCH1BERR" localSheetId="8">#REF!</definedName>
    <definedName name="SCH1BERR" localSheetId="6">#REF!</definedName>
    <definedName name="SCH1BERR">#REF!</definedName>
    <definedName name="SCH1C" localSheetId="7">#REF!</definedName>
    <definedName name="SCH1C" localSheetId="8">#REF!</definedName>
    <definedName name="SCH1C" localSheetId="6">#REF!</definedName>
    <definedName name="SCH1C">#REF!</definedName>
    <definedName name="SCH1CERR" localSheetId="7">'[119]Schedule 1C'!#REF!</definedName>
    <definedName name="SCH1CERR" localSheetId="8">'[119]Schedule 1C'!#REF!</definedName>
    <definedName name="SCH1CERR" localSheetId="6">'[119]Schedule 1C'!#REF!</definedName>
    <definedName name="SCH1CERR">'[119]Schedule 1C'!#REF!</definedName>
    <definedName name="SCH1ERR" localSheetId="7">#REF!</definedName>
    <definedName name="SCH1ERR" localSheetId="8">#REF!</definedName>
    <definedName name="SCH1ERR" localSheetId="6">#REF!</definedName>
    <definedName name="SCH1ERR">#REF!</definedName>
    <definedName name="Sched_Pay" localSheetId="7">#REF!</definedName>
    <definedName name="Sched_Pay" localSheetId="8">#REF!</definedName>
    <definedName name="Sched_Pay" localSheetId="6">#REF!</definedName>
    <definedName name="Sched_Pay">#REF!</definedName>
    <definedName name="schedule_fees" localSheetId="7">#REF!</definedName>
    <definedName name="schedule_fees" localSheetId="9">#REF!</definedName>
    <definedName name="schedule_fees" localSheetId="8">#REF!</definedName>
    <definedName name="schedule_fees" localSheetId="6">#REF!</definedName>
    <definedName name="schedule_fees" localSheetId="12">#REF!</definedName>
    <definedName name="schedule_fees" localSheetId="10">#REF!</definedName>
    <definedName name="schedule_fees" localSheetId="11">#REF!</definedName>
    <definedName name="schedule_fees">#REF!</definedName>
    <definedName name="Scheduled_Extra_Payments" localSheetId="7">#REF!</definedName>
    <definedName name="Scheduled_Extra_Payments" localSheetId="8">#REF!</definedName>
    <definedName name="Scheduled_Extra_Payments" localSheetId="6">#REF!</definedName>
    <definedName name="Scheduled_Extra_Payments">#REF!</definedName>
    <definedName name="Scheduled_Interest_Rate" localSheetId="7">#REF!</definedName>
    <definedName name="Scheduled_Interest_Rate" localSheetId="8">#REF!</definedName>
    <definedName name="Scheduled_Interest_Rate" localSheetId="6">#REF!</definedName>
    <definedName name="Scheduled_Interest_Rate">#REF!</definedName>
    <definedName name="Scheduled_Monthly_Payment" localSheetId="7">#REF!</definedName>
    <definedName name="Scheduled_Monthly_Payment" localSheetId="8">#REF!</definedName>
    <definedName name="Scheduled_Monthly_Payment" localSheetId="6">#REF!</definedName>
    <definedName name="Scheduled_Monthly_Payment">#REF!</definedName>
    <definedName name="school" localSheetId="7">#REF!</definedName>
    <definedName name="school" localSheetId="9">#REF!</definedName>
    <definedName name="school" localSheetId="8">#REF!</definedName>
    <definedName name="school" localSheetId="6">#REF!</definedName>
    <definedName name="school" localSheetId="12">#REF!</definedName>
    <definedName name="school" localSheetId="10">#REF!</definedName>
    <definedName name="school" localSheetId="11">#REF!</definedName>
    <definedName name="school">#REF!</definedName>
    <definedName name="school_alloc" localSheetId="7">#REF!</definedName>
    <definedName name="school_alloc" localSheetId="9">#REF!</definedName>
    <definedName name="school_alloc" localSheetId="8">#REF!</definedName>
    <definedName name="school_alloc" localSheetId="6">#REF!</definedName>
    <definedName name="school_alloc" localSheetId="12">#REF!</definedName>
    <definedName name="school_alloc" localSheetId="10">#REF!</definedName>
    <definedName name="school_alloc" localSheetId="11">#REF!</definedName>
    <definedName name="school_alloc">#REF!</definedName>
    <definedName name="school_costs" localSheetId="7">#REF!</definedName>
    <definedName name="school_costs" localSheetId="9">#REF!</definedName>
    <definedName name="school_costs" localSheetId="8">#REF!</definedName>
    <definedName name="school_costs" localSheetId="6">#REF!</definedName>
    <definedName name="school_costs" localSheetId="12">#REF!</definedName>
    <definedName name="school_costs" localSheetId="10">#REF!</definedName>
    <definedName name="school_costs" localSheetId="11">#REF!</definedName>
    <definedName name="school_costs">#REF!</definedName>
    <definedName name="school_fee_rev" localSheetId="7">#REF!</definedName>
    <definedName name="school_fee_rev" localSheetId="9">#REF!</definedName>
    <definedName name="school_fee_rev" localSheetId="8">#REF!</definedName>
    <definedName name="school_fee_rev" localSheetId="6">#REF!</definedName>
    <definedName name="school_fee_rev" localSheetId="12">#REF!</definedName>
    <definedName name="school_fee_rev" localSheetId="10">#REF!</definedName>
    <definedName name="school_fee_rev" localSheetId="11">#REF!</definedName>
    <definedName name="school_fee_rev">#REF!</definedName>
    <definedName name="SCHOOL_FEES" localSheetId="7">#REF!</definedName>
    <definedName name="SCHOOL_FEES" localSheetId="9">#REF!</definedName>
    <definedName name="SCHOOL_FEES" localSheetId="8">#REF!</definedName>
    <definedName name="SCHOOL_FEES" localSheetId="6">#REF!</definedName>
    <definedName name="SCHOOL_FEES" localSheetId="12">#REF!</definedName>
    <definedName name="SCHOOL_FEES" localSheetId="10">#REF!</definedName>
    <definedName name="SCHOOL_FEES" localSheetId="11">#REF!</definedName>
    <definedName name="SCHOOL_FEES">#REF!</definedName>
    <definedName name="school_rev">[62]Schools!$L$55:$V$81</definedName>
    <definedName name="school_su">[62]Schools!$AA$90:$AH$104</definedName>
    <definedName name="schools">[62]Schools!$B$2:$F$33</definedName>
    <definedName name="schools_su" localSheetId="7">[64]Schools!#REF!</definedName>
    <definedName name="schools_su" localSheetId="9">[64]Schools!#REF!</definedName>
    <definedName name="schools_su" localSheetId="8">[64]Schools!#REF!</definedName>
    <definedName name="schools_su" localSheetId="6">[64]Schools!#REF!</definedName>
    <definedName name="schools_su" localSheetId="12">[64]Schools!#REF!</definedName>
    <definedName name="schools_su" localSheetId="10">[64]Schools!#REF!</definedName>
    <definedName name="schools_su" localSheetId="11">[64]Schools!#REF!</definedName>
    <definedName name="schools_su">[64]Schools!#REF!</definedName>
    <definedName name="SCS" localSheetId="7">#REF!</definedName>
    <definedName name="SCS" localSheetId="9">#REF!</definedName>
    <definedName name="SCS" localSheetId="8">#REF!</definedName>
    <definedName name="SCS" localSheetId="6">#REF!</definedName>
    <definedName name="SCS" localSheetId="12">#REF!</definedName>
    <definedName name="SCS" localSheetId="10">#REF!</definedName>
    <definedName name="SCS" localSheetId="11">#REF!</definedName>
    <definedName name="SCS">#REF!</definedName>
    <definedName name="sd">PV(mezz_ytm,mezz_term-1,mezz_amt*mezz_io,0,0)+mezz_amt</definedName>
    <definedName name="SD_CREDITS" localSheetId="7">#REF!</definedName>
    <definedName name="SD_CREDITS" localSheetId="9">#REF!</definedName>
    <definedName name="SD_CREDITS" localSheetId="8">#REF!</definedName>
    <definedName name="SD_CREDITS" localSheetId="6">#REF!</definedName>
    <definedName name="SD_CREDITS" localSheetId="12">#REF!</definedName>
    <definedName name="SD_CREDITS" localSheetId="10">#REF!</definedName>
    <definedName name="SD_CREDITS" localSheetId="11">#REF!</definedName>
    <definedName name="SD_CREDITS">#REF!</definedName>
    <definedName name="SD_FEES" localSheetId="7">#REF!</definedName>
    <definedName name="SD_FEES" localSheetId="9">#REF!</definedName>
    <definedName name="SD_FEES" localSheetId="8">#REF!</definedName>
    <definedName name="SD_FEES" localSheetId="6">#REF!</definedName>
    <definedName name="SD_FEES" localSheetId="12">#REF!</definedName>
    <definedName name="SD_FEES" localSheetId="10">#REF!</definedName>
    <definedName name="SD_FEES" localSheetId="11">#REF!</definedName>
    <definedName name="SD_FEES">#REF!</definedName>
    <definedName name="sdgfcfxg" localSheetId="7">[73]D!#REF!,[73]D!$A$21:$IV$21</definedName>
    <definedName name="sdgfcfxg" localSheetId="8">[73]D!#REF!,[73]D!$A$21:$IV$21</definedName>
    <definedName name="sdgfcfxg" localSheetId="6">[73]D!#REF!,[73]D!$A$21:$IV$21</definedName>
    <definedName name="sdgfcfxg" localSheetId="12">[73]D!#REF!,[73]D!$A$21:$IV$21</definedName>
    <definedName name="sdgfcfxg">[73]D!#REF!,[73]D!$A$21:$IV$21</definedName>
    <definedName name="SeaWall_Scenario" localSheetId="7">#REF!</definedName>
    <definedName name="SeaWall_Scenario" localSheetId="9">#REF!</definedName>
    <definedName name="SeaWall_Scenario" localSheetId="8">#REF!</definedName>
    <definedName name="SeaWall_Scenario" localSheetId="6">#REF!</definedName>
    <definedName name="SeaWall_Scenario" localSheetId="12">#REF!</definedName>
    <definedName name="SeaWall_Scenario" localSheetId="10">#REF!</definedName>
    <definedName name="SeaWall_Scenario" localSheetId="11">#REF!</definedName>
    <definedName name="SeaWall_Scenario">#REF!</definedName>
    <definedName name="SECURITY_AND_FIRE_EQUIPMENT_RENOVATION" localSheetId="7">'[6]Expense Detail Sheets'!#REF!</definedName>
    <definedName name="SECURITY_AND_FIRE_EQUIPMENT_RENOVATION" localSheetId="9">'[6]Expense Detail Sheets'!#REF!</definedName>
    <definedName name="SECURITY_AND_FIRE_EQUIPMENT_RENOVATION" localSheetId="8">'[6]Expense Detail Sheets'!#REF!</definedName>
    <definedName name="SECURITY_AND_FIRE_EQUIPMENT_RENOVATION" localSheetId="6">'[6]Expense Detail Sheets'!#REF!</definedName>
    <definedName name="SECURITY_AND_FIRE_EQUIPMENT_RENOVATION" localSheetId="12">'[6]Expense Detail Sheets'!#REF!</definedName>
    <definedName name="SECURITY_AND_FIRE_EQUIPMENT_RENOVATION" localSheetId="10">'[6]Expense Detail Sheets'!#REF!</definedName>
    <definedName name="SECURITY_AND_FIRE_EQUIPMENT_RENOVATION" localSheetId="11">'[6]Expense Detail Sheets'!#REF!</definedName>
    <definedName name="SECURITY_AND_FIRE_EQUIPMENT_RENOVATION">'[6]Expense Detail Sheets'!#REF!</definedName>
    <definedName name="seller_loan1_fund" localSheetId="7">#REF!</definedName>
    <definedName name="seller_loan1_fund" localSheetId="9">#REF!</definedName>
    <definedName name="seller_loan1_fund" localSheetId="8">#REF!</definedName>
    <definedName name="seller_loan1_fund" localSheetId="6">#REF!</definedName>
    <definedName name="seller_loan1_fund" localSheetId="12">#REF!</definedName>
    <definedName name="seller_loan1_fund" localSheetId="10">#REF!</definedName>
    <definedName name="seller_loan1_fund" localSheetId="11">#REF!</definedName>
    <definedName name="seller_loan1_fund">#REF!</definedName>
    <definedName name="seller_loan1_int" localSheetId="7">#REF!</definedName>
    <definedName name="seller_loan1_int" localSheetId="9">#REF!</definedName>
    <definedName name="seller_loan1_int" localSheetId="8">#REF!</definedName>
    <definedName name="seller_loan1_int" localSheetId="6">#REF!</definedName>
    <definedName name="seller_loan1_int" localSheetId="12">#REF!</definedName>
    <definedName name="seller_loan1_int" localSheetId="10">#REF!</definedName>
    <definedName name="seller_loan1_int" localSheetId="11">#REF!</definedName>
    <definedName name="seller_loan1_int">#REF!</definedName>
    <definedName name="seller_loan1_pay" localSheetId="7">#REF!</definedName>
    <definedName name="seller_loan1_pay" localSheetId="9">#REF!</definedName>
    <definedName name="seller_loan1_pay" localSheetId="8">#REF!</definedName>
    <definedName name="seller_loan1_pay" localSheetId="6">#REF!</definedName>
    <definedName name="seller_loan1_pay" localSheetId="12">#REF!</definedName>
    <definedName name="seller_loan1_pay" localSheetId="10">#REF!</definedName>
    <definedName name="seller_loan1_pay" localSheetId="11">#REF!</definedName>
    <definedName name="seller_loan1_pay">#REF!</definedName>
    <definedName name="seller_loan1_points" localSheetId="7">#REF!</definedName>
    <definedName name="seller_loan1_points" localSheetId="9">#REF!</definedName>
    <definedName name="seller_loan1_points" localSheetId="8">#REF!</definedName>
    <definedName name="seller_loan1_points" localSheetId="6">#REF!</definedName>
    <definedName name="seller_loan1_points" localSheetId="12">#REF!</definedName>
    <definedName name="seller_loan1_points" localSheetId="10">#REF!</definedName>
    <definedName name="seller_loan1_points" localSheetId="11">#REF!</definedName>
    <definedName name="seller_loan1_points">#REF!</definedName>
    <definedName name="seller_loan1_repay" localSheetId="7">#REF!</definedName>
    <definedName name="seller_loan1_repay" localSheetId="9">#REF!</definedName>
    <definedName name="seller_loan1_repay" localSheetId="8">#REF!</definedName>
    <definedName name="seller_loan1_repay" localSheetId="6">#REF!</definedName>
    <definedName name="seller_loan1_repay" localSheetId="12">#REF!</definedName>
    <definedName name="seller_loan1_repay" localSheetId="10">#REF!</definedName>
    <definedName name="seller_loan1_repay" localSheetId="11">#REF!</definedName>
    <definedName name="seller_loan1_repay">#REF!</definedName>
    <definedName name="seller_loan2_fund" localSheetId="7">#REF!</definedName>
    <definedName name="seller_loan2_fund" localSheetId="9">#REF!</definedName>
    <definedName name="seller_loan2_fund" localSheetId="8">#REF!</definedName>
    <definedName name="seller_loan2_fund" localSheetId="6">#REF!</definedName>
    <definedName name="seller_loan2_fund" localSheetId="12">#REF!</definedName>
    <definedName name="seller_loan2_fund" localSheetId="10">#REF!</definedName>
    <definedName name="seller_loan2_fund" localSheetId="11">#REF!</definedName>
    <definedName name="seller_loan2_fund">#REF!</definedName>
    <definedName name="seller_loan2_int" localSheetId="7">#REF!</definedName>
    <definedName name="seller_loan2_int" localSheetId="9">#REF!</definedName>
    <definedName name="seller_loan2_int" localSheetId="8">#REF!</definedName>
    <definedName name="seller_loan2_int" localSheetId="6">#REF!</definedName>
    <definedName name="seller_loan2_int" localSheetId="12">#REF!</definedName>
    <definedName name="seller_loan2_int" localSheetId="10">#REF!</definedName>
    <definedName name="seller_loan2_int" localSheetId="11">#REF!</definedName>
    <definedName name="seller_loan2_int">#REF!</definedName>
    <definedName name="seller_loan2_pay" localSheetId="7">#REF!</definedName>
    <definedName name="seller_loan2_pay" localSheetId="9">#REF!</definedName>
    <definedName name="seller_loan2_pay" localSheetId="8">#REF!</definedName>
    <definedName name="seller_loan2_pay" localSheetId="6">#REF!</definedName>
    <definedName name="seller_loan2_pay" localSheetId="12">#REF!</definedName>
    <definedName name="seller_loan2_pay" localSheetId="10">#REF!</definedName>
    <definedName name="seller_loan2_pay" localSheetId="11">#REF!</definedName>
    <definedName name="seller_loan2_pay">#REF!</definedName>
    <definedName name="seller_loan2_points" localSheetId="7">#REF!</definedName>
    <definedName name="seller_loan2_points" localSheetId="9">#REF!</definedName>
    <definedName name="seller_loan2_points" localSheetId="8">#REF!</definedName>
    <definedName name="seller_loan2_points" localSheetId="6">#REF!</definedName>
    <definedName name="seller_loan2_points" localSheetId="12">#REF!</definedName>
    <definedName name="seller_loan2_points" localSheetId="10">#REF!</definedName>
    <definedName name="seller_loan2_points" localSheetId="11">#REF!</definedName>
    <definedName name="seller_loan2_points">#REF!</definedName>
    <definedName name="seller_loan2_repay" localSheetId="7">#REF!</definedName>
    <definedName name="seller_loan2_repay" localSheetId="9">#REF!</definedName>
    <definedName name="seller_loan2_repay" localSheetId="8">#REF!</definedName>
    <definedName name="seller_loan2_repay" localSheetId="6">#REF!</definedName>
    <definedName name="seller_loan2_repay" localSheetId="12">#REF!</definedName>
    <definedName name="seller_loan2_repay" localSheetId="10">#REF!</definedName>
    <definedName name="seller_loan2_repay" localSheetId="11">#REF!</definedName>
    <definedName name="seller_loan2_repay">#REF!</definedName>
    <definedName name="seller_loan3_fund" localSheetId="7">#REF!</definedName>
    <definedName name="seller_loan3_fund" localSheetId="9">#REF!</definedName>
    <definedName name="seller_loan3_fund" localSheetId="8">#REF!</definedName>
    <definedName name="seller_loan3_fund" localSheetId="6">#REF!</definedName>
    <definedName name="seller_loan3_fund" localSheetId="12">#REF!</definedName>
    <definedName name="seller_loan3_fund" localSheetId="10">#REF!</definedName>
    <definedName name="seller_loan3_fund" localSheetId="11">#REF!</definedName>
    <definedName name="seller_loan3_fund">#REF!</definedName>
    <definedName name="seller_loan3_int" localSheetId="7">#REF!</definedName>
    <definedName name="seller_loan3_int" localSheetId="9">#REF!</definedName>
    <definedName name="seller_loan3_int" localSheetId="8">#REF!</definedName>
    <definedName name="seller_loan3_int" localSheetId="6">#REF!</definedName>
    <definedName name="seller_loan3_int" localSheetId="12">#REF!</definedName>
    <definedName name="seller_loan3_int" localSheetId="10">#REF!</definedName>
    <definedName name="seller_loan3_int" localSheetId="11">#REF!</definedName>
    <definedName name="seller_loan3_int">#REF!</definedName>
    <definedName name="seller_loan3_pay" localSheetId="7">#REF!</definedName>
    <definedName name="seller_loan3_pay" localSheetId="9">#REF!</definedName>
    <definedName name="seller_loan3_pay" localSheetId="8">#REF!</definedName>
    <definedName name="seller_loan3_pay" localSheetId="6">#REF!</definedName>
    <definedName name="seller_loan3_pay" localSheetId="12">#REF!</definedName>
    <definedName name="seller_loan3_pay" localSheetId="10">#REF!</definedName>
    <definedName name="seller_loan3_pay" localSheetId="11">#REF!</definedName>
    <definedName name="seller_loan3_pay">#REF!</definedName>
    <definedName name="seller_loan3_points" localSheetId="7">#REF!</definedName>
    <definedName name="seller_loan3_points" localSheetId="9">#REF!</definedName>
    <definedName name="seller_loan3_points" localSheetId="8">#REF!</definedName>
    <definedName name="seller_loan3_points" localSheetId="6">#REF!</definedName>
    <definedName name="seller_loan3_points" localSheetId="12">#REF!</definedName>
    <definedName name="seller_loan3_points" localSheetId="10">#REF!</definedName>
    <definedName name="seller_loan3_points" localSheetId="11">#REF!</definedName>
    <definedName name="seller_loan3_points">#REF!</definedName>
    <definedName name="seller_loan3_repay" localSheetId="7">#REF!</definedName>
    <definedName name="seller_loan3_repay" localSheetId="9">#REF!</definedName>
    <definedName name="seller_loan3_repay" localSheetId="8">#REF!</definedName>
    <definedName name="seller_loan3_repay" localSheetId="6">#REF!</definedName>
    <definedName name="seller_loan3_repay" localSheetId="12">#REF!</definedName>
    <definedName name="seller_loan3_repay" localSheetId="10">#REF!</definedName>
    <definedName name="seller_loan3_repay" localSheetId="11">#REF!</definedName>
    <definedName name="seller_loan3_repay">#REF!</definedName>
    <definedName name="seller_loan4_fund" localSheetId="7">#REF!</definedName>
    <definedName name="seller_loan4_fund" localSheetId="9">#REF!</definedName>
    <definedName name="seller_loan4_fund" localSheetId="8">#REF!</definedName>
    <definedName name="seller_loan4_fund" localSheetId="6">#REF!</definedName>
    <definedName name="seller_loan4_fund" localSheetId="12">#REF!</definedName>
    <definedName name="seller_loan4_fund" localSheetId="10">#REF!</definedName>
    <definedName name="seller_loan4_fund" localSheetId="11">#REF!</definedName>
    <definedName name="seller_loan4_fund">#REF!</definedName>
    <definedName name="seller_loan4_pay" localSheetId="7">#REF!</definedName>
    <definedName name="seller_loan4_pay" localSheetId="9">#REF!</definedName>
    <definedName name="seller_loan4_pay" localSheetId="8">#REF!</definedName>
    <definedName name="seller_loan4_pay" localSheetId="6">#REF!</definedName>
    <definedName name="seller_loan4_pay" localSheetId="12">#REF!</definedName>
    <definedName name="seller_loan4_pay" localSheetId="10">#REF!</definedName>
    <definedName name="seller_loan4_pay" localSheetId="11">#REF!</definedName>
    <definedName name="seller_loan4_pay">#REF!</definedName>
    <definedName name="seller_loan5_fund" localSheetId="7">#REF!</definedName>
    <definedName name="seller_loan5_fund" localSheetId="9">#REF!</definedName>
    <definedName name="seller_loan5_fund" localSheetId="8">#REF!</definedName>
    <definedName name="seller_loan5_fund" localSheetId="6">#REF!</definedName>
    <definedName name="seller_loan5_fund" localSheetId="12">#REF!</definedName>
    <definedName name="seller_loan5_fund" localSheetId="10">#REF!</definedName>
    <definedName name="seller_loan5_fund" localSheetId="11">#REF!</definedName>
    <definedName name="seller_loan5_fund">#REF!</definedName>
    <definedName name="seller_loan5_pay" localSheetId="7">#REF!</definedName>
    <definedName name="seller_loan5_pay" localSheetId="9">#REF!</definedName>
    <definedName name="seller_loan5_pay" localSheetId="8">#REF!</definedName>
    <definedName name="seller_loan5_pay" localSheetId="6">#REF!</definedName>
    <definedName name="seller_loan5_pay" localSheetId="12">#REF!</definedName>
    <definedName name="seller_loan5_pay" localSheetId="10">#REF!</definedName>
    <definedName name="seller_loan5_pay" localSheetId="11">#REF!</definedName>
    <definedName name="seller_loan5_pay">#REF!</definedName>
    <definedName name="sen_debt" localSheetId="7">#REF!</definedName>
    <definedName name="sen_debt" localSheetId="9">#REF!</definedName>
    <definedName name="sen_debt" localSheetId="8">#REF!</definedName>
    <definedName name="sen_debt" localSheetId="6">#REF!</definedName>
    <definedName name="sen_debt" localSheetId="12">#REF!</definedName>
    <definedName name="sen_debt" localSheetId="10">#REF!</definedName>
    <definedName name="sen_debt" localSheetId="11">#REF!</definedName>
    <definedName name="sen_debt">#REF!</definedName>
    <definedName name="sencount" hidden="1">2</definedName>
    <definedName name="SenExp" localSheetId="7">#REF!</definedName>
    <definedName name="SenExp" localSheetId="9">#REF!</definedName>
    <definedName name="SenExp" localSheetId="8">#REF!</definedName>
    <definedName name="SenExp" localSheetId="6">#REF!</definedName>
    <definedName name="SenExp" localSheetId="12">#REF!</definedName>
    <definedName name="SenExp" localSheetId="10">#REF!</definedName>
    <definedName name="SenExp" localSheetId="11">#REF!</definedName>
    <definedName name="SenExp">#REF!</definedName>
    <definedName name="senior_housing" localSheetId="7">#REF!</definedName>
    <definedName name="senior_housing" localSheetId="9">#REF!</definedName>
    <definedName name="senior_housing" localSheetId="8">#REF!</definedName>
    <definedName name="senior_housing" localSheetId="6">#REF!</definedName>
    <definedName name="senior_housing" localSheetId="12">#REF!</definedName>
    <definedName name="senior_housing" localSheetId="10">#REF!</definedName>
    <definedName name="senior_housing" localSheetId="11">#REF!</definedName>
    <definedName name="senior_housing">#REF!</definedName>
    <definedName name="serv_tax" localSheetId="7">#REF!</definedName>
    <definedName name="serv_tax" localSheetId="8">#REF!</definedName>
    <definedName name="serv_tax" localSheetId="6">#REF!</definedName>
    <definedName name="serv_tax" localSheetId="12">#REF!</definedName>
    <definedName name="serv_tax">#REF!</definedName>
    <definedName name="SEVEN" localSheetId="7">#REF!</definedName>
    <definedName name="SEVEN" localSheetId="8">#REF!</definedName>
    <definedName name="SEVEN" localSheetId="6">#REF!</definedName>
    <definedName name="SEVEN">#REF!</definedName>
    <definedName name="sewer" localSheetId="7">#REF!</definedName>
    <definedName name="sewer" localSheetId="9">#REF!</definedName>
    <definedName name="sewer" localSheetId="8">#REF!</definedName>
    <definedName name="sewer" localSheetId="6">#REF!</definedName>
    <definedName name="sewer" localSheetId="12">#REF!</definedName>
    <definedName name="sewer" localSheetId="10">#REF!</definedName>
    <definedName name="sewer" localSheetId="11">#REF!</definedName>
    <definedName name="sewer">#REF!</definedName>
    <definedName name="sewer_alloc" localSheetId="7">#REF!</definedName>
    <definedName name="sewer_alloc" localSheetId="9">#REF!</definedName>
    <definedName name="sewer_alloc" localSheetId="8">#REF!</definedName>
    <definedName name="sewer_alloc" localSheetId="6">#REF!</definedName>
    <definedName name="sewer_alloc" localSheetId="12">#REF!</definedName>
    <definedName name="sewer_alloc" localSheetId="10">#REF!</definedName>
    <definedName name="sewer_alloc" localSheetId="11">#REF!</definedName>
    <definedName name="sewer_alloc">#REF!</definedName>
    <definedName name="Sewer_Alloc_Formula" localSheetId="7">#REF!</definedName>
    <definedName name="Sewer_Alloc_Formula" localSheetId="9">#REF!</definedName>
    <definedName name="Sewer_Alloc_Formula" localSheetId="8">#REF!</definedName>
    <definedName name="Sewer_Alloc_Formula" localSheetId="6">#REF!</definedName>
    <definedName name="Sewer_Alloc_Formula" localSheetId="12">#REF!</definedName>
    <definedName name="Sewer_Alloc_Formula" localSheetId="10">#REF!</definedName>
    <definedName name="Sewer_Alloc_Formula" localSheetId="11">#REF!</definedName>
    <definedName name="Sewer_Alloc_Formula">#REF!</definedName>
    <definedName name="sewer_calc" localSheetId="7">[53]Sewer!#REF!</definedName>
    <definedName name="sewer_calc" localSheetId="9">[53]Sewer!#REF!</definedName>
    <definedName name="sewer_calc" localSheetId="8">[53]Sewer!#REF!</definedName>
    <definedName name="sewer_calc" localSheetId="6">[53]Sewer!#REF!</definedName>
    <definedName name="sewer_calc" localSheetId="12">[53]Sewer!#REF!</definedName>
    <definedName name="sewer_calc" localSheetId="10">[53]Sewer!#REF!</definedName>
    <definedName name="sewer_calc" localSheetId="11">[53]Sewer!#REF!</definedName>
    <definedName name="sewer_calc">[53]Sewer!#REF!</definedName>
    <definedName name="sewer_cf" localSheetId="7">#REF!</definedName>
    <definedName name="sewer_cf" localSheetId="9">#REF!</definedName>
    <definedName name="sewer_cf" localSheetId="8">#REF!</definedName>
    <definedName name="sewer_cf" localSheetId="6">#REF!</definedName>
    <definedName name="sewer_cf" localSheetId="12">#REF!</definedName>
    <definedName name="sewer_cf" localSheetId="10">#REF!</definedName>
    <definedName name="sewer_cf" localSheetId="11">#REF!</definedName>
    <definedName name="sewer_cf">#REF!</definedName>
    <definedName name="sewer_coll" localSheetId="7">#REF!</definedName>
    <definedName name="sewer_coll" localSheetId="9">#REF!</definedName>
    <definedName name="sewer_coll" localSheetId="8">#REF!</definedName>
    <definedName name="sewer_coll" localSheetId="6">#REF!</definedName>
    <definedName name="sewer_coll" localSheetId="12">#REF!</definedName>
    <definedName name="sewer_coll" localSheetId="10">#REF!</definedName>
    <definedName name="sewer_coll" localSheetId="11">#REF!</definedName>
    <definedName name="sewer_coll">#REF!</definedName>
    <definedName name="sewer_credits" localSheetId="7">#REF!</definedName>
    <definedName name="sewer_credits" localSheetId="9">#REF!</definedName>
    <definedName name="sewer_credits" localSheetId="8">#REF!</definedName>
    <definedName name="sewer_credits" localSheetId="6">#REF!</definedName>
    <definedName name="sewer_credits" localSheetId="12">#REF!</definedName>
    <definedName name="sewer_credits" localSheetId="10">#REF!</definedName>
    <definedName name="sewer_credits" localSheetId="11">#REF!</definedName>
    <definedName name="sewer_credits">#REF!</definedName>
    <definedName name="sewer_due" localSheetId="7">#REF!</definedName>
    <definedName name="sewer_due" localSheetId="9">#REF!</definedName>
    <definedName name="sewer_due" localSheetId="8">#REF!</definedName>
    <definedName name="sewer_due" localSheetId="6">#REF!</definedName>
    <definedName name="sewer_due" localSheetId="12">#REF!</definedName>
    <definedName name="sewer_due" localSheetId="10">#REF!</definedName>
    <definedName name="sewer_due" localSheetId="11">#REF!</definedName>
    <definedName name="sewer_due">#REF!</definedName>
    <definedName name="sewer_plant" localSheetId="7">[120]Sewer_Alloc!#REF!</definedName>
    <definedName name="sewer_plant" localSheetId="9">[120]Sewer_Alloc!#REF!</definedName>
    <definedName name="sewer_plant" localSheetId="8">[120]Sewer_Alloc!#REF!</definedName>
    <definedName name="sewer_plant" localSheetId="6">[120]Sewer_Alloc!#REF!</definedName>
    <definedName name="sewer_plant" localSheetId="12">[120]Sewer_Alloc!#REF!</definedName>
    <definedName name="sewer_plant" localSheetId="10">[120]Sewer_Alloc!#REF!</definedName>
    <definedName name="sewer_plant" localSheetId="11">[120]Sewer_Alloc!#REF!</definedName>
    <definedName name="sewer_plant">[120]Sewer_Alloc!#REF!</definedName>
    <definedName name="sewer_rev">[62]Fees!$Q$46:$AB$74</definedName>
    <definedName name="sewer_rev2">[62]Fees!$BR$196:$CB$224</definedName>
    <definedName name="sewer_sum1" localSheetId="7">#REF!</definedName>
    <definedName name="sewer_sum1" localSheetId="9">#REF!</definedName>
    <definedName name="sewer_sum1" localSheetId="8">#REF!</definedName>
    <definedName name="sewer_sum1" localSheetId="6">#REF!</definedName>
    <definedName name="sewer_sum1" localSheetId="12">#REF!</definedName>
    <definedName name="sewer_sum1" localSheetId="10">#REF!</definedName>
    <definedName name="sewer_sum1" localSheetId="11">#REF!</definedName>
    <definedName name="sewer_sum1">#REF!</definedName>
    <definedName name="Sewer_Trt" localSheetId="7">#REF!</definedName>
    <definedName name="Sewer_Trt" localSheetId="9">#REF!</definedName>
    <definedName name="Sewer_Trt" localSheetId="8">#REF!</definedName>
    <definedName name="Sewer_Trt" localSheetId="6">#REF!</definedName>
    <definedName name="Sewer_Trt" localSheetId="12">#REF!</definedName>
    <definedName name="Sewer_Trt" localSheetId="10">#REF!</definedName>
    <definedName name="Sewer_Trt" localSheetId="11">#REF!</definedName>
    <definedName name="Sewer_Trt">#REF!</definedName>
    <definedName name="sewer_water_cf" localSheetId="7">#REF!</definedName>
    <definedName name="sewer_water_cf" localSheetId="9">#REF!</definedName>
    <definedName name="sewer_water_cf" localSheetId="8">#REF!</definedName>
    <definedName name="sewer_water_cf" localSheetId="6">#REF!</definedName>
    <definedName name="sewer_water_cf" localSheetId="12">#REF!</definedName>
    <definedName name="sewer_water_cf" localSheetId="10">#REF!</definedName>
    <definedName name="sewer_water_cf" localSheetId="11">#REF!</definedName>
    <definedName name="sewer_water_cf">#REF!</definedName>
    <definedName name="sewer_water_cost" localSheetId="7">#REF!</definedName>
    <definedName name="sewer_water_cost" localSheetId="9">#REF!</definedName>
    <definedName name="sewer_water_cost" localSheetId="8">#REF!</definedName>
    <definedName name="sewer_water_cost" localSheetId="6">#REF!</definedName>
    <definedName name="sewer_water_cost" localSheetId="12">#REF!</definedName>
    <definedName name="sewer_water_cost" localSheetId="10">#REF!</definedName>
    <definedName name="sewer_water_cost" localSheetId="11">#REF!</definedName>
    <definedName name="sewer_water_cost">#REF!</definedName>
    <definedName name="SewerA">'[69]Type Costs'!$P$79:$P$115</definedName>
    <definedName name="sewerCst">'[69]Type Costs'!$S$79:$S$115</definedName>
    <definedName name="SF" localSheetId="7">#REF!</definedName>
    <definedName name="SF" localSheetId="9">#REF!</definedName>
    <definedName name="SF" localSheetId="8">#REF!</definedName>
    <definedName name="SF" localSheetId="6">#REF!</definedName>
    <definedName name="SF" localSheetId="12">#REF!</definedName>
    <definedName name="SF" localSheetId="10">#REF!</definedName>
    <definedName name="SF" localSheetId="11">#REF!</definedName>
    <definedName name="SF">#REF!</definedName>
    <definedName name="sf_fees" localSheetId="7">#REF!</definedName>
    <definedName name="sf_fees" localSheetId="9">#REF!</definedName>
    <definedName name="sf_fees" localSheetId="8">#REF!</definedName>
    <definedName name="sf_fees" localSheetId="6">#REF!</definedName>
    <definedName name="sf_fees" localSheetId="12">#REF!</definedName>
    <definedName name="sf_fees" localSheetId="10">#REF!</definedName>
    <definedName name="sf_fees" localSheetId="11">#REF!</definedName>
    <definedName name="sf_fees">#REF!</definedName>
    <definedName name="sf_land" localSheetId="7">[104]AH!#REF!</definedName>
    <definedName name="sf_land" localSheetId="9">[104]AH!#REF!</definedName>
    <definedName name="sf_land" localSheetId="8">[104]AH!#REF!</definedName>
    <definedName name="sf_land" localSheetId="6">[104]AH!#REF!</definedName>
    <definedName name="sf_land" localSheetId="12">[104]AH!#REF!</definedName>
    <definedName name="sf_land" localSheetId="10">[104]AH!#REF!</definedName>
    <definedName name="sf_land" localSheetId="11">[104]AH!#REF!</definedName>
    <definedName name="sf_land">[104]AH!#REF!</definedName>
    <definedName name="sfnotsold" localSheetId="7">#REF!</definedName>
    <definedName name="sfnotsold" localSheetId="9">#REF!</definedName>
    <definedName name="sfnotsold" localSheetId="8">#REF!</definedName>
    <definedName name="sfnotsold" localSheetId="6">#REF!</definedName>
    <definedName name="sfnotsold" localSheetId="12">#REF!</definedName>
    <definedName name="sfnotsold" localSheetId="10">#REF!</definedName>
    <definedName name="sfnotsold" localSheetId="11">#REF!</definedName>
    <definedName name="sfnotsold">#REF!</definedName>
    <definedName name="SFP_CAP" localSheetId="7">#REF!</definedName>
    <definedName name="SFP_CAP" localSheetId="9">#REF!</definedName>
    <definedName name="SFP_CAP" localSheetId="8">#REF!</definedName>
    <definedName name="SFP_CAP" localSheetId="6">#REF!</definedName>
    <definedName name="SFP_CAP" localSheetId="12">#REF!</definedName>
    <definedName name="SFP_CAP" localSheetId="10">#REF!</definedName>
    <definedName name="SFP_CAP" localSheetId="11">#REF!</definedName>
    <definedName name="SFP_CAP">#REF!</definedName>
    <definedName name="SFP_NOI" localSheetId="7">#REF!</definedName>
    <definedName name="SFP_NOI" localSheetId="9">#REF!</definedName>
    <definedName name="SFP_NOI" localSheetId="8">#REF!</definedName>
    <definedName name="SFP_NOI" localSheetId="6">#REF!</definedName>
    <definedName name="SFP_NOI" localSheetId="12">#REF!</definedName>
    <definedName name="SFP_NOI" localSheetId="10">#REF!</definedName>
    <definedName name="SFP_NOI" localSheetId="11">#REF!</definedName>
    <definedName name="SFP_NOI">#REF!</definedName>
    <definedName name="SFPARK" localSheetId="7">#REF!</definedName>
    <definedName name="SFPARK" localSheetId="9">#REF!</definedName>
    <definedName name="SFPARK" localSheetId="8">#REF!</definedName>
    <definedName name="SFPARK" localSheetId="6">#REF!</definedName>
    <definedName name="SFPARK" localSheetId="12">#REF!</definedName>
    <definedName name="SFPARK" localSheetId="10">#REF!</definedName>
    <definedName name="SFPARK" localSheetId="11">#REF!</definedName>
    <definedName name="SFPARK">#REF!</definedName>
    <definedName name="SFPARK_CAP" localSheetId="7">#REF!</definedName>
    <definedName name="SFPARK_CAP" localSheetId="9">#REF!</definedName>
    <definedName name="SFPARK_CAP" localSheetId="8">#REF!</definedName>
    <definedName name="SFPARK_CAP" localSheetId="6">#REF!</definedName>
    <definedName name="SFPARK_CAP" localSheetId="12">#REF!</definedName>
    <definedName name="SFPARK_CAP" localSheetId="10">#REF!</definedName>
    <definedName name="SFPARK_CAP" localSheetId="11">#REF!</definedName>
    <definedName name="SFPARK_CAP">#REF!</definedName>
    <definedName name="SFPARK_NOI" localSheetId="7">#REF!</definedName>
    <definedName name="SFPARK_NOI" localSheetId="9">#REF!</definedName>
    <definedName name="SFPARK_NOI" localSheetId="8">#REF!</definedName>
    <definedName name="SFPARK_NOI" localSheetId="6">#REF!</definedName>
    <definedName name="SFPARK_NOI" localSheetId="12">#REF!</definedName>
    <definedName name="SFPARK_NOI" localSheetId="10">#REF!</definedName>
    <definedName name="SFPARK_NOI" localSheetId="11">#REF!</definedName>
    <definedName name="SFPARK_NOI">#REF!</definedName>
    <definedName name="SFPARK_TITLE" localSheetId="7">#REF!</definedName>
    <definedName name="SFPARK_TITLE" localSheetId="9">#REF!</definedName>
    <definedName name="SFPARK_TITLE" localSheetId="8">#REF!</definedName>
    <definedName name="SFPARK_TITLE" localSheetId="6">#REF!</definedName>
    <definedName name="SFPARK_TITLE" localSheetId="12">#REF!</definedName>
    <definedName name="SFPARK_TITLE" localSheetId="10">#REF!</definedName>
    <definedName name="SFPARK_TITLE" localSheetId="11">#REF!</definedName>
    <definedName name="SFPARK_TITLE">#REF!</definedName>
    <definedName name="SFR" localSheetId="7">#REF!</definedName>
    <definedName name="SFR" localSheetId="9">#REF!</definedName>
    <definedName name="SFR" localSheetId="8">#REF!</definedName>
    <definedName name="SFR" localSheetId="6">#REF!</definedName>
    <definedName name="SFR" localSheetId="12">#REF!</definedName>
    <definedName name="SFR" localSheetId="10">#REF!</definedName>
    <definedName name="SFR" localSheetId="11">#REF!</definedName>
    <definedName name="SFR">#REF!</definedName>
    <definedName name="sfr_assumptions">'[77]SFR Assumptions'!$B$5:$I$37</definedName>
    <definedName name="sfr_breakdown">'[77]SFR Breakdown'!$B$6:$F$56</definedName>
    <definedName name="sfr_burden">'[77]SFR Burden'!$AB$91:$AI$136</definedName>
    <definedName name="sfr_burden2" localSheetId="7">#REF!</definedName>
    <definedName name="sfr_burden2" localSheetId="9">#REF!</definedName>
    <definedName name="sfr_burden2" localSheetId="8">#REF!</definedName>
    <definedName name="sfr_burden2" localSheetId="6">#REF!</definedName>
    <definedName name="sfr_burden2" localSheetId="12">#REF!</definedName>
    <definedName name="sfr_burden2" localSheetId="10">#REF!</definedName>
    <definedName name="sfr_burden2" localSheetId="11">#REF!</definedName>
    <definedName name="sfr_burden2">#REF!</definedName>
    <definedName name="sfr_lvf" localSheetId="7">#REF!</definedName>
    <definedName name="sfr_lvf" localSheetId="9">#REF!</definedName>
    <definedName name="sfr_lvf" localSheetId="8">#REF!</definedName>
    <definedName name="sfr_lvf" localSheetId="6">#REF!</definedName>
    <definedName name="sfr_lvf" localSheetId="12">#REF!</definedName>
    <definedName name="sfr_lvf" localSheetId="10">#REF!</definedName>
    <definedName name="sfr_lvf" localSheetId="11">#REF!</definedName>
    <definedName name="sfr_lvf">#REF!</definedName>
    <definedName name="sfr_lvf2" localSheetId="7">#REF!</definedName>
    <definedName name="sfr_lvf2" localSheetId="9">#REF!</definedName>
    <definedName name="sfr_lvf2" localSheetId="8">#REF!</definedName>
    <definedName name="sfr_lvf2" localSheetId="6">#REF!</definedName>
    <definedName name="sfr_lvf2" localSheetId="12">#REF!</definedName>
    <definedName name="sfr_lvf2" localSheetId="10">#REF!</definedName>
    <definedName name="sfr_lvf2" localSheetId="11">#REF!</definedName>
    <definedName name="sfr_lvf2">#REF!</definedName>
    <definedName name="sfsold" localSheetId="7">#REF!</definedName>
    <definedName name="sfsold" localSheetId="9">#REF!</definedName>
    <definedName name="sfsold" localSheetId="8">#REF!</definedName>
    <definedName name="sfsold" localSheetId="6">#REF!</definedName>
    <definedName name="sfsold" localSheetId="12">#REF!</definedName>
    <definedName name="sfsold" localSheetId="10">#REF!</definedName>
    <definedName name="sfsold" localSheetId="11">#REF!</definedName>
    <definedName name="sfsold">#REF!</definedName>
    <definedName name="SFV" localSheetId="7">#REF!</definedName>
    <definedName name="SFV" localSheetId="9">#REF!</definedName>
    <definedName name="SFV" localSheetId="8">#REF!</definedName>
    <definedName name="SFV" localSheetId="6">#REF!</definedName>
    <definedName name="SFV" localSheetId="12">#REF!</definedName>
    <definedName name="SFV" localSheetId="10">#REF!</definedName>
    <definedName name="SFV" localSheetId="11">#REF!</definedName>
    <definedName name="SFV">#REF!</definedName>
    <definedName name="share" localSheetId="7">#REF!</definedName>
    <definedName name="share" localSheetId="9">#REF!</definedName>
    <definedName name="share" localSheetId="8">#REF!</definedName>
    <definedName name="share" localSheetId="6">#REF!</definedName>
    <definedName name="share" localSheetId="12">#REF!</definedName>
    <definedName name="share" localSheetId="10">#REF!</definedName>
    <definedName name="share" localSheetId="11">#REF!</definedName>
    <definedName name="share">#REF!</definedName>
    <definedName name="shared" localSheetId="7">#REF!</definedName>
    <definedName name="shared" localSheetId="9">#REF!</definedName>
    <definedName name="shared" localSheetId="8">#REF!</definedName>
    <definedName name="shared" localSheetId="6">#REF!</definedName>
    <definedName name="shared" localSheetId="12">#REF!</definedName>
    <definedName name="shared" localSheetId="10">#REF!</definedName>
    <definedName name="shared" localSheetId="11">#REF!</definedName>
    <definedName name="shared">#REF!</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4">#N/A</definedName>
    <definedName name="SHARED_FORMULA_5">#N/A</definedName>
    <definedName name="SHARED_FORMULA_6">#N/A</definedName>
    <definedName name="SHARED_FORMULA_7">#N/A</definedName>
    <definedName name="SHARED_FORMULA_8">#N/A</definedName>
    <definedName name="SHARED_FORMULA_9">#N/A</definedName>
    <definedName name="shared_sewer" localSheetId="7">[53]Sewer!#REF!</definedName>
    <definedName name="shared_sewer" localSheetId="9">[53]Sewer!#REF!</definedName>
    <definedName name="shared_sewer" localSheetId="8">[53]Sewer!#REF!</definedName>
    <definedName name="shared_sewer" localSheetId="6">[53]Sewer!#REF!</definedName>
    <definedName name="shared_sewer" localSheetId="12">[53]Sewer!#REF!</definedName>
    <definedName name="shared_sewer" localSheetId="10">[53]Sewer!#REF!</definedName>
    <definedName name="shared_sewer" localSheetId="11">[53]Sewer!#REF!</definedName>
    <definedName name="shared_sewer">[53]Sewer!#REF!</definedName>
    <definedName name="shared_water" localSheetId="7">[53]Water!#REF!</definedName>
    <definedName name="shared_water" localSheetId="9">[53]Water!#REF!</definedName>
    <definedName name="shared_water" localSheetId="8">[53]Water!#REF!</definedName>
    <definedName name="shared_water" localSheetId="6">[53]Water!#REF!</definedName>
    <definedName name="shared_water" localSheetId="12">[53]Water!#REF!</definedName>
    <definedName name="shared_water" localSheetId="10">[53]Water!#REF!</definedName>
    <definedName name="shared_water" localSheetId="11">[53]Water!#REF!</definedName>
    <definedName name="shared_water">[53]Water!#REF!</definedName>
    <definedName name="shares" localSheetId="7">#REF!</definedName>
    <definedName name="shares" localSheetId="9">#REF!</definedName>
    <definedName name="shares" localSheetId="8">#REF!</definedName>
    <definedName name="shares" localSheetId="6">#REF!</definedName>
    <definedName name="shares" localSheetId="12">#REF!</definedName>
    <definedName name="shares" localSheetId="10">#REF!</definedName>
    <definedName name="shares" localSheetId="11">#REF!</definedName>
    <definedName name="shares">#REF!</definedName>
    <definedName name="sheriff_alloc" localSheetId="7">#REF!</definedName>
    <definedName name="sheriff_alloc" localSheetId="9">#REF!</definedName>
    <definedName name="sheriff_alloc" localSheetId="8">#REF!</definedName>
    <definedName name="sheriff_alloc" localSheetId="6">#REF!</definedName>
    <definedName name="sheriff_alloc" localSheetId="12">#REF!</definedName>
    <definedName name="sheriff_alloc" localSheetId="10">#REF!</definedName>
    <definedName name="sheriff_alloc" localSheetId="11">#REF!</definedName>
    <definedName name="sheriff_alloc">#REF!</definedName>
    <definedName name="sheriff_allocation" localSheetId="7">#REF!</definedName>
    <definedName name="sheriff_allocation" localSheetId="9">#REF!</definedName>
    <definedName name="sheriff_allocation" localSheetId="8">#REF!</definedName>
    <definedName name="sheriff_allocation" localSheetId="6">#REF!</definedName>
    <definedName name="sheriff_allocation" localSheetId="12">#REF!</definedName>
    <definedName name="sheriff_allocation" localSheetId="10">#REF!</definedName>
    <definedName name="sheriff_allocation" localSheetId="11">#REF!</definedName>
    <definedName name="sheriff_allocation">#REF!</definedName>
    <definedName name="sheriff_cf" localSheetId="7">#REF!</definedName>
    <definedName name="sheriff_cf" localSheetId="9">#REF!</definedName>
    <definedName name="sheriff_cf" localSheetId="8">#REF!</definedName>
    <definedName name="sheriff_cf" localSheetId="6">#REF!</definedName>
    <definedName name="sheriff_cf" localSheetId="12">#REF!</definedName>
    <definedName name="sheriff_cf" localSheetId="10">#REF!</definedName>
    <definedName name="sheriff_cf" localSheetId="11">#REF!</definedName>
    <definedName name="sheriff_cf">#REF!</definedName>
    <definedName name="sheriff_cost" localSheetId="7">#REF!</definedName>
    <definedName name="sheriff_cost" localSheetId="9">#REF!</definedName>
    <definedName name="sheriff_cost" localSheetId="8">#REF!</definedName>
    <definedName name="sheriff_cost" localSheetId="6">#REF!</definedName>
    <definedName name="sheriff_cost" localSheetId="12">#REF!</definedName>
    <definedName name="sheriff_cost" localSheetId="10">#REF!</definedName>
    <definedName name="sheriff_cost" localSheetId="11">#REF!</definedName>
    <definedName name="sheriff_cost">#REF!</definedName>
    <definedName name="sheriff_services" localSheetId="7">[21]D!#REF!</definedName>
    <definedName name="sheriff_services" localSheetId="9">[21]D!#REF!</definedName>
    <definedName name="sheriff_services" localSheetId="8">[21]D!#REF!</definedName>
    <definedName name="sheriff_services" localSheetId="6">[21]D!#REF!</definedName>
    <definedName name="sheriff_services" localSheetId="12">[21]D!#REF!</definedName>
    <definedName name="sheriff_services" localSheetId="10">[21]D!#REF!</definedName>
    <definedName name="sheriff_services" localSheetId="11">[21]D!#REF!</definedName>
    <definedName name="sheriff_services">[21]D!#REF!</definedName>
    <definedName name="sheriff_surplus" localSheetId="7">#REF!</definedName>
    <definedName name="sheriff_surplus" localSheetId="9">#REF!</definedName>
    <definedName name="sheriff_surplus" localSheetId="8">#REF!</definedName>
    <definedName name="sheriff_surplus" localSheetId="6">#REF!</definedName>
    <definedName name="sheriff_surplus" localSheetId="12">#REF!</definedName>
    <definedName name="sheriff_surplus" localSheetId="10">#REF!</definedName>
    <definedName name="sheriff_surplus" localSheetId="11">#REF!</definedName>
    <definedName name="sheriff_surplus">#REF!</definedName>
    <definedName name="sheriff_surplus2" localSheetId="7">#REF!</definedName>
    <definedName name="sheriff_surplus2" localSheetId="9">#REF!</definedName>
    <definedName name="sheriff_surplus2" localSheetId="8">#REF!</definedName>
    <definedName name="sheriff_surplus2" localSheetId="6">#REF!</definedName>
    <definedName name="sheriff_surplus2" localSheetId="12">#REF!</definedName>
    <definedName name="sheriff_surplus2" localSheetId="10">#REF!</definedName>
    <definedName name="sheriff_surplus2" localSheetId="11">#REF!</definedName>
    <definedName name="sheriff_surplus2">#REF!</definedName>
    <definedName name="SHIFTL" localSheetId="7">#REF!</definedName>
    <definedName name="SHIFTL" localSheetId="9">#REF!</definedName>
    <definedName name="SHIFTL" localSheetId="8">#REF!</definedName>
    <definedName name="SHIFTL" localSheetId="6">#REF!</definedName>
    <definedName name="SHIFTL" localSheetId="12">#REF!</definedName>
    <definedName name="SHIFTL" localSheetId="10">#REF!</definedName>
    <definedName name="SHIFTL" localSheetId="11">#REF!</definedName>
    <definedName name="SHIFTL">#REF!</definedName>
    <definedName name="SHIPREP" localSheetId="7">#REF!</definedName>
    <definedName name="SHIPREP" localSheetId="9">#REF!</definedName>
    <definedName name="SHIPREP" localSheetId="8">#REF!</definedName>
    <definedName name="SHIPREP" localSheetId="6">#REF!</definedName>
    <definedName name="SHIPREP" localSheetId="12">#REF!</definedName>
    <definedName name="SHIPREP" localSheetId="10">#REF!</definedName>
    <definedName name="SHIPREP" localSheetId="11">#REF!</definedName>
    <definedName name="SHIPREP">#REF!</definedName>
    <definedName name="SHIPREP_CAP" localSheetId="7">#REF!</definedName>
    <definedName name="SHIPREP_CAP" localSheetId="9">#REF!</definedName>
    <definedName name="SHIPREP_CAP" localSheetId="8">#REF!</definedName>
    <definedName name="SHIPREP_CAP" localSheetId="6">#REF!</definedName>
    <definedName name="SHIPREP_CAP" localSheetId="12">#REF!</definedName>
    <definedName name="SHIPREP_CAP" localSheetId="10">#REF!</definedName>
    <definedName name="SHIPREP_CAP" localSheetId="11">#REF!</definedName>
    <definedName name="SHIPREP_CAP">#REF!</definedName>
    <definedName name="SHIPREP_NOI" localSheetId="7">#REF!</definedName>
    <definedName name="SHIPREP_NOI" localSheetId="9">#REF!</definedName>
    <definedName name="SHIPREP_NOI" localSheetId="8">#REF!</definedName>
    <definedName name="SHIPREP_NOI" localSheetId="6">#REF!</definedName>
    <definedName name="SHIPREP_NOI" localSheetId="12">#REF!</definedName>
    <definedName name="SHIPREP_NOI" localSheetId="10">#REF!</definedName>
    <definedName name="SHIPREP_NOI" localSheetId="11">#REF!</definedName>
    <definedName name="SHIPREP_NOI">#REF!</definedName>
    <definedName name="SHIPREP_TITLE" localSheetId="7">#REF!</definedName>
    <definedName name="SHIPREP_TITLE" localSheetId="9">#REF!</definedName>
    <definedName name="SHIPREP_TITLE" localSheetId="8">#REF!</definedName>
    <definedName name="SHIPREP_TITLE" localSheetId="6">#REF!</definedName>
    <definedName name="SHIPREP_TITLE" localSheetId="12">#REF!</definedName>
    <definedName name="SHIPREP_TITLE" localSheetId="10">#REF!</definedName>
    <definedName name="SHIPREP_TITLE" localSheetId="11">#REF!</definedName>
    <definedName name="SHIPREP_TITLE">#REF!</definedName>
    <definedName name="SHMFEE" localSheetId="7">#REF!</definedName>
    <definedName name="SHMFEE" localSheetId="9">#REF!</definedName>
    <definedName name="SHMFEE" localSheetId="8">#REF!</definedName>
    <definedName name="SHMFEE" localSheetId="6">#REF!</definedName>
    <definedName name="SHMFEE" localSheetId="12">#REF!</definedName>
    <definedName name="SHMFEE" localSheetId="10">#REF!</definedName>
    <definedName name="SHMFEE" localSheetId="11">#REF!</definedName>
    <definedName name="SHMFEE">#REF!</definedName>
    <definedName name="shortfall_analysis" localSheetId="7">#REF!</definedName>
    <definedName name="shortfall_analysis" localSheetId="9">#REF!</definedName>
    <definedName name="shortfall_analysis" localSheetId="8">#REF!</definedName>
    <definedName name="shortfall_analysis" localSheetId="6">#REF!</definedName>
    <definedName name="shortfall_analysis" localSheetId="12">#REF!</definedName>
    <definedName name="shortfall_analysis" localSheetId="10">#REF!</definedName>
    <definedName name="shortfall_analysis" localSheetId="11">#REF!</definedName>
    <definedName name="shortfall_analysis">#REF!</definedName>
    <definedName name="SHRINK" localSheetId="7">#REF!</definedName>
    <definedName name="SHRINK" localSheetId="9">#REF!</definedName>
    <definedName name="SHRINK" localSheetId="8">#REF!</definedName>
    <definedName name="SHRINK" localSheetId="6">#REF!</definedName>
    <definedName name="SHRINK" localSheetId="12">#REF!</definedName>
    <definedName name="SHRINK" localSheetId="10">#REF!</definedName>
    <definedName name="SHRINK" localSheetId="11">#REF!</definedName>
    <definedName name="SHRINK">#REF!</definedName>
    <definedName name="signal_alloc" localSheetId="7">#REF!</definedName>
    <definedName name="signal_alloc" localSheetId="9">#REF!</definedName>
    <definedName name="signal_alloc" localSheetId="8">#REF!</definedName>
    <definedName name="signal_alloc" localSheetId="6">#REF!</definedName>
    <definedName name="signal_alloc" localSheetId="12">#REF!</definedName>
    <definedName name="signal_alloc" localSheetId="10">#REF!</definedName>
    <definedName name="signal_alloc" localSheetId="11">#REF!</definedName>
    <definedName name="signal_alloc">#REF!</definedName>
    <definedName name="SiteAcceleration" localSheetId="7">#REF!</definedName>
    <definedName name="SiteAcceleration" localSheetId="9">#REF!</definedName>
    <definedName name="SiteAcceleration" localSheetId="8">#REF!</definedName>
    <definedName name="SiteAcceleration" localSheetId="6">#REF!</definedName>
    <definedName name="SiteAcceleration" localSheetId="12">#REF!</definedName>
    <definedName name="SiteAcceleration" localSheetId="10">#REF!</definedName>
    <definedName name="SiteAcceleration" localSheetId="11">#REF!</definedName>
    <definedName name="SiteAcceleration">#REF!</definedName>
    <definedName name="SiteAdvRate" localSheetId="7">#REF!</definedName>
    <definedName name="SiteAdvRate" localSheetId="9">#REF!</definedName>
    <definedName name="SiteAdvRate" localSheetId="8">#REF!</definedName>
    <definedName name="SiteAdvRate" localSheetId="6">#REF!</definedName>
    <definedName name="SiteAdvRate" localSheetId="12">#REF!</definedName>
    <definedName name="SiteAdvRate" localSheetId="10">#REF!</definedName>
    <definedName name="SiteAdvRate" localSheetId="11">#REF!</definedName>
    <definedName name="SiteAdvRate">#REF!</definedName>
    <definedName name="SiteLoanBal" localSheetId="7">#REF!</definedName>
    <definedName name="SiteLoanBal" localSheetId="9">#REF!</definedName>
    <definedName name="SiteLoanBal" localSheetId="8">#REF!</definedName>
    <definedName name="SiteLoanBal" localSheetId="6">#REF!</definedName>
    <definedName name="SiteLoanBal" localSheetId="12">#REF!</definedName>
    <definedName name="SiteLoanBal" localSheetId="10">#REF!</definedName>
    <definedName name="SiteLoanBal" localSheetId="11">#REF!</definedName>
    <definedName name="SiteLoanBal">#REF!</definedName>
    <definedName name="SiteLoanRepmt" localSheetId="7">#REF!</definedName>
    <definedName name="SiteLoanRepmt" localSheetId="9">#REF!</definedName>
    <definedName name="SiteLoanRepmt" localSheetId="8">#REF!</definedName>
    <definedName name="SiteLoanRepmt" localSheetId="6">#REF!</definedName>
    <definedName name="SiteLoanRepmt" localSheetId="12">#REF!</definedName>
    <definedName name="SiteLoanRepmt" localSheetId="10">#REF!</definedName>
    <definedName name="SiteLoanRepmt" localSheetId="11">#REF!</definedName>
    <definedName name="SiteLoanRepmt">#REF!</definedName>
    <definedName name="siteperp_alloc" localSheetId="7">#REF!</definedName>
    <definedName name="siteperp_alloc" localSheetId="9">#REF!</definedName>
    <definedName name="siteperp_alloc" localSheetId="8">#REF!</definedName>
    <definedName name="siteperp_alloc" localSheetId="6">#REF!</definedName>
    <definedName name="siteperp_alloc" localSheetId="12">#REF!</definedName>
    <definedName name="siteperp_alloc" localSheetId="10">#REF!</definedName>
    <definedName name="siteperp_alloc" localSheetId="11">#REF!</definedName>
    <definedName name="siteperp_alloc">#REF!</definedName>
    <definedName name="Sitework" localSheetId="7">#REF!</definedName>
    <definedName name="Sitework" localSheetId="9">#REF!</definedName>
    <definedName name="Sitework" localSheetId="8">#REF!</definedName>
    <definedName name="Sitework" localSheetId="6">#REF!</definedName>
    <definedName name="Sitework" localSheetId="12">#REF!</definedName>
    <definedName name="Sitework" localSheetId="10">#REF!</definedName>
    <definedName name="Sitework" localSheetId="11">#REF!</definedName>
    <definedName name="Sitework">#REF!</definedName>
    <definedName name="SIX" localSheetId="7">#REF!</definedName>
    <definedName name="SIX" localSheetId="8">#REF!</definedName>
    <definedName name="SIX" localSheetId="6">#REF!</definedName>
    <definedName name="SIX">#REF!</definedName>
    <definedName name="sm_rev" localSheetId="7">#REF!</definedName>
    <definedName name="sm_rev" localSheetId="9">#REF!</definedName>
    <definedName name="sm_rev" localSheetId="8">#REF!</definedName>
    <definedName name="sm_rev" localSheetId="6">#REF!</definedName>
    <definedName name="sm_rev" localSheetId="12">#REF!</definedName>
    <definedName name="sm_rev" localSheetId="10">#REF!</definedName>
    <definedName name="sm_rev" localSheetId="11">#REF!</definedName>
    <definedName name="sm_rev">#REF!</definedName>
    <definedName name="SMA_Studies___Fees" localSheetId="7">#REF!</definedName>
    <definedName name="SMA_Studies___Fees" localSheetId="9">#REF!</definedName>
    <definedName name="SMA_Studies___Fees" localSheetId="8">#REF!</definedName>
    <definedName name="SMA_Studies___Fees" localSheetId="6">#REF!</definedName>
    <definedName name="SMA_Studies___Fees" localSheetId="12">#REF!</definedName>
    <definedName name="SMA_Studies___Fees" localSheetId="10">#REF!</definedName>
    <definedName name="SMA_Studies___Fees" localSheetId="11">#REF!</definedName>
    <definedName name="SMA_Studies___Fees">#REF!</definedName>
    <definedName name="small_com_center_alloc" localSheetId="7">[34]allocation!#REF!</definedName>
    <definedName name="small_com_center_alloc" localSheetId="9">[34]allocation!#REF!</definedName>
    <definedName name="small_com_center_alloc" localSheetId="8">[34]allocation!#REF!</definedName>
    <definedName name="small_com_center_alloc" localSheetId="6">[34]allocation!#REF!</definedName>
    <definedName name="small_com_center_alloc" localSheetId="12">[34]allocation!#REF!</definedName>
    <definedName name="small_com_center_alloc" localSheetId="10">[34]allocation!#REF!</definedName>
    <definedName name="small_com_center_alloc" localSheetId="11">[34]allocation!#REF!</definedName>
    <definedName name="small_com_center_alloc">[34]allocation!#REF!</definedName>
    <definedName name="SMHOTEL" localSheetId="7">#REF!</definedName>
    <definedName name="SMHOTEL" localSheetId="9">#REF!</definedName>
    <definedName name="SMHOTEL" localSheetId="8">#REF!</definedName>
    <definedName name="SMHOTEL" localSheetId="6">#REF!</definedName>
    <definedName name="SMHOTEL" localSheetId="12">#REF!</definedName>
    <definedName name="SMHOTEL" localSheetId="10">#REF!</definedName>
    <definedName name="SMHOTEL" localSheetId="11">#REF!</definedName>
    <definedName name="SMHOTEL">#REF!</definedName>
    <definedName name="SMHOTEL_CAP" localSheetId="7">#REF!</definedName>
    <definedName name="SMHOTEL_CAP" localSheetId="9">#REF!</definedName>
    <definedName name="SMHOTEL_CAP" localSheetId="8">#REF!</definedName>
    <definedName name="SMHOTEL_CAP" localSheetId="6">#REF!</definedName>
    <definedName name="SMHOTEL_CAP" localSheetId="12">#REF!</definedName>
    <definedName name="SMHOTEL_CAP" localSheetId="10">#REF!</definedName>
    <definedName name="SMHOTEL_CAP" localSheetId="11">#REF!</definedName>
    <definedName name="SMHOTEL_CAP">#REF!</definedName>
    <definedName name="SMHOTEL_LEASE" localSheetId="7">#REF!</definedName>
    <definedName name="SMHOTEL_LEASE" localSheetId="9">#REF!</definedName>
    <definedName name="SMHOTEL_LEASE" localSheetId="8">#REF!</definedName>
    <definedName name="SMHOTEL_LEASE" localSheetId="6">#REF!</definedName>
    <definedName name="SMHOTEL_LEASE" localSheetId="12">#REF!</definedName>
    <definedName name="SMHOTEL_LEASE" localSheetId="10">#REF!</definedName>
    <definedName name="SMHOTEL_LEASE" localSheetId="11">#REF!</definedName>
    <definedName name="SMHOTEL_LEASE">#REF!</definedName>
    <definedName name="SMHOTEL_TITLE" localSheetId="7">#REF!</definedName>
    <definedName name="SMHOTEL_TITLE" localSheetId="9">#REF!</definedName>
    <definedName name="SMHOTEL_TITLE" localSheetId="8">#REF!</definedName>
    <definedName name="SMHOTEL_TITLE" localSheetId="6">#REF!</definedName>
    <definedName name="SMHOTEL_TITLE" localSheetId="12">#REF!</definedName>
    <definedName name="SMHOTEL_TITLE" localSheetId="10">#REF!</definedName>
    <definedName name="SMHOTEL_TITLE" localSheetId="11">#REF!</definedName>
    <definedName name="SMHOTEL_TITLE">#REF!</definedName>
    <definedName name="SMUD" localSheetId="7">[25]MASTER!#REF!</definedName>
    <definedName name="SMUD" localSheetId="9">[25]MASTER!#REF!</definedName>
    <definedName name="SMUD" localSheetId="8">[25]MASTER!#REF!</definedName>
    <definedName name="SMUD" localSheetId="6">[25]MASTER!#REF!</definedName>
    <definedName name="SMUD" localSheetId="12">[25]MASTER!#REF!</definedName>
    <definedName name="SMUD" localSheetId="10">[25]MASTER!#REF!</definedName>
    <definedName name="SMUD" localSheetId="11">[25]MASTER!#REF!</definedName>
    <definedName name="SMUD">[25]MASTER!#REF!</definedName>
    <definedName name="SOFT_COST" localSheetId="7">#REF!</definedName>
    <definedName name="SOFT_COST" localSheetId="9">#REF!</definedName>
    <definedName name="SOFT_COST" localSheetId="8">#REF!</definedName>
    <definedName name="SOFT_COST" localSheetId="6">#REF!</definedName>
    <definedName name="SOFT_COST" localSheetId="12">#REF!</definedName>
    <definedName name="SOFT_COST" localSheetId="10">#REF!</definedName>
    <definedName name="SOFT_COST" localSheetId="11">#REF!</definedName>
    <definedName name="SOFT_COST">#REF!</definedName>
    <definedName name="Soft_Cost_Uses" localSheetId="7">#REF!</definedName>
    <definedName name="Soft_Cost_Uses" localSheetId="9">#REF!</definedName>
    <definedName name="Soft_Cost_Uses" localSheetId="8">#REF!</definedName>
    <definedName name="Soft_Cost_Uses" localSheetId="6">#REF!</definedName>
    <definedName name="Soft_Cost_Uses" localSheetId="12">#REF!</definedName>
    <definedName name="Soft_Cost_Uses" localSheetId="10">#REF!</definedName>
    <definedName name="Soft_Cost_Uses" localSheetId="11">#REF!</definedName>
    <definedName name="Soft_Cost_Uses">#REF!</definedName>
    <definedName name="solano_pff" localSheetId="7">#REF!</definedName>
    <definedName name="solano_pff" localSheetId="9">#REF!</definedName>
    <definedName name="solano_pff" localSheetId="8">#REF!</definedName>
    <definedName name="solano_pff" localSheetId="6">#REF!</definedName>
    <definedName name="solano_pff" localSheetId="12">#REF!</definedName>
    <definedName name="solano_pff" localSheetId="10">#REF!</definedName>
    <definedName name="solano_pff" localSheetId="11">#REF!</definedName>
    <definedName name="solano_pff">#REF!</definedName>
    <definedName name="solid_alloc" localSheetId="7">#REF!</definedName>
    <definedName name="solid_alloc" localSheetId="9">#REF!</definedName>
    <definedName name="solid_alloc" localSheetId="8">#REF!</definedName>
    <definedName name="solid_alloc" localSheetId="6">#REF!</definedName>
    <definedName name="solid_alloc" localSheetId="12">#REF!</definedName>
    <definedName name="solid_alloc" localSheetId="10">#REF!</definedName>
    <definedName name="solid_alloc" localSheetId="11">#REF!</definedName>
    <definedName name="solid_alloc">#REF!</definedName>
    <definedName name="Soundwalls" localSheetId="7">#REF!</definedName>
    <definedName name="Soundwalls" localSheetId="9">#REF!</definedName>
    <definedName name="Soundwalls" localSheetId="8">#REF!</definedName>
    <definedName name="Soundwalls" localSheetId="6">#REF!</definedName>
    <definedName name="Soundwalls" localSheetId="12">#REF!</definedName>
    <definedName name="Soundwalls" localSheetId="10">#REF!</definedName>
    <definedName name="Soundwalls" localSheetId="11">#REF!</definedName>
    <definedName name="Soundwalls">#REF!</definedName>
    <definedName name="source_use" localSheetId="7">#REF!</definedName>
    <definedName name="source_use" localSheetId="9">#REF!</definedName>
    <definedName name="source_use" localSheetId="8">#REF!</definedName>
    <definedName name="source_use" localSheetId="6">#REF!</definedName>
    <definedName name="source_use" localSheetId="12">#REF!</definedName>
    <definedName name="source_use" localSheetId="10">#REF!</definedName>
    <definedName name="source_use" localSheetId="11">#REF!</definedName>
    <definedName name="source_use">#REF!</definedName>
    <definedName name="source_use2" localSheetId="7">#REF!</definedName>
    <definedName name="source_use2" localSheetId="9">#REF!</definedName>
    <definedName name="source_use2" localSheetId="8">#REF!</definedName>
    <definedName name="source_use2" localSheetId="6">#REF!</definedName>
    <definedName name="source_use2" localSheetId="12">#REF!</definedName>
    <definedName name="source_use2" localSheetId="10">#REF!</definedName>
    <definedName name="source_use2" localSheetId="11">#REF!</definedName>
    <definedName name="source_use2">#REF!</definedName>
    <definedName name="sources" localSheetId="7">#REF!</definedName>
    <definedName name="sources" localSheetId="9">#REF!</definedName>
    <definedName name="sources" localSheetId="8">#REF!</definedName>
    <definedName name="sources" localSheetId="6">#REF!</definedName>
    <definedName name="sources" localSheetId="12">#REF!</definedName>
    <definedName name="sources" localSheetId="10">#REF!</definedName>
    <definedName name="sources" localSheetId="11">#REF!</definedName>
    <definedName name="sources">#REF!</definedName>
    <definedName name="sources_uses" localSheetId="7">#REF!</definedName>
    <definedName name="sources_uses" localSheetId="9">#REF!</definedName>
    <definedName name="sources_uses" localSheetId="8">#REF!</definedName>
    <definedName name="sources_uses" localSheetId="6">#REF!</definedName>
    <definedName name="sources_uses" localSheetId="12">#REF!</definedName>
    <definedName name="sources_uses" localSheetId="10">#REF!</definedName>
    <definedName name="sources_uses" localSheetId="11">#REF!</definedName>
    <definedName name="sources_uses">#REF!</definedName>
    <definedName name="sources_uses_bo" localSheetId="7">#REF!</definedName>
    <definedName name="sources_uses_bo" localSheetId="9">#REF!</definedName>
    <definedName name="sources_uses_bo" localSheetId="8">#REF!</definedName>
    <definedName name="sources_uses_bo" localSheetId="6">#REF!</definedName>
    <definedName name="sources_uses_bo" localSheetId="12">#REF!</definedName>
    <definedName name="sources_uses_bo" localSheetId="10">#REF!</definedName>
    <definedName name="sources_uses_bo" localSheetId="11">#REF!</definedName>
    <definedName name="sources_uses_bo">#REF!</definedName>
    <definedName name="sources_uses_buildout" localSheetId="7">#REF!</definedName>
    <definedName name="sources_uses_buildout" localSheetId="9">#REF!</definedName>
    <definedName name="sources_uses_buildout" localSheetId="8">#REF!</definedName>
    <definedName name="sources_uses_buildout" localSheetId="6">#REF!</definedName>
    <definedName name="sources_uses_buildout" localSheetId="12">#REF!</definedName>
    <definedName name="sources_uses_buildout" localSheetId="10">#REF!</definedName>
    <definedName name="sources_uses_buildout" localSheetId="11">#REF!</definedName>
    <definedName name="sources_uses_buildout">#REF!</definedName>
    <definedName name="sources_uses_fees" localSheetId="7">'[18]Sources Uses'!#REF!</definedName>
    <definedName name="sources_uses_fees" localSheetId="9">'[18]Sources Uses'!#REF!</definedName>
    <definedName name="sources_uses_fees" localSheetId="8">'[18]Sources Uses'!#REF!</definedName>
    <definedName name="sources_uses_fees" localSheetId="6">'[18]Sources Uses'!#REF!</definedName>
    <definedName name="sources_uses_fees" localSheetId="12">'[18]Sources Uses'!#REF!</definedName>
    <definedName name="sources_uses_fees" localSheetId="10">'[18]Sources Uses'!#REF!</definedName>
    <definedName name="sources_uses_fees" localSheetId="11">'[18]Sources Uses'!#REF!</definedName>
    <definedName name="sources_uses_fees">'[18]Sources Uses'!#REF!</definedName>
    <definedName name="sources_uses_p1a" localSheetId="7">'[103]Sources Uses'!#REF!</definedName>
    <definedName name="sources_uses_p1a" localSheetId="9">'[103]Sources Uses'!#REF!</definedName>
    <definedName name="sources_uses_p1a" localSheetId="8">'[103]Sources Uses'!#REF!</definedName>
    <definedName name="sources_uses_p1a" localSheetId="6">'[103]Sources Uses'!#REF!</definedName>
    <definedName name="sources_uses_p1a" localSheetId="12">'[103]Sources Uses'!#REF!</definedName>
    <definedName name="sources_uses_p1a" localSheetId="10">'[103]Sources Uses'!#REF!</definedName>
    <definedName name="sources_uses_p1a" localSheetId="11">'[103]Sources Uses'!#REF!</definedName>
    <definedName name="sources_uses_p1a">'[103]Sources Uses'!#REF!</definedName>
    <definedName name="sources_uses_p1b" localSheetId="7">'[103]Sources Uses'!#REF!</definedName>
    <definedName name="sources_uses_p1b" localSheetId="9">'[103]Sources Uses'!#REF!</definedName>
    <definedName name="sources_uses_p1b" localSheetId="8">'[103]Sources Uses'!#REF!</definedName>
    <definedName name="sources_uses_p1b" localSheetId="6">'[103]Sources Uses'!#REF!</definedName>
    <definedName name="sources_uses_p1b" localSheetId="12">'[103]Sources Uses'!#REF!</definedName>
    <definedName name="sources_uses_p1b" localSheetId="10">'[103]Sources Uses'!#REF!</definedName>
    <definedName name="sources_uses_p1b" localSheetId="11">'[103]Sources Uses'!#REF!</definedName>
    <definedName name="sources_uses_p1b">'[103]Sources Uses'!#REF!</definedName>
    <definedName name="sources_uses_p2" localSheetId="7">'[103]Sources Uses'!#REF!</definedName>
    <definedName name="sources_uses_p2" localSheetId="9">'[103]Sources Uses'!#REF!</definedName>
    <definedName name="sources_uses_p2" localSheetId="8">'[103]Sources Uses'!#REF!</definedName>
    <definedName name="sources_uses_p2" localSheetId="6">'[103]Sources Uses'!#REF!</definedName>
    <definedName name="sources_uses_p2" localSheetId="12">'[103]Sources Uses'!#REF!</definedName>
    <definedName name="sources_uses_p2" localSheetId="10">'[103]Sources Uses'!#REF!</definedName>
    <definedName name="sources_uses_p2" localSheetId="11">'[103]Sources Uses'!#REF!</definedName>
    <definedName name="sources_uses_p2">'[103]Sources Uses'!#REF!</definedName>
    <definedName name="sources_uses_p3" localSheetId="7">'[103]Sources Uses'!#REF!</definedName>
    <definedName name="sources_uses_p3" localSheetId="9">'[103]Sources Uses'!#REF!</definedName>
    <definedName name="sources_uses_p3" localSheetId="8">'[103]Sources Uses'!#REF!</definedName>
    <definedName name="sources_uses_p3" localSheetId="6">'[103]Sources Uses'!#REF!</definedName>
    <definedName name="sources_uses_p3" localSheetId="12">'[103]Sources Uses'!#REF!</definedName>
    <definedName name="sources_uses_p3" localSheetId="10">'[103]Sources Uses'!#REF!</definedName>
    <definedName name="sources_uses_p3" localSheetId="11">'[103]Sources Uses'!#REF!</definedName>
    <definedName name="sources_uses_p3">'[103]Sources Uses'!#REF!</definedName>
    <definedName name="sources_uses_p4" localSheetId="7">'[103]Sources Uses'!#REF!</definedName>
    <definedName name="sources_uses_p4" localSheetId="9">'[103]Sources Uses'!#REF!</definedName>
    <definedName name="sources_uses_p4" localSheetId="8">'[103]Sources Uses'!#REF!</definedName>
    <definedName name="sources_uses_p4" localSheetId="6">'[103]Sources Uses'!#REF!</definedName>
    <definedName name="sources_uses_p4" localSheetId="12">'[103]Sources Uses'!#REF!</definedName>
    <definedName name="sources_uses_p4" localSheetId="10">'[103]Sources Uses'!#REF!</definedName>
    <definedName name="sources_uses_p4" localSheetId="11">'[103]Sources Uses'!#REF!</definedName>
    <definedName name="sources_uses_p4">'[103]Sources Uses'!#REF!</definedName>
    <definedName name="sources_uses_Phase1" localSheetId="7">#REF!</definedName>
    <definedName name="sources_uses_Phase1" localSheetId="9">#REF!</definedName>
    <definedName name="sources_uses_Phase1" localSheetId="8">#REF!</definedName>
    <definedName name="sources_uses_Phase1" localSheetId="6">#REF!</definedName>
    <definedName name="sources_uses_Phase1" localSheetId="12">#REF!</definedName>
    <definedName name="sources_uses_Phase1" localSheetId="10">#REF!</definedName>
    <definedName name="sources_uses_Phase1" localSheetId="11">#REF!</definedName>
    <definedName name="sources_uses_Phase1">#REF!</definedName>
    <definedName name="sources_uses_phases" localSheetId="7">'[61]COST&amp;REVphases'!#REF!</definedName>
    <definedName name="sources_uses_phases" localSheetId="9">'[61]COST&amp;REVphases'!#REF!</definedName>
    <definedName name="sources_uses_phases" localSheetId="8">'[61]COST&amp;REVphases'!#REF!</definedName>
    <definedName name="sources_uses_phases" localSheetId="6">'[61]COST&amp;REVphases'!#REF!</definedName>
    <definedName name="sources_uses_phases" localSheetId="12">'[61]COST&amp;REVphases'!#REF!</definedName>
    <definedName name="sources_uses_phases" localSheetId="10">'[61]COST&amp;REVphases'!#REF!</definedName>
    <definedName name="sources_uses_phases" localSheetId="11">'[61]COST&amp;REVphases'!#REF!</definedName>
    <definedName name="sources_uses_phases">'[61]COST&amp;REVphases'!#REF!</definedName>
    <definedName name="sources_uses_SITF" localSheetId="7">'[103]Sources Uses'!#REF!</definedName>
    <definedName name="sources_uses_SITF" localSheetId="9">'[103]Sources Uses'!#REF!</definedName>
    <definedName name="sources_uses_SITF" localSheetId="8">'[103]Sources Uses'!#REF!</definedName>
    <definedName name="sources_uses_SITF" localSheetId="6">'[103]Sources Uses'!#REF!</definedName>
    <definedName name="sources_uses_SITF" localSheetId="12">'[103]Sources Uses'!#REF!</definedName>
    <definedName name="sources_uses_SITF" localSheetId="10">'[103]Sources Uses'!#REF!</definedName>
    <definedName name="sources_uses_SITF" localSheetId="11">'[103]Sources Uses'!#REF!</definedName>
    <definedName name="sources_uses_SITF">'[103]Sources Uses'!#REF!</definedName>
    <definedName name="sources_uses1" localSheetId="7">#REF!</definedName>
    <definedName name="sources_uses1" localSheetId="9">#REF!</definedName>
    <definedName name="sources_uses1" localSheetId="8">#REF!</definedName>
    <definedName name="sources_uses1" localSheetId="6">#REF!</definedName>
    <definedName name="sources_uses1" localSheetId="12">#REF!</definedName>
    <definedName name="sources_uses1" localSheetId="10">#REF!</definedName>
    <definedName name="sources_uses1" localSheetId="11">#REF!</definedName>
    <definedName name="sources_uses1">#REF!</definedName>
    <definedName name="sp_facilities" localSheetId="7">#REF!</definedName>
    <definedName name="sp_facilities" localSheetId="9">#REF!</definedName>
    <definedName name="sp_facilities" localSheetId="8">#REF!</definedName>
    <definedName name="sp_facilities" localSheetId="6">#REF!</definedName>
    <definedName name="sp_facilities" localSheetId="12">#REF!</definedName>
    <definedName name="sp_facilities" localSheetId="10">#REF!</definedName>
    <definedName name="sp_facilities" localSheetId="11">#REF!</definedName>
    <definedName name="sp_facilities">#REF!</definedName>
    <definedName name="sp_other" localSheetId="7">#REF!</definedName>
    <definedName name="sp_other" localSheetId="9">#REF!</definedName>
    <definedName name="sp_other" localSheetId="8">#REF!</definedName>
    <definedName name="sp_other" localSheetId="6">#REF!</definedName>
    <definedName name="sp_other" localSheetId="12">#REF!</definedName>
    <definedName name="sp_other" localSheetId="10">#REF!</definedName>
    <definedName name="sp_other" localSheetId="11">#REF!</definedName>
    <definedName name="sp_other">#REF!</definedName>
    <definedName name="sp_staffing" localSheetId="7">#REF!</definedName>
    <definedName name="sp_staffing" localSheetId="9">#REF!</definedName>
    <definedName name="sp_staffing" localSheetId="8">#REF!</definedName>
    <definedName name="sp_staffing" localSheetId="6">#REF!</definedName>
    <definedName name="sp_staffing" localSheetId="12">#REF!</definedName>
    <definedName name="sp_staffing" localSheetId="10">#REF!</definedName>
    <definedName name="sp_staffing" localSheetId="11">#REF!</definedName>
    <definedName name="sp_staffing">#REF!</definedName>
    <definedName name="sp_tax_ph1" localSheetId="7">#REF!</definedName>
    <definedName name="sp_tax_ph1" localSheetId="9">#REF!</definedName>
    <definedName name="sp_tax_ph1" localSheetId="8">#REF!</definedName>
    <definedName name="sp_tax_ph1" localSheetId="6">#REF!</definedName>
    <definedName name="sp_tax_ph1" localSheetId="12">#REF!</definedName>
    <definedName name="sp_tax_ph1" localSheetId="10">#REF!</definedName>
    <definedName name="sp_tax_ph1" localSheetId="11">#REF!</definedName>
    <definedName name="sp_tax_ph1">#REF!</definedName>
    <definedName name="sp_tax_ph12" localSheetId="7">#REF!</definedName>
    <definedName name="sp_tax_ph12" localSheetId="9">#REF!</definedName>
    <definedName name="sp_tax_ph12" localSheetId="8">#REF!</definedName>
    <definedName name="sp_tax_ph12" localSheetId="6">#REF!</definedName>
    <definedName name="sp_tax_ph12" localSheetId="12">#REF!</definedName>
    <definedName name="sp_tax_ph12" localSheetId="10">#REF!</definedName>
    <definedName name="sp_tax_ph12" localSheetId="11">#REF!</definedName>
    <definedName name="sp_tax_ph12">#REF!</definedName>
    <definedName name="sp_tax_ph2" localSheetId="7">#REF!</definedName>
    <definedName name="sp_tax_ph2" localSheetId="9">#REF!</definedName>
    <definedName name="sp_tax_ph2" localSheetId="8">#REF!</definedName>
    <definedName name="sp_tax_ph2" localSheetId="6">#REF!</definedName>
    <definedName name="sp_tax_ph2" localSheetId="12">#REF!</definedName>
    <definedName name="sp_tax_ph2" localSheetId="10">#REF!</definedName>
    <definedName name="sp_tax_ph2" localSheetId="11">#REF!</definedName>
    <definedName name="sp_tax_ph2">#REF!</definedName>
    <definedName name="sp_tax_sum" localSheetId="7">#REF!</definedName>
    <definedName name="sp_tax_sum" localSheetId="9">#REF!</definedName>
    <definedName name="sp_tax_sum" localSheetId="8">#REF!</definedName>
    <definedName name="sp_tax_sum" localSheetId="6">#REF!</definedName>
    <definedName name="sp_tax_sum" localSheetId="12">#REF!</definedName>
    <definedName name="sp_tax_sum" localSheetId="10">#REF!</definedName>
    <definedName name="sp_tax_sum" localSheetId="11">#REF!</definedName>
    <definedName name="sp_tax_sum">#REF!</definedName>
    <definedName name="sp_tax2" localSheetId="7">#REF!</definedName>
    <definedName name="sp_tax2" localSheetId="9">#REF!</definedName>
    <definedName name="sp_tax2" localSheetId="8">#REF!</definedName>
    <definedName name="sp_tax2" localSheetId="6">#REF!</definedName>
    <definedName name="sp_tax2" localSheetId="12">#REF!</definedName>
    <definedName name="sp_tax2" localSheetId="10">#REF!</definedName>
    <definedName name="sp_tax2" localSheetId="11">#REF!</definedName>
    <definedName name="sp_tax2">#REF!</definedName>
    <definedName name="sp_tax3" localSheetId="7">#REF!</definedName>
    <definedName name="sp_tax3" localSheetId="9">#REF!</definedName>
    <definedName name="sp_tax3" localSheetId="8">#REF!</definedName>
    <definedName name="sp_tax3" localSheetId="6">#REF!</definedName>
    <definedName name="sp_tax3" localSheetId="12">#REF!</definedName>
    <definedName name="sp_tax3" localSheetId="10">#REF!</definedName>
    <definedName name="sp_tax3" localSheetId="11">#REF!</definedName>
    <definedName name="sp_tax3">#REF!</definedName>
    <definedName name="sp_tax4" localSheetId="7">#REF!</definedName>
    <definedName name="sp_tax4" localSheetId="9">#REF!</definedName>
    <definedName name="sp_tax4" localSheetId="8">#REF!</definedName>
    <definedName name="sp_tax4" localSheetId="6">#REF!</definedName>
    <definedName name="sp_tax4" localSheetId="12">#REF!</definedName>
    <definedName name="sp_tax4" localSheetId="10">#REF!</definedName>
    <definedName name="sp_tax4" localSheetId="11">#REF!</definedName>
    <definedName name="sp_tax4">#REF!</definedName>
    <definedName name="sp_tax5" localSheetId="7">#REF!</definedName>
    <definedName name="sp_tax5" localSheetId="9">#REF!</definedName>
    <definedName name="sp_tax5" localSheetId="8">#REF!</definedName>
    <definedName name="sp_tax5" localSheetId="6">#REF!</definedName>
    <definedName name="sp_tax5" localSheetId="12">#REF!</definedName>
    <definedName name="sp_tax5" localSheetId="10">#REF!</definedName>
    <definedName name="sp_tax5" localSheetId="11">#REF!</definedName>
    <definedName name="sp_tax5">#REF!</definedName>
    <definedName name="special_taxes" localSheetId="7">#REF!</definedName>
    <definedName name="special_taxes" localSheetId="9">#REF!</definedName>
    <definedName name="special_taxes" localSheetId="8">#REF!</definedName>
    <definedName name="special_taxes" localSheetId="6">#REF!</definedName>
    <definedName name="special_taxes" localSheetId="12">#REF!</definedName>
    <definedName name="special_taxes" localSheetId="10">#REF!</definedName>
    <definedName name="special_taxes" localSheetId="11">#REF!</definedName>
    <definedName name="special_taxes">#REF!</definedName>
    <definedName name="spending_patterns" localSheetId="7">#REF!</definedName>
    <definedName name="spending_patterns" localSheetId="9">#REF!</definedName>
    <definedName name="spending_patterns" localSheetId="8">#REF!</definedName>
    <definedName name="spending_patterns" localSheetId="6">#REF!</definedName>
    <definedName name="spending_patterns" localSheetId="12">#REF!</definedName>
    <definedName name="spending_patterns" localSheetId="10">#REF!</definedName>
    <definedName name="spending_patterns" localSheetId="11">#REF!</definedName>
    <definedName name="spending_patterns">#REF!</definedName>
    <definedName name="Spending_Table_3" localSheetId="7">[83]Construction!#REF!</definedName>
    <definedName name="Spending_Table_3" localSheetId="9">[83]Construction!#REF!</definedName>
    <definedName name="Spending_Table_3" localSheetId="8">[83]Construction!#REF!</definedName>
    <definedName name="Spending_Table_3" localSheetId="6">[83]Construction!#REF!</definedName>
    <definedName name="Spending_Table_3" localSheetId="12">[83]Construction!#REF!</definedName>
    <definedName name="Spending_Table_3" localSheetId="10">[83]Construction!#REF!</definedName>
    <definedName name="Spending_Table_3" localSheetId="11">[83]Construction!#REF!</definedName>
    <definedName name="Spending_Table_3">[83]Construction!#REF!</definedName>
    <definedName name="sprta" localSheetId="7">'[98]Existing Fees'!#REF!</definedName>
    <definedName name="sprta" localSheetId="9">'[98]Existing Fees'!#REF!</definedName>
    <definedName name="sprta" localSheetId="8">'[98]Existing Fees'!#REF!</definedName>
    <definedName name="sprta" localSheetId="6">'[98]Existing Fees'!#REF!</definedName>
    <definedName name="sprta" localSheetId="12">'[98]Existing Fees'!#REF!</definedName>
    <definedName name="sprta" localSheetId="10">'[98]Existing Fees'!#REF!</definedName>
    <definedName name="sprta" localSheetId="11">'[98]Existing Fees'!#REF!</definedName>
    <definedName name="sprta">'[98]Existing Fees'!#REF!</definedName>
    <definedName name="Sqft" localSheetId="7">#REF!</definedName>
    <definedName name="Sqft" localSheetId="9">#REF!</definedName>
    <definedName name="Sqft" localSheetId="8">#REF!</definedName>
    <definedName name="Sqft" localSheetId="6">#REF!</definedName>
    <definedName name="Sqft" localSheetId="12">#REF!</definedName>
    <definedName name="Sqft" localSheetId="10">#REF!</definedName>
    <definedName name="Sqft" localSheetId="11">#REF!</definedName>
    <definedName name="Sqft">#REF!</definedName>
    <definedName name="sqft_2a">'[121]Site2 Scenario A'!$C$16,'[121]Site2 Scenario A'!$C$23,'[121]Site2 Scenario A'!$C$27</definedName>
    <definedName name="sqft_demand" localSheetId="7">#REF!</definedName>
    <definedName name="sqft_demand" localSheetId="9">#REF!</definedName>
    <definedName name="sqft_demand" localSheetId="8">#REF!</definedName>
    <definedName name="sqft_demand" localSheetId="6">#REF!</definedName>
    <definedName name="sqft_demand" localSheetId="12">#REF!</definedName>
    <definedName name="sqft_demand" localSheetId="10">#REF!</definedName>
    <definedName name="sqft_demand" localSheetId="11">#REF!</definedName>
    <definedName name="sqft_demand">#REF!</definedName>
    <definedName name="SqFtCFS" localSheetId="7">#REF!</definedName>
    <definedName name="SqFtCFS" localSheetId="9">#REF!</definedName>
    <definedName name="SqFtCFS" localSheetId="8">#REF!</definedName>
    <definedName name="SqFtCFS" localSheetId="6">#REF!</definedName>
    <definedName name="SqFtCFS" localSheetId="12">#REF!</definedName>
    <definedName name="SqFtCFS" localSheetId="10">#REF!</definedName>
    <definedName name="SqFtCFS" localSheetId="11">#REF!</definedName>
    <definedName name="SqFtCFS">#REF!</definedName>
    <definedName name="SqFtEH" localSheetId="7">#REF!</definedName>
    <definedName name="SqFtEH" localSheetId="9">#REF!</definedName>
    <definedName name="SqFtEH" localSheetId="8">#REF!</definedName>
    <definedName name="SqFtEH" localSheetId="6">#REF!</definedName>
    <definedName name="SqFtEH" localSheetId="12">#REF!</definedName>
    <definedName name="SqFtEH" localSheetId="10">#REF!</definedName>
    <definedName name="SqFtEH" localSheetId="11">#REF!</definedName>
    <definedName name="SqFtEH">#REF!</definedName>
    <definedName name="SqFtFS" localSheetId="7">#REF!</definedName>
    <definedName name="SqFtFS" localSheetId="9">#REF!</definedName>
    <definedName name="SqFtFS" localSheetId="8">#REF!</definedName>
    <definedName name="SqFtFS" localSheetId="6">#REF!</definedName>
    <definedName name="SqFtFS" localSheetId="12">#REF!</definedName>
    <definedName name="SqFtFS" localSheetId="10">#REF!</definedName>
    <definedName name="SqFtFS" localSheetId="11">#REF!</definedName>
    <definedName name="SqFtFS">#REF!</definedName>
    <definedName name="SqFtMPL" localSheetId="7">#REF!</definedName>
    <definedName name="SqFtMPL" localSheetId="9">#REF!</definedName>
    <definedName name="SqFtMPL" localSheetId="8">#REF!</definedName>
    <definedName name="SqFtMPL" localSheetId="6">#REF!</definedName>
    <definedName name="SqFtMPL" localSheetId="12">#REF!</definedName>
    <definedName name="SqFtMPL" localSheetId="10">#REF!</definedName>
    <definedName name="SqFtMPL" localSheetId="11">#REF!</definedName>
    <definedName name="SqFtMPL">#REF!</definedName>
    <definedName name="SqFtSW" localSheetId="7">#REF!</definedName>
    <definedName name="SqFtSW" localSheetId="9">#REF!</definedName>
    <definedName name="SqFtSW" localSheetId="8">#REF!</definedName>
    <definedName name="SqFtSW" localSheetId="6">#REF!</definedName>
    <definedName name="SqFtSW" localSheetId="12">#REF!</definedName>
    <definedName name="SqFtSW" localSheetId="10">#REF!</definedName>
    <definedName name="SqFtSW" localSheetId="11">#REF!</definedName>
    <definedName name="SqFtSW">#REF!</definedName>
    <definedName name="SqFtTotal" localSheetId="7">#REF!</definedName>
    <definedName name="SqFtTotal" localSheetId="9">#REF!</definedName>
    <definedName name="SqFtTotal" localSheetId="8">#REF!</definedName>
    <definedName name="SqFtTotal" localSheetId="6">#REF!</definedName>
    <definedName name="SqFtTotal" localSheetId="12">#REF!</definedName>
    <definedName name="SqFtTotal" localSheetId="10">#REF!</definedName>
    <definedName name="SqFtTotal" localSheetId="11">#REF!</definedName>
    <definedName name="SqFtTotal">#REF!</definedName>
    <definedName name="srcsd" localSheetId="7">#REF!</definedName>
    <definedName name="srcsd" localSheetId="9">#REF!</definedName>
    <definedName name="srcsd" localSheetId="8">#REF!</definedName>
    <definedName name="srcsd" localSheetId="6">#REF!</definedName>
    <definedName name="srcsd" localSheetId="12">#REF!</definedName>
    <definedName name="srcsd" localSheetId="10">#REF!</definedName>
    <definedName name="srcsd" localSheetId="11">#REF!</definedName>
    <definedName name="srcsd">#REF!</definedName>
    <definedName name="SRCSD_fee" localSheetId="7">#REF!</definedName>
    <definedName name="SRCSD_fee" localSheetId="9">#REF!</definedName>
    <definedName name="SRCSD_fee" localSheetId="8">#REF!</definedName>
    <definedName name="SRCSD_fee" localSheetId="6">#REF!</definedName>
    <definedName name="SRCSD_fee" localSheetId="12">#REF!</definedName>
    <definedName name="SRCSD_fee" localSheetId="10">#REF!</definedName>
    <definedName name="SRCSD_fee" localSheetId="11">#REF!</definedName>
    <definedName name="SRCSD_fee">#REF!</definedName>
    <definedName name="SRCSD_fee_rev" localSheetId="7">#REF!</definedName>
    <definedName name="SRCSD_fee_rev" localSheetId="9">#REF!</definedName>
    <definedName name="SRCSD_fee_rev" localSheetId="8">#REF!</definedName>
    <definedName name="SRCSD_fee_rev" localSheetId="6">#REF!</definedName>
    <definedName name="SRCSD_fee_rev" localSheetId="12">#REF!</definedName>
    <definedName name="SRCSD_fee_rev" localSheetId="10">#REF!</definedName>
    <definedName name="SRCSD_fee_rev" localSheetId="11">#REF!</definedName>
    <definedName name="SRCSD_fee_rev">#REF!</definedName>
    <definedName name="srcsd_reimburse" localSheetId="7">#REF!</definedName>
    <definedName name="srcsd_reimburse" localSheetId="9">#REF!</definedName>
    <definedName name="srcsd_reimburse" localSheetId="8">#REF!</definedName>
    <definedName name="srcsd_reimburse" localSheetId="6">#REF!</definedName>
    <definedName name="srcsd_reimburse" localSheetId="12">#REF!</definedName>
    <definedName name="srcsd_reimburse" localSheetId="10">#REF!</definedName>
    <definedName name="srcsd_reimburse" localSheetId="11">#REF!</definedName>
    <definedName name="srcsd_reimburse">#REF!</definedName>
    <definedName name="ss">#N/A</definedName>
    <definedName name="SS_CREDITS" localSheetId="7">#REF!</definedName>
    <definedName name="SS_CREDITS" localSheetId="9">#REF!</definedName>
    <definedName name="SS_CREDITS" localSheetId="8">#REF!</definedName>
    <definedName name="SS_CREDITS" localSheetId="6">#REF!</definedName>
    <definedName name="SS_CREDITS" localSheetId="12">#REF!</definedName>
    <definedName name="SS_CREDITS" localSheetId="10">#REF!</definedName>
    <definedName name="SS_CREDITS" localSheetId="11">#REF!</definedName>
    <definedName name="SS_CREDITS">#REF!</definedName>
    <definedName name="SS_FEES" localSheetId="7">#REF!</definedName>
    <definedName name="SS_FEES" localSheetId="9">#REF!</definedName>
    <definedName name="SS_FEES" localSheetId="8">#REF!</definedName>
    <definedName name="SS_FEES" localSheetId="6">#REF!</definedName>
    <definedName name="SS_FEES" localSheetId="12">#REF!</definedName>
    <definedName name="SS_FEES" localSheetId="10">#REF!</definedName>
    <definedName name="SS_FEES" localSheetId="11">#REF!</definedName>
    <definedName name="SS_FEES">#REF!</definedName>
    <definedName name="SSC">#N/A</definedName>
    <definedName name="SSF">#N/A</definedName>
    <definedName name="sss">'[122]cash flow'!$B$11</definedName>
    <definedName name="ssss" hidden="1">{#N/A,#N/A,FALSE,"TOC-App";#N/A,#N/A,FALSE,"Fisc Sum (A-1)";#N/A,#N/A,FALSE,"Land Use Sum (A-2)";#N/A,#N/A,FALSE,"Budget (A-3)";#N/A,#N/A,FALSE,"Buildout (A-4)";#N/A,#N/A,FALSE,"MultiFam (A-5)";#N/A,#N/A,FALSE,"Inc.Exp. (A-6)";#N/A,#N/A,FALSE,"Office (A-7)";#N/A,#N/A,FALSE,"Retail (A-8)";#N/A,#N/A,FALSE,"Pop.Emp (A-9)";#N/A,#N/A,FALSE,"Assumps (A-10)";#N/A,#N/A,FALSE,"Police (A-11)";#N/A,#N/A,FALSE,"Fire (A-12)";#N/A,#N/A,FALSE,"Parks (A-13)";#N/A,#N/A,FALSE,"Streets (A-14)";#N/A,#N/A,FALSE,"Prop.Tax (A-15)";#N/A,#N/A,FALSE,"Sales Tax (A-16)";#N/A,#N/A,FALSE,"Tax Expd (A-17)";#N/A,#N/A,FALSE,"Other Fees (A-18)";#N/A,#N/A,FALSE,"ImpFees (A-19)"}</definedName>
    <definedName name="sssss">'[122]cash flow'!$B$10</definedName>
    <definedName name="SSTR">#N/A</definedName>
    <definedName name="STACK" localSheetId="7">#REF!</definedName>
    <definedName name="STACK" localSheetId="9">#REF!</definedName>
    <definedName name="STACK" localSheetId="8">#REF!</definedName>
    <definedName name="STACK" localSheetId="6">#REF!</definedName>
    <definedName name="STACK" localSheetId="12">#REF!</definedName>
    <definedName name="STACK" localSheetId="10">#REF!</definedName>
    <definedName name="STACK" localSheetId="11">#REF!</definedName>
    <definedName name="STACK">#REF!</definedName>
    <definedName name="staffing" localSheetId="7">#REF!</definedName>
    <definedName name="staffing" localSheetId="9">#REF!</definedName>
    <definedName name="staffing" localSheetId="8">#REF!</definedName>
    <definedName name="staffing" localSheetId="6">#REF!</definedName>
    <definedName name="staffing" localSheetId="12">#REF!</definedName>
    <definedName name="staffing" localSheetId="10">#REF!</definedName>
    <definedName name="staffing" localSheetId="11">#REF!</definedName>
    <definedName name="staffing">#REF!</definedName>
    <definedName name="stalls" localSheetId="7">#REF!</definedName>
    <definedName name="stalls" localSheetId="9">#REF!</definedName>
    <definedName name="stalls" localSheetId="8">#REF!</definedName>
    <definedName name="stalls" localSheetId="6">#REF!</definedName>
    <definedName name="stalls" localSheetId="12">#REF!</definedName>
    <definedName name="stalls" localSheetId="10">#REF!</definedName>
    <definedName name="stalls" localSheetId="11">#REF!</definedName>
    <definedName name="stalls">#REF!</definedName>
    <definedName name="STARTYEAR" localSheetId="7">#REF!</definedName>
    <definedName name="STARTYEAR" localSheetId="9">#REF!</definedName>
    <definedName name="STARTYEAR" localSheetId="8">#REF!</definedName>
    <definedName name="STARTYEAR" localSheetId="6">#REF!</definedName>
    <definedName name="STARTYEAR" localSheetId="12">#REF!</definedName>
    <definedName name="STARTYEAR" localSheetId="10">#REF!</definedName>
    <definedName name="STARTYEAR" localSheetId="11">#REF!</definedName>
    <definedName name="STARTYEAR">#REF!</definedName>
    <definedName name="statec_buildout" localSheetId="7">[64]Schools!#REF!</definedName>
    <definedName name="statec_buildout" localSheetId="9">[64]Schools!#REF!</definedName>
    <definedName name="statec_buildout" localSheetId="8">[64]Schools!#REF!</definedName>
    <definedName name="statec_buildout" localSheetId="6">[64]Schools!#REF!</definedName>
    <definedName name="statec_buildout" localSheetId="12">[64]Schools!#REF!</definedName>
    <definedName name="statec_buildout" localSheetId="10">[64]Schools!#REF!</definedName>
    <definedName name="statec_buildout" localSheetId="11">[64]Schools!#REF!</definedName>
    <definedName name="statec_buildout">[64]Schools!#REF!</definedName>
    <definedName name="stateeg_buildout" localSheetId="7">[64]Schools!#REF!</definedName>
    <definedName name="stateeg_buildout" localSheetId="9">[64]Schools!#REF!</definedName>
    <definedName name="stateeg_buildout" localSheetId="8">[64]Schools!#REF!</definedName>
    <definedName name="stateeg_buildout" localSheetId="6">[64]Schools!#REF!</definedName>
    <definedName name="stateeg_buildout" localSheetId="12">[64]Schools!#REF!</definedName>
    <definedName name="stateeg_buildout" localSheetId="10">[64]Schools!#REF!</definedName>
    <definedName name="stateeg_buildout" localSheetId="11">[64]Schools!#REF!</definedName>
    <definedName name="stateeg_buildout">[64]Schools!#REF!</definedName>
    <definedName name="STATUS" localSheetId="7">#REF!</definedName>
    <definedName name="STATUS" localSheetId="9">#REF!</definedName>
    <definedName name="STATUS" localSheetId="8">#REF!</definedName>
    <definedName name="STATUS" localSheetId="6">#REF!</definedName>
    <definedName name="STATUS" localSheetId="12">#REF!</definedName>
    <definedName name="STATUS" localSheetId="10">#REF!</definedName>
    <definedName name="STATUS" localSheetId="11">#REF!</definedName>
    <definedName name="STATUS">#REF!</definedName>
    <definedName name="step1">[11]Assume!$J$44</definedName>
    <definedName name="step2">[11]Assume!$J$45</definedName>
    <definedName name="step3">[11]Assume!$J$46</definedName>
    <definedName name="step4">[11]Assume!$J$47</definedName>
    <definedName name="step5">[11]Assume!$J$48</definedName>
    <definedName name="step6">[11]Assume!$J$49</definedName>
    <definedName name="step7">[11]Assume!$J$50</definedName>
    <definedName name="STEVE" localSheetId="7">[29]DevData!#REF!</definedName>
    <definedName name="STEVE" localSheetId="9">[29]DevData!#REF!</definedName>
    <definedName name="STEVE" localSheetId="8">[29]DevData!#REF!</definedName>
    <definedName name="STEVE" localSheetId="6">[29]DevData!#REF!</definedName>
    <definedName name="STEVE" localSheetId="12">[29]DevData!#REF!</definedName>
    <definedName name="STEVE" localSheetId="10">[29]DevData!#REF!</definedName>
    <definedName name="STEVE" localSheetId="11">[29]DevData!#REF!</definedName>
    <definedName name="STEVE">[29]DevData!#REF!</definedName>
    <definedName name="STLIGHT" localSheetId="7">#REF!</definedName>
    <definedName name="STLIGHT" localSheetId="9">#REF!</definedName>
    <definedName name="STLIGHT" localSheetId="8">#REF!</definedName>
    <definedName name="STLIGHT" localSheetId="6">#REF!</definedName>
    <definedName name="STLIGHT" localSheetId="12">#REF!</definedName>
    <definedName name="STLIGHT" localSheetId="10">#REF!</definedName>
    <definedName name="STLIGHT" localSheetId="11">#REF!</definedName>
    <definedName name="STLIGHT">#REF!</definedName>
    <definedName name="STMFEE">#N/A</definedName>
    <definedName name="stone_boswell" localSheetId="7">#REF!</definedName>
    <definedName name="stone_boswell" localSheetId="9">#REF!</definedName>
    <definedName name="stone_boswell" localSheetId="8">#REF!</definedName>
    <definedName name="stone_boswell" localSheetId="6">#REF!</definedName>
    <definedName name="stone_boswell" localSheetId="12">#REF!</definedName>
    <definedName name="stone_boswell" localSheetId="10">#REF!</definedName>
    <definedName name="stone_boswell" localSheetId="11">#REF!</definedName>
    <definedName name="stone_boswell">#REF!</definedName>
    <definedName name="stonecreek" localSheetId="7">#REF!</definedName>
    <definedName name="stonecreek" localSheetId="9">#REF!</definedName>
    <definedName name="stonecreek" localSheetId="8">#REF!</definedName>
    <definedName name="stonecreek" localSheetId="6">#REF!</definedName>
    <definedName name="stonecreek" localSheetId="12">#REF!</definedName>
    <definedName name="stonecreek" localSheetId="10">#REF!</definedName>
    <definedName name="stonecreek" localSheetId="11">#REF!</definedName>
    <definedName name="stonecreek">#REF!</definedName>
    <definedName name="Stores" localSheetId="7">#REF!</definedName>
    <definedName name="Stores" localSheetId="9">#REF!</definedName>
    <definedName name="Stores" localSheetId="8">#REF!</definedName>
    <definedName name="Stores" localSheetId="6">#REF!</definedName>
    <definedName name="Stores" localSheetId="12">#REF!</definedName>
    <definedName name="Stores" localSheetId="10">#REF!</definedName>
    <definedName name="Stores" localSheetId="11">#REF!</definedName>
    <definedName name="Stores">#REF!</definedName>
    <definedName name="STORM.DRAIN.FEES" localSheetId="7">[25]MASTER!#REF!</definedName>
    <definedName name="STORM.DRAIN.FEES" localSheetId="9">[25]MASTER!#REF!</definedName>
    <definedName name="STORM.DRAIN.FEES" localSheetId="8">[25]MASTER!#REF!</definedName>
    <definedName name="STORM.DRAIN.FEES" localSheetId="6">[25]MASTER!#REF!</definedName>
    <definedName name="STORM.DRAIN.FEES" localSheetId="12">[25]MASTER!#REF!</definedName>
    <definedName name="STORM.DRAIN.FEES" localSheetId="10">[25]MASTER!#REF!</definedName>
    <definedName name="STORM.DRAIN.FEES" localSheetId="11">[25]MASTER!#REF!</definedName>
    <definedName name="STORM.DRAIN.FEES">[25]MASTER!#REF!</definedName>
    <definedName name="storm_alloc" localSheetId="7">#REF!</definedName>
    <definedName name="storm_alloc" localSheetId="9">#REF!</definedName>
    <definedName name="storm_alloc" localSheetId="8">#REF!</definedName>
    <definedName name="storm_alloc" localSheetId="6">#REF!</definedName>
    <definedName name="storm_alloc" localSheetId="12">#REF!</definedName>
    <definedName name="storm_alloc" localSheetId="10">#REF!</definedName>
    <definedName name="storm_alloc" localSheetId="11">#REF!</definedName>
    <definedName name="storm_alloc">#REF!</definedName>
    <definedName name="storm_drain" localSheetId="7">#REF!</definedName>
    <definedName name="storm_drain" localSheetId="9">#REF!</definedName>
    <definedName name="storm_drain" localSheetId="8">#REF!</definedName>
    <definedName name="storm_drain" localSheetId="6">#REF!</definedName>
    <definedName name="storm_drain" localSheetId="12">#REF!</definedName>
    <definedName name="storm_drain" localSheetId="10">#REF!</definedName>
    <definedName name="storm_drain" localSheetId="11">#REF!</definedName>
    <definedName name="storm_drain">#REF!</definedName>
    <definedName name="Storm_Drainage" localSheetId="7">#REF!</definedName>
    <definedName name="Storm_Drainage" localSheetId="9">#REF!</definedName>
    <definedName name="Storm_Drainage" localSheetId="8">#REF!</definedName>
    <definedName name="Storm_Drainage" localSheetId="6">#REF!</definedName>
    <definedName name="Storm_Drainage" localSheetId="12">#REF!</definedName>
    <definedName name="Storm_Drainage" localSheetId="10">#REF!</definedName>
    <definedName name="Storm_Drainage" localSheetId="11">#REF!</definedName>
    <definedName name="Storm_Drainage">#REF!</definedName>
    <definedName name="STPARK" localSheetId="7">#REF!</definedName>
    <definedName name="STPARK" localSheetId="9">#REF!</definedName>
    <definedName name="STPARK" localSheetId="8">#REF!</definedName>
    <definedName name="STPARK" localSheetId="6">#REF!</definedName>
    <definedName name="STPARK" localSheetId="12">#REF!</definedName>
    <definedName name="STPARK" localSheetId="10">#REF!</definedName>
    <definedName name="STPARK" localSheetId="11">#REF!</definedName>
    <definedName name="STPARK">#REF!</definedName>
    <definedName name="STPARK_CAP" localSheetId="7">#REF!</definedName>
    <definedName name="STPARK_CAP" localSheetId="9">#REF!</definedName>
    <definedName name="STPARK_CAP" localSheetId="8">#REF!</definedName>
    <definedName name="STPARK_CAP" localSheetId="6">#REF!</definedName>
    <definedName name="STPARK_CAP" localSheetId="12">#REF!</definedName>
    <definedName name="STPARK_CAP" localSheetId="10">#REF!</definedName>
    <definedName name="STPARK_CAP" localSheetId="11">#REF!</definedName>
    <definedName name="STPARK_CAP">#REF!</definedName>
    <definedName name="STPARK_LEASE" localSheetId="7">#REF!</definedName>
    <definedName name="STPARK_LEASE" localSheetId="9">#REF!</definedName>
    <definedName name="STPARK_LEASE" localSheetId="8">#REF!</definedName>
    <definedName name="STPARK_LEASE" localSheetId="6">#REF!</definedName>
    <definedName name="STPARK_LEASE" localSheetId="12">#REF!</definedName>
    <definedName name="STPARK_LEASE" localSheetId="10">#REF!</definedName>
    <definedName name="STPARK_LEASE" localSheetId="11">#REF!</definedName>
    <definedName name="STPARK_LEASE">#REF!</definedName>
    <definedName name="STPARK_NOI" localSheetId="7">#REF!</definedName>
    <definedName name="STPARK_NOI" localSheetId="9">#REF!</definedName>
    <definedName name="STPARK_NOI" localSheetId="8">#REF!</definedName>
    <definedName name="STPARK_NOI" localSheetId="6">#REF!</definedName>
    <definedName name="STPARK_NOI" localSheetId="12">#REF!</definedName>
    <definedName name="STPARK_NOI" localSheetId="10">#REF!</definedName>
    <definedName name="STPARK_NOI" localSheetId="11">#REF!</definedName>
    <definedName name="STPARK_NOI">#REF!</definedName>
    <definedName name="STPARK_TITLE" localSheetId="7">#REF!</definedName>
    <definedName name="STPARK_TITLE" localSheetId="9">#REF!</definedName>
    <definedName name="STPARK_TITLE" localSheetId="8">#REF!</definedName>
    <definedName name="STPARK_TITLE" localSheetId="6">#REF!</definedName>
    <definedName name="STPARK_TITLE" localSheetId="12">#REF!</definedName>
    <definedName name="STPARK_TITLE" localSheetId="10">#REF!</definedName>
    <definedName name="STPARK_TITLE" localSheetId="11">#REF!</definedName>
    <definedName name="STPARK_TITLE">#REF!</definedName>
    <definedName name="street" localSheetId="7">#REF!</definedName>
    <definedName name="street" localSheetId="9">#REF!</definedName>
    <definedName name="street" localSheetId="8">#REF!</definedName>
    <definedName name="street" localSheetId="6">#REF!</definedName>
    <definedName name="street" localSheetId="12">#REF!</definedName>
    <definedName name="street" localSheetId="10">#REF!</definedName>
    <definedName name="street" localSheetId="11">#REF!</definedName>
    <definedName name="street">#REF!</definedName>
    <definedName name="Street_Lighting" localSheetId="7">#REF!</definedName>
    <definedName name="Street_Lighting" localSheetId="9">#REF!</definedName>
    <definedName name="Street_Lighting" localSheetId="8">#REF!</definedName>
    <definedName name="Street_Lighting" localSheetId="6">#REF!</definedName>
    <definedName name="Street_Lighting" localSheetId="12">#REF!</definedName>
    <definedName name="Street_Lighting" localSheetId="10">#REF!</definedName>
    <definedName name="Street_Lighting" localSheetId="11">#REF!</definedName>
    <definedName name="Street_Lighting">#REF!</definedName>
    <definedName name="STREET_LIGHTS" localSheetId="7">#REF!</definedName>
    <definedName name="STREET_LIGHTS" localSheetId="9">#REF!</definedName>
    <definedName name="STREET_LIGHTS" localSheetId="8">#REF!</definedName>
    <definedName name="STREET_LIGHTS" localSheetId="6">#REF!</definedName>
    <definedName name="STREET_LIGHTS" localSheetId="12">#REF!</definedName>
    <definedName name="STREET_LIGHTS" localSheetId="10">#REF!</definedName>
    <definedName name="STREET_LIGHTS" localSheetId="11">#REF!</definedName>
    <definedName name="STREET_LIGHTS">#REF!</definedName>
    <definedName name="street_rev">[62]Fees!$B$3:$L$37</definedName>
    <definedName name="streets" localSheetId="7">#REF!</definedName>
    <definedName name="streets" localSheetId="9">#REF!</definedName>
    <definedName name="streets" localSheetId="8">#REF!</definedName>
    <definedName name="streets" localSheetId="6">#REF!</definedName>
    <definedName name="streets" localSheetId="12">#REF!</definedName>
    <definedName name="streets" localSheetId="10">#REF!</definedName>
    <definedName name="streets" localSheetId="11">#REF!</definedName>
    <definedName name="streets">#REF!</definedName>
    <definedName name="streetscapes_alloc" localSheetId="7">'[18]PF Cost Alloc'!#REF!</definedName>
    <definedName name="streetscapes_alloc" localSheetId="9">'[18]PF Cost Alloc'!#REF!</definedName>
    <definedName name="streetscapes_alloc" localSheetId="8">'[18]PF Cost Alloc'!#REF!</definedName>
    <definedName name="streetscapes_alloc" localSheetId="6">'[18]PF Cost Alloc'!#REF!</definedName>
    <definedName name="streetscapes_alloc" localSheetId="12">'[18]PF Cost Alloc'!#REF!</definedName>
    <definedName name="streetscapes_alloc" localSheetId="10">'[18]PF Cost Alloc'!#REF!</definedName>
    <definedName name="streetscapes_alloc" localSheetId="11">'[18]PF Cost Alloc'!#REF!</definedName>
    <definedName name="streetscapes_alloc">'[18]PF Cost Alloc'!#REF!</definedName>
    <definedName name="STREETWORK" localSheetId="7">#REF!</definedName>
    <definedName name="STREETWORK" localSheetId="9">#REF!</definedName>
    <definedName name="STREETWORK" localSheetId="8">#REF!</definedName>
    <definedName name="STREETWORK" localSheetId="6">#REF!</definedName>
    <definedName name="STREETWORK" localSheetId="12">#REF!</definedName>
    <definedName name="STREETWORK" localSheetId="10">#REF!</definedName>
    <definedName name="STREETWORK" localSheetId="11">#REF!</definedName>
    <definedName name="STREETWORK">#REF!</definedName>
    <definedName name="streetwork_alloc" localSheetId="7">#REF!</definedName>
    <definedName name="streetwork_alloc" localSheetId="9">#REF!</definedName>
    <definedName name="streetwork_alloc" localSheetId="8">#REF!</definedName>
    <definedName name="streetwork_alloc" localSheetId="6">#REF!</definedName>
    <definedName name="streetwork_alloc" localSheetId="12">#REF!</definedName>
    <definedName name="streetwork_alloc" localSheetId="10">#REF!</definedName>
    <definedName name="streetwork_alloc" localSheetId="11">#REF!</definedName>
    <definedName name="streetwork_alloc">#REF!</definedName>
    <definedName name="structures" localSheetId="7">[39]Index!#REF!</definedName>
    <definedName name="structures" localSheetId="9">[39]Index!#REF!</definedName>
    <definedName name="structures" localSheetId="8">[39]Index!#REF!</definedName>
    <definedName name="structures" localSheetId="6">[39]Index!#REF!</definedName>
    <definedName name="structures" localSheetId="12">[39]Index!#REF!</definedName>
    <definedName name="structures" localSheetId="10">[39]Index!#REF!</definedName>
    <definedName name="structures" localSheetId="11">[39]Index!#REF!</definedName>
    <definedName name="structures">[39]Index!#REF!</definedName>
    <definedName name="su_buildout" localSheetId="7">#REF!</definedName>
    <definedName name="su_buildout" localSheetId="9">#REF!</definedName>
    <definedName name="su_buildout" localSheetId="8">#REF!</definedName>
    <definedName name="su_buildout" localSheetId="6">#REF!</definedName>
    <definedName name="su_buildout" localSheetId="12">#REF!</definedName>
    <definedName name="su_buildout" localSheetId="10">#REF!</definedName>
    <definedName name="su_buildout" localSheetId="11">#REF!</definedName>
    <definedName name="su_buildout">#REF!</definedName>
    <definedName name="su_sewer" localSheetId="7">[53]Sewer!#REF!</definedName>
    <definedName name="su_sewer" localSheetId="9">[53]Sewer!#REF!</definedName>
    <definedName name="su_sewer" localSheetId="8">[53]Sewer!#REF!</definedName>
    <definedName name="su_sewer" localSheetId="6">[53]Sewer!#REF!</definedName>
    <definedName name="su_sewer" localSheetId="12">[53]Sewer!#REF!</definedName>
    <definedName name="su_sewer" localSheetId="10">[53]Sewer!#REF!</definedName>
    <definedName name="su_sewer" localSheetId="11">[53]Sewer!#REF!</definedName>
    <definedName name="su_sewer">[53]Sewer!#REF!</definedName>
    <definedName name="Subject" localSheetId="7">#REF!</definedName>
    <definedName name="Subject" localSheetId="9">#REF!</definedName>
    <definedName name="Subject" localSheetId="8">#REF!</definedName>
    <definedName name="Subject" localSheetId="6">#REF!</definedName>
    <definedName name="Subject" localSheetId="12">#REF!</definedName>
    <definedName name="Subject" localSheetId="10">#REF!</definedName>
    <definedName name="Subject" localSheetId="11">#REF!</definedName>
    <definedName name="Subject">#REF!</definedName>
    <definedName name="SubjectMix" localSheetId="7">[123]TOC!#REF!</definedName>
    <definedName name="SubjectMix" localSheetId="9">[123]TOC!#REF!</definedName>
    <definedName name="SubjectMix" localSheetId="8">[123]TOC!#REF!</definedName>
    <definedName name="SubjectMix" localSheetId="6">[123]TOC!#REF!</definedName>
    <definedName name="SubjectMix" localSheetId="12">[123]TOC!#REF!</definedName>
    <definedName name="SubjectMix" localSheetId="10">[123]TOC!#REF!</definedName>
    <definedName name="SubjectMix" localSheetId="11">[123]TOC!#REF!</definedName>
    <definedName name="SubjectMix">[123]TOC!#REF!</definedName>
    <definedName name="subtotal_due" localSheetId="7">#REF!</definedName>
    <definedName name="subtotal_due" localSheetId="9">#REF!</definedName>
    <definedName name="subtotal_due" localSheetId="8">#REF!</definedName>
    <definedName name="subtotal_due" localSheetId="6">#REF!</definedName>
    <definedName name="subtotal_due" localSheetId="12">#REF!</definedName>
    <definedName name="subtotal_due" localSheetId="10">#REF!</definedName>
    <definedName name="subtotal_due" localSheetId="11">#REF!</definedName>
    <definedName name="subtotal_due">#REF!</definedName>
    <definedName name="sum" localSheetId="7">#REF!</definedName>
    <definedName name="sum" localSheetId="9">#REF!</definedName>
    <definedName name="sum" localSheetId="8">#REF!</definedName>
    <definedName name="sum" localSheetId="6">#REF!</definedName>
    <definedName name="sum" localSheetId="12">#REF!</definedName>
    <definedName name="sum" localSheetId="10">#REF!</definedName>
    <definedName name="sum" localSheetId="11">#REF!</definedName>
    <definedName name="sum">#REF!</definedName>
    <definedName name="sum_all" localSheetId="7">[49]Summary!#REF!</definedName>
    <definedName name="sum_all" localSheetId="9">[49]Summary!#REF!</definedName>
    <definedName name="sum_all" localSheetId="8">[49]Summary!#REF!</definedName>
    <definedName name="sum_all" localSheetId="6">[49]Summary!#REF!</definedName>
    <definedName name="sum_all" localSheetId="12">[49]Summary!#REF!</definedName>
    <definedName name="sum_all" localSheetId="10">[49]Summary!#REF!</definedName>
    <definedName name="sum_all" localSheetId="11">[49]Summary!#REF!</definedName>
    <definedName name="sum_all">[49]Summary!#REF!</definedName>
    <definedName name="Sum_Desired_Land_Value" localSheetId="7">#REF!</definedName>
    <definedName name="Sum_Desired_Land_Value" localSheetId="9">#REF!</definedName>
    <definedName name="Sum_Desired_Land_Value" localSheetId="8">#REF!</definedName>
    <definedName name="Sum_Desired_Land_Value" localSheetId="6">#REF!</definedName>
    <definedName name="Sum_Desired_Land_Value" localSheetId="12">#REF!</definedName>
    <definedName name="Sum_Desired_Land_Value" localSheetId="10">#REF!</definedName>
    <definedName name="Sum_Desired_Land_Value" localSheetId="11">#REF!</definedName>
    <definedName name="Sum_Desired_Land_Value">#REF!</definedName>
    <definedName name="sum_direct" localSheetId="7">#REF!</definedName>
    <definedName name="sum_direct" localSheetId="9">#REF!</definedName>
    <definedName name="sum_direct" localSheetId="8">#REF!</definedName>
    <definedName name="sum_direct" localSheetId="6">#REF!</definedName>
    <definedName name="sum_direct" localSheetId="12">#REF!</definedName>
    <definedName name="sum_direct" localSheetId="10">#REF!</definedName>
    <definedName name="sum_direct" localSheetId="11">#REF!</definedName>
    <definedName name="sum_direct">#REF!</definedName>
    <definedName name="sum_feasibility" localSheetId="7">#REF!</definedName>
    <definedName name="sum_feasibility" localSheetId="9">#REF!</definedName>
    <definedName name="sum_feasibility" localSheetId="8">#REF!</definedName>
    <definedName name="sum_feasibility" localSheetId="6">#REF!</definedName>
    <definedName name="sum_feasibility" localSheetId="12">#REF!</definedName>
    <definedName name="sum_feasibility" localSheetId="10">#REF!</definedName>
    <definedName name="sum_feasibility" localSheetId="11">#REF!</definedName>
    <definedName name="sum_feasibility">#REF!</definedName>
    <definedName name="sum_fes" localSheetId="7">[104]AH!#REF!</definedName>
    <definedName name="sum_fes" localSheetId="9">[104]AH!#REF!</definedName>
    <definedName name="sum_fes" localSheetId="8">[104]AH!#REF!</definedName>
    <definedName name="sum_fes" localSheetId="6">[104]AH!#REF!</definedName>
    <definedName name="sum_fes" localSheetId="12">[104]AH!#REF!</definedName>
    <definedName name="sum_fes" localSheetId="10">[104]AH!#REF!</definedName>
    <definedName name="sum_fes" localSheetId="11">[104]AH!#REF!</definedName>
    <definedName name="sum_fes">[104]AH!#REF!</definedName>
    <definedName name="SUM_FOR_MTG_PURP" localSheetId="7">'[6]1998 Detailed Revenue Schedule'!#REF!</definedName>
    <definedName name="SUM_FOR_MTG_PURP" localSheetId="9">'[6]1998 Detailed Revenue Schedule'!#REF!</definedName>
    <definedName name="SUM_FOR_MTG_PURP" localSheetId="8">'[6]1998 Detailed Revenue Schedule'!#REF!</definedName>
    <definedName name="SUM_FOR_MTG_PURP" localSheetId="6">'[6]1998 Detailed Revenue Schedule'!#REF!</definedName>
    <definedName name="SUM_FOR_MTG_PURP" localSheetId="12">'[6]1998 Detailed Revenue Schedule'!#REF!</definedName>
    <definedName name="SUM_FOR_MTG_PURP" localSheetId="10">'[6]1998 Detailed Revenue Schedule'!#REF!</definedName>
    <definedName name="SUM_FOR_MTG_PURP" localSheetId="11">'[6]1998 Detailed Revenue Schedule'!#REF!</definedName>
    <definedName name="SUM_FOR_MTG_PURP">'[6]1998 Detailed Revenue Schedule'!#REF!</definedName>
    <definedName name="sum_infra" localSheetId="7">#REF!</definedName>
    <definedName name="sum_infra" localSheetId="9">#REF!</definedName>
    <definedName name="sum_infra" localSheetId="8">#REF!</definedName>
    <definedName name="sum_infra" localSheetId="6">#REF!</definedName>
    <definedName name="sum_infra" localSheetId="12">#REF!</definedName>
    <definedName name="sum_infra" localSheetId="10">#REF!</definedName>
    <definedName name="sum_infra" localSheetId="11">#REF!</definedName>
    <definedName name="sum_infra">#REF!</definedName>
    <definedName name="Sum_Land_Value" localSheetId="7">#REF!</definedName>
    <definedName name="Sum_Land_Value" localSheetId="9">#REF!</definedName>
    <definedName name="Sum_Land_Value" localSheetId="8">#REF!</definedName>
    <definedName name="Sum_Land_Value" localSheetId="6">#REF!</definedName>
    <definedName name="Sum_Land_Value" localSheetId="12">#REF!</definedName>
    <definedName name="Sum_Land_Value" localSheetId="10">#REF!</definedName>
    <definedName name="Sum_Land_Value" localSheetId="11">#REF!</definedName>
    <definedName name="Sum_Land_Value">#REF!</definedName>
    <definedName name="Sum_Sewer" localSheetId="7">#REF!</definedName>
    <definedName name="Sum_Sewer" localSheetId="9">#REF!</definedName>
    <definedName name="Sum_Sewer" localSheetId="8">#REF!</definedName>
    <definedName name="Sum_Sewer" localSheetId="6">#REF!</definedName>
    <definedName name="Sum_Sewer" localSheetId="12">#REF!</definedName>
    <definedName name="Sum_Sewer" localSheetId="10">#REF!</definedName>
    <definedName name="Sum_Sewer" localSheetId="11">#REF!</definedName>
    <definedName name="Sum_Sewer">#REF!</definedName>
    <definedName name="Sum_Water" localSheetId="7">#REF!</definedName>
    <definedName name="Sum_Water" localSheetId="9">#REF!</definedName>
    <definedName name="Sum_Water" localSheetId="8">#REF!</definedName>
    <definedName name="Sum_Water" localSheetId="6">#REF!</definedName>
    <definedName name="Sum_Water" localSheetId="12">#REF!</definedName>
    <definedName name="Sum_Water" localSheetId="10">#REF!</definedName>
    <definedName name="Sum_Water" localSheetId="11">#REF!</definedName>
    <definedName name="Sum_Water">#REF!</definedName>
    <definedName name="summ" localSheetId="7">'[124]4.9'!#REF!</definedName>
    <definedName name="summ" localSheetId="9">'[124]4.9'!#REF!</definedName>
    <definedName name="summ" localSheetId="8">'[124]4.9'!#REF!</definedName>
    <definedName name="summ" localSheetId="6">'[124]4.9'!#REF!</definedName>
    <definedName name="summ" localSheetId="12">'[124]4.9'!#REF!</definedName>
    <definedName name="summ" localSheetId="10">'[124]4.9'!#REF!</definedName>
    <definedName name="summ" localSheetId="11">'[124]4.9'!#REF!</definedName>
    <definedName name="summ">'[124]4.9'!#REF!</definedName>
    <definedName name="summ_cip" localSheetId="7">#REF!</definedName>
    <definedName name="summ_cip" localSheetId="9">#REF!</definedName>
    <definedName name="summ_cip" localSheetId="8">#REF!</definedName>
    <definedName name="summ_cip" localSheetId="6">#REF!</definedName>
    <definedName name="summ_cip" localSheetId="12">#REF!</definedName>
    <definedName name="summ_cip" localSheetId="10">#REF!</definedName>
    <definedName name="summ_cip" localSheetId="11">#REF!</definedName>
    <definedName name="summ_cip">#REF!</definedName>
    <definedName name="summ_rec_fac" localSheetId="7">'[18]PF Sum'!#REF!</definedName>
    <definedName name="summ_rec_fac" localSheetId="9">'[18]PF Sum'!#REF!</definedName>
    <definedName name="summ_rec_fac" localSheetId="8">'[18]PF Sum'!#REF!</definedName>
    <definedName name="summ_rec_fac" localSheetId="6">'[18]PF Sum'!#REF!</definedName>
    <definedName name="summ_rec_fac" localSheetId="12">'[18]PF Sum'!#REF!</definedName>
    <definedName name="summ_rec_fac" localSheetId="10">'[18]PF Sum'!#REF!</definedName>
    <definedName name="summ_rec_fac" localSheetId="11">'[18]PF Sum'!#REF!</definedName>
    <definedName name="summ_rec_fac">'[18]PF Sum'!#REF!</definedName>
    <definedName name="summ_sched1" localSheetId="7">#REF!</definedName>
    <definedName name="summ_sched1" localSheetId="9">#REF!</definedName>
    <definedName name="summ_sched1" localSheetId="8">#REF!</definedName>
    <definedName name="summ_sched1" localSheetId="6">#REF!</definedName>
    <definedName name="summ_sched1" localSheetId="12">#REF!</definedName>
    <definedName name="summ_sched1" localSheetId="10">#REF!</definedName>
    <definedName name="summ_sched1" localSheetId="11">#REF!</definedName>
    <definedName name="summ_sched1">#REF!</definedName>
    <definedName name="summ_sched12" localSheetId="7">#REF!</definedName>
    <definedName name="summ_sched12" localSheetId="9">#REF!</definedName>
    <definedName name="summ_sched12" localSheetId="8">#REF!</definedName>
    <definedName name="summ_sched12" localSheetId="6">#REF!</definedName>
    <definedName name="summ_sched12" localSheetId="12">#REF!</definedName>
    <definedName name="summ_sched12" localSheetId="10">#REF!</definedName>
    <definedName name="summ_sched12" localSheetId="11">#REF!</definedName>
    <definedName name="summ_sched12">#REF!</definedName>
    <definedName name="summ_sched2" localSheetId="7">#REF!</definedName>
    <definedName name="summ_sched2" localSheetId="9">#REF!</definedName>
    <definedName name="summ_sched2" localSheetId="8">#REF!</definedName>
    <definedName name="summ_sched2" localSheetId="6">#REF!</definedName>
    <definedName name="summ_sched2" localSheetId="12">#REF!</definedName>
    <definedName name="summ_sched2" localSheetId="10">#REF!</definedName>
    <definedName name="summ_sched2" localSheetId="11">#REF!</definedName>
    <definedName name="summ_sched2">#REF!</definedName>
    <definedName name="summ_SWP_CIP" localSheetId="7">#REF!</definedName>
    <definedName name="summ_SWP_CIP" localSheetId="9">#REF!</definedName>
    <definedName name="summ_SWP_CIP" localSheetId="8">#REF!</definedName>
    <definedName name="summ_SWP_CIP" localSheetId="6">#REF!</definedName>
    <definedName name="summ_SWP_CIP" localSheetId="12">#REF!</definedName>
    <definedName name="summ_SWP_CIP" localSheetId="10">#REF!</definedName>
    <definedName name="summ_SWP_CIP" localSheetId="11">#REF!</definedName>
    <definedName name="summ_SWP_CIP">#REF!</definedName>
    <definedName name="summ_table" localSheetId="7">#REF!</definedName>
    <definedName name="summ_table" localSheetId="9">#REF!</definedName>
    <definedName name="summ_table" localSheetId="8">#REF!</definedName>
    <definedName name="summ_table" localSheetId="6">#REF!</definedName>
    <definedName name="summ_table" localSheetId="12">#REF!</definedName>
    <definedName name="summ_table" localSheetId="10">#REF!</definedName>
    <definedName name="summ_table" localSheetId="11">#REF!</definedName>
    <definedName name="summ_table">#REF!</definedName>
    <definedName name="summ_WestPlacer_CIP" localSheetId="7">#REF!</definedName>
    <definedName name="summ_WestPlacer_CIP" localSheetId="9">#REF!</definedName>
    <definedName name="summ_WestPlacer_CIP" localSheetId="8">#REF!</definedName>
    <definedName name="summ_WestPlacer_CIP" localSheetId="6">#REF!</definedName>
    <definedName name="summ_WestPlacer_CIP" localSheetId="12">#REF!</definedName>
    <definedName name="summ_WestPlacer_CIP" localSheetId="10">#REF!</definedName>
    <definedName name="summ_WestPlacer_CIP" localSheetId="11">#REF!</definedName>
    <definedName name="summ_WestPlacer_CIP">#REF!</definedName>
    <definedName name="summary" localSheetId="4">#REF!</definedName>
    <definedName name="summary" localSheetId="7">#REF!</definedName>
    <definedName name="summary" localSheetId="3">#REF!</definedName>
    <definedName name="summary" localSheetId="9">#REF!</definedName>
    <definedName name="summary" localSheetId="2">#REF!</definedName>
    <definedName name="summary" localSheetId="8">#REF!</definedName>
    <definedName name="summary" localSheetId="6">#REF!</definedName>
    <definedName name="summary" localSheetId="12">#REF!</definedName>
    <definedName name="summary" localSheetId="5">#REF!</definedName>
    <definedName name="summary" localSheetId="10">#REF!</definedName>
    <definedName name="summary" localSheetId="11">#REF!</definedName>
    <definedName name="summary" localSheetId="13">#REF!</definedName>
    <definedName name="summary">#REF!</definedName>
    <definedName name="summary_budget" localSheetId="7">#REF!</definedName>
    <definedName name="summary_budget" localSheetId="9">#REF!</definedName>
    <definedName name="summary_budget" localSheetId="8">#REF!</definedName>
    <definedName name="summary_budget" localSheetId="6">#REF!</definedName>
    <definedName name="summary_budget" localSheetId="12">#REF!</definedName>
    <definedName name="summary_budget" localSheetId="10">#REF!</definedName>
    <definedName name="summary_budget" localSheetId="11">#REF!</definedName>
    <definedName name="summary_budget">#REF!</definedName>
    <definedName name="summary_eir" localSheetId="7">[21]D!#REF!</definedName>
    <definedName name="summary_eir" localSheetId="9">[21]D!#REF!</definedName>
    <definedName name="summary_eir" localSheetId="8">[21]D!#REF!</definedName>
    <definedName name="summary_eir" localSheetId="6">[21]D!#REF!</definedName>
    <definedName name="summary_eir" localSheetId="12">[21]D!#REF!</definedName>
    <definedName name="summary_eir" localSheetId="10">[21]D!#REF!</definedName>
    <definedName name="summary_eir" localSheetId="11">[21]D!#REF!</definedName>
    <definedName name="summary_eir">[21]D!#REF!</definedName>
    <definedName name="Summary_Maxtax" localSheetId="7">#REF!</definedName>
    <definedName name="Summary_Maxtax" localSheetId="9">#REF!</definedName>
    <definedName name="Summary_Maxtax" localSheetId="8">#REF!</definedName>
    <definedName name="Summary_Maxtax" localSheetId="6">#REF!</definedName>
    <definedName name="Summary_Maxtax" localSheetId="12">#REF!</definedName>
    <definedName name="Summary_Maxtax" localSheetId="10">#REF!</definedName>
    <definedName name="Summary_Maxtax" localSheetId="11">#REF!</definedName>
    <definedName name="Summary_Maxtax">#REF!</definedName>
    <definedName name="summary_print_titles" localSheetId="7">[21]D!#REF!</definedName>
    <definedName name="summary_print_titles" localSheetId="9">[21]D!#REF!</definedName>
    <definedName name="summary_print_titles" localSheetId="8">[21]D!#REF!</definedName>
    <definedName name="summary_print_titles" localSheetId="6">[21]D!#REF!</definedName>
    <definedName name="summary_print_titles" localSheetId="12">[21]D!#REF!</definedName>
    <definedName name="summary_print_titles" localSheetId="10">[21]D!#REF!</definedName>
    <definedName name="summary_print_titles" localSheetId="11">[21]D!#REF!</definedName>
    <definedName name="summary_print_titles">[21]D!#REF!</definedName>
    <definedName name="summary_table_1" localSheetId="7">[21]D!#REF!</definedName>
    <definedName name="summary_table_1" localSheetId="9">[21]D!#REF!</definedName>
    <definedName name="summary_table_1" localSheetId="8">[21]D!#REF!</definedName>
    <definedName name="summary_table_1" localSheetId="6">[21]D!#REF!</definedName>
    <definedName name="summary_table_1" localSheetId="12">[21]D!#REF!</definedName>
    <definedName name="summary_table_1" localSheetId="10">[21]D!#REF!</definedName>
    <definedName name="summary_table_1" localSheetId="11">[21]D!#REF!</definedName>
    <definedName name="summary_table_1">[21]D!#REF!</definedName>
    <definedName name="summary_title" localSheetId="7">[21]D!#REF!</definedName>
    <definedName name="summary_title" localSheetId="9">[21]D!#REF!</definedName>
    <definedName name="summary_title" localSheetId="8">[21]D!#REF!</definedName>
    <definedName name="summary_title" localSheetId="6">[21]D!#REF!</definedName>
    <definedName name="summary_title" localSheetId="12">[21]D!#REF!</definedName>
    <definedName name="summary_title" localSheetId="10">[21]D!#REF!</definedName>
    <definedName name="summary_title" localSheetId="11">[21]D!#REF!</definedName>
    <definedName name="summary_title">[21]D!#REF!</definedName>
    <definedName name="summary2" localSheetId="7">#REF!</definedName>
    <definedName name="summary2" localSheetId="9">#REF!</definedName>
    <definedName name="summary2" localSheetId="8">#REF!</definedName>
    <definedName name="summary2" localSheetId="6">#REF!</definedName>
    <definedName name="summary2" localSheetId="12">#REF!</definedName>
    <definedName name="summary2" localSheetId="10">#REF!</definedName>
    <definedName name="summary2" localSheetId="11">#REF!</definedName>
    <definedName name="summary2">#REF!</definedName>
    <definedName name="SummaryProjections">[19]Summary!$B$1:$L$54,[19]Summary!$N$1:$X$54,[19]Summary!$Z$1:$AJ$54,[19]Summary!$AL$1:$AV$54</definedName>
    <definedName name="SummaryProjections2">[38]Summary!$B$1:$L$2,[38]Summary!$N$1:$X$2,[38]Summary!$Z$1:$AJ$2,[38]Summary!$AL$1:$AV$2</definedName>
    <definedName name="SUMR1" localSheetId="7">#REF!</definedName>
    <definedName name="SUMR1" localSheetId="9">#REF!</definedName>
    <definedName name="SUMR1" localSheetId="8">#REF!</definedName>
    <definedName name="SUMR1" localSheetId="6">#REF!</definedName>
    <definedName name="SUMR1" localSheetId="12">#REF!</definedName>
    <definedName name="SUMR1" localSheetId="10">#REF!</definedName>
    <definedName name="SUMR1" localSheetId="11">#REF!</definedName>
    <definedName name="SUMR1">#REF!</definedName>
    <definedName name="SUMR2" localSheetId="7">#REF!</definedName>
    <definedName name="SUMR2" localSheetId="9">#REF!</definedName>
    <definedName name="SUMR2" localSheetId="8">#REF!</definedName>
    <definedName name="SUMR2" localSheetId="6">#REF!</definedName>
    <definedName name="SUMR2" localSheetId="12">#REF!</definedName>
    <definedName name="SUMR2" localSheetId="10">#REF!</definedName>
    <definedName name="SUMR2" localSheetId="11">#REF!</definedName>
    <definedName name="SUMR2">#REF!</definedName>
    <definedName name="SUPCOSTS">#N/A</definedName>
    <definedName name="supp_drain_alloc_EF_north" localSheetId="7">[14]Allocations!#REF!</definedName>
    <definedName name="supp_drain_alloc_EF_north" localSheetId="9">[14]Allocations!#REF!</definedName>
    <definedName name="supp_drain_alloc_EF_north" localSheetId="8">[14]Allocations!#REF!</definedName>
    <definedName name="supp_drain_alloc_EF_north" localSheetId="6">[14]Allocations!#REF!</definedName>
    <definedName name="supp_drain_alloc_EF_north" localSheetId="12">[14]Allocations!#REF!</definedName>
    <definedName name="supp_drain_alloc_EF_north" localSheetId="10">[14]Allocations!#REF!</definedName>
    <definedName name="supp_drain_alloc_EF_north" localSheetId="11">[14]Allocations!#REF!</definedName>
    <definedName name="supp_drain_alloc_EF_north">[14]Allocations!#REF!</definedName>
    <definedName name="supp_drain_alloc_EF_south" localSheetId="7">[14]Allocations!#REF!</definedName>
    <definedName name="supp_drain_alloc_EF_south" localSheetId="9">[14]Allocations!#REF!</definedName>
    <definedName name="supp_drain_alloc_EF_south" localSheetId="8">[14]Allocations!#REF!</definedName>
    <definedName name="supp_drain_alloc_EF_south" localSheetId="6">[14]Allocations!#REF!</definedName>
    <definedName name="supp_drain_alloc_EF_south" localSheetId="12">[14]Allocations!#REF!</definedName>
    <definedName name="supp_drain_alloc_EF_south" localSheetId="10">[14]Allocations!#REF!</definedName>
    <definedName name="supp_drain_alloc_EF_south" localSheetId="11">[14]Allocations!#REF!</definedName>
    <definedName name="supp_drain_alloc_EF_south">[14]Allocations!#REF!</definedName>
    <definedName name="supp_drain_cost" localSheetId="7">'[125]supp drain'!#REF!</definedName>
    <definedName name="supp_drain_cost" localSheetId="9">'[125]supp drain'!#REF!</definedName>
    <definedName name="supp_drain_cost" localSheetId="8">'[125]supp drain'!#REF!</definedName>
    <definedName name="supp_drain_cost" localSheetId="6">'[125]supp drain'!#REF!</definedName>
    <definedName name="supp_drain_cost" localSheetId="12">'[125]supp drain'!#REF!</definedName>
    <definedName name="supp_drain_cost" localSheetId="10">'[125]supp drain'!#REF!</definedName>
    <definedName name="supp_drain_cost" localSheetId="11">'[125]supp drain'!#REF!</definedName>
    <definedName name="supp_drain_cost">'[125]supp drain'!#REF!</definedName>
    <definedName name="supp_drain_DUEs" localSheetId="7">[75]DUEs!#REF!</definedName>
    <definedName name="supp_drain_DUEs" localSheetId="9">[75]DUEs!#REF!</definedName>
    <definedName name="supp_drain_DUEs" localSheetId="8">[75]DUEs!#REF!</definedName>
    <definedName name="supp_drain_DUEs" localSheetId="6">[75]DUEs!#REF!</definedName>
    <definedName name="supp_drain_DUEs" localSheetId="12">[75]DUEs!#REF!</definedName>
    <definedName name="supp_drain_DUEs" localSheetId="10">[75]DUEs!#REF!</definedName>
    <definedName name="supp_drain_DUEs" localSheetId="11">[75]DUEs!#REF!</definedName>
    <definedName name="supp_drain_DUEs">[75]DUEs!#REF!</definedName>
    <definedName name="supply_due" localSheetId="7">#REF!</definedName>
    <definedName name="supply_due" localSheetId="9">#REF!</definedName>
    <definedName name="supply_due" localSheetId="8">#REF!</definedName>
    <definedName name="supply_due" localSheetId="6">#REF!</definedName>
    <definedName name="supply_due" localSheetId="12">#REF!</definedName>
    <definedName name="supply_due" localSheetId="10">#REF!</definedName>
    <definedName name="supply_due" localSheetId="11">#REF!</definedName>
    <definedName name="supply_due">#REF!</definedName>
    <definedName name="surplus_ph1" localSheetId="7">[18]Surplus!#REF!</definedName>
    <definedName name="surplus_ph1" localSheetId="9">[18]Surplus!#REF!</definedName>
    <definedName name="surplus_ph1" localSheetId="8">[18]Surplus!#REF!</definedName>
    <definedName name="surplus_ph1" localSheetId="6">[18]Surplus!#REF!</definedName>
    <definedName name="surplus_ph1" localSheetId="12">[18]Surplus!#REF!</definedName>
    <definedName name="surplus_ph1" localSheetId="10">[18]Surplus!#REF!</definedName>
    <definedName name="surplus_ph1" localSheetId="11">[18]Surplus!#REF!</definedName>
    <definedName name="surplus_ph1">[18]Surplus!#REF!</definedName>
    <definedName name="surplus_shortfall" localSheetId="7">'[124]4.9'!#REF!</definedName>
    <definedName name="surplus_shortfall" localSheetId="9">'[124]4.9'!#REF!</definedName>
    <definedName name="surplus_shortfall" localSheetId="8">'[124]4.9'!#REF!</definedName>
    <definedName name="surplus_shortfall" localSheetId="6">'[124]4.9'!#REF!</definedName>
    <definedName name="surplus_shortfall" localSheetId="12">'[124]4.9'!#REF!</definedName>
    <definedName name="surplus_shortfall" localSheetId="10">'[124]4.9'!#REF!</definedName>
    <definedName name="surplus_shortfall" localSheetId="11">'[124]4.9'!#REF!</definedName>
    <definedName name="surplus_shortfall">'[124]4.9'!#REF!</definedName>
    <definedName name="svc_pop">'[126]Service Pop'!$B$3:$E$27</definedName>
    <definedName name="svc_providers" localSheetId="7">#REF!</definedName>
    <definedName name="svc_providers" localSheetId="9">#REF!</definedName>
    <definedName name="svc_providers" localSheetId="8">#REF!</definedName>
    <definedName name="svc_providers" localSheetId="6">#REF!</definedName>
    <definedName name="svc_providers" localSheetId="12">#REF!</definedName>
    <definedName name="svc_providers" localSheetId="10">#REF!</definedName>
    <definedName name="svc_providers" localSheetId="11">#REF!</definedName>
    <definedName name="svc_providers">#REF!</definedName>
    <definedName name="svc_shortfall_cf" localSheetId="7">#REF!</definedName>
    <definedName name="svc_shortfall_cf" localSheetId="9">#REF!</definedName>
    <definedName name="svc_shortfall_cf" localSheetId="8">#REF!</definedName>
    <definedName name="svc_shortfall_cf" localSheetId="6">#REF!</definedName>
    <definedName name="svc_shortfall_cf" localSheetId="12">#REF!</definedName>
    <definedName name="svc_shortfall_cf" localSheetId="10">#REF!</definedName>
    <definedName name="svc_shortfall_cf" localSheetId="11">#REF!</definedName>
    <definedName name="svc_shortfall_cf">#REF!</definedName>
    <definedName name="swdif_compare" localSheetId="7">#REF!</definedName>
    <definedName name="swdif_compare" localSheetId="9">#REF!</definedName>
    <definedName name="swdif_compare" localSheetId="8">#REF!</definedName>
    <definedName name="swdif_compare" localSheetId="6">#REF!</definedName>
    <definedName name="swdif_compare" localSheetId="12">#REF!</definedName>
    <definedName name="swdif_compare" localSheetId="10">#REF!</definedName>
    <definedName name="swdif_compare" localSheetId="11">#REF!</definedName>
    <definedName name="swdif_compare">#REF!</definedName>
    <definedName name="swp_parks_ss" localSheetId="7">[17]Surplus_Shortfall!#REF!</definedName>
    <definedName name="swp_parks_ss" localSheetId="9">[17]Surplus_Shortfall!#REF!</definedName>
    <definedName name="swp_parks_ss" localSheetId="8">[17]Surplus_Shortfall!#REF!</definedName>
    <definedName name="swp_parks_ss" localSheetId="6">[17]Surplus_Shortfall!#REF!</definedName>
    <definedName name="swp_parks_ss" localSheetId="12">[17]Surplus_Shortfall!#REF!</definedName>
    <definedName name="swp_parks_ss" localSheetId="10">[17]Surplus_Shortfall!#REF!</definedName>
    <definedName name="swp_parks_ss" localSheetId="11">[17]Surplus_Shortfall!#REF!</definedName>
    <definedName name="swp_parks_ss">[17]Surplus_Shortfall!#REF!</definedName>
    <definedName name="SWRCB_FEE" localSheetId="7">#REF!</definedName>
    <definedName name="SWRCB_FEE" localSheetId="9">#REF!</definedName>
    <definedName name="SWRCB_FEE" localSheetId="8">#REF!</definedName>
    <definedName name="SWRCB_FEE" localSheetId="6">#REF!</definedName>
    <definedName name="SWRCB_FEE" localSheetId="12">#REF!</definedName>
    <definedName name="SWRCB_FEE" localSheetId="10">#REF!</definedName>
    <definedName name="SWRCB_FEE" localSheetId="11">#REF!</definedName>
    <definedName name="SWRCB_FEE">#REF!</definedName>
    <definedName name="Swvu.Hist." hidden="1">[15]Quarters!$K$1:$N$41</definedName>
    <definedName name="Swvu.OthrCalQtr_AnlChg." localSheetId="7" hidden="1">#REF!</definedName>
    <definedName name="Swvu.OthrCalQtr_AnlChg." localSheetId="8" hidden="1">#REF!</definedName>
    <definedName name="Swvu.OthrCalQtr_AnlChg." localSheetId="6" hidden="1">#REF!</definedName>
    <definedName name="Swvu.OthrCalQtr_AnlChg." localSheetId="12" hidden="1">#REF!</definedName>
    <definedName name="Swvu.OthrCalQtr_AnlChg." hidden="1">#REF!</definedName>
    <definedName name="Swvu.PerIncQtr_AnlChg." localSheetId="7" hidden="1">#REF!</definedName>
    <definedName name="Swvu.PerIncQtr_AnlChg." localSheetId="8" hidden="1">#REF!</definedName>
    <definedName name="Swvu.PerIncQtr_AnlChg." localSheetId="6" hidden="1">#REF!</definedName>
    <definedName name="Swvu.PerIncQtr_AnlChg." localSheetId="12" hidden="1">#REF!</definedName>
    <definedName name="Swvu.PerIncQtr_AnlChg." hidden="1">#REF!</definedName>
    <definedName name="Swvu.Qrtrly." localSheetId="7" hidden="1">[15]Quarters!#REF!</definedName>
    <definedName name="Swvu.Qrtrly." localSheetId="8" hidden="1">[15]Quarters!#REF!</definedName>
    <definedName name="Swvu.Qrtrly." localSheetId="6" hidden="1">[15]Quarters!#REF!</definedName>
    <definedName name="Swvu.Qrtrly." localSheetId="12" hidden="1">[15]Quarters!#REF!</definedName>
    <definedName name="Swvu.Qrtrly." hidden="1">[15]Quarters!#REF!</definedName>
    <definedName name="Swvu.SelCalQtr_AnlChg." localSheetId="7" hidden="1">#REF!</definedName>
    <definedName name="Swvu.SelCalQtr_AnlChg." localSheetId="8" hidden="1">#REF!</definedName>
    <definedName name="Swvu.SelCalQtr_AnlChg." localSheetId="6" hidden="1">#REF!</definedName>
    <definedName name="Swvu.SelCalQtr_AnlChg." localSheetId="12" hidden="1">#REF!</definedName>
    <definedName name="Swvu.SelCalQtr_AnlChg." hidden="1">#REF!</definedName>
    <definedName name="Swvu.SelectUSQtr_AnnlChg." localSheetId="7" hidden="1">#REF!</definedName>
    <definedName name="Swvu.SelectUSQtr_AnnlChg." localSheetId="8" hidden="1">#REF!</definedName>
    <definedName name="Swvu.SelectUSQtr_AnnlChg." localSheetId="6" hidden="1">#REF!</definedName>
    <definedName name="Swvu.SelectUSQtr_AnnlChg." localSheetId="12" hidden="1">#REF!</definedName>
    <definedName name="Swvu.SelectUSQtr_AnnlChg." hidden="1">#REF!</definedName>
    <definedName name="t">{#N/A,#N/A,FALSE,"Franklin 1";#N/A,#N/A,FALSE,"Franklin 1a";#N/A,#N/A,FALSE,"Franklin 2";#N/A,#N/A,FALSE,"Franklin 2a";#N/A,#N/A,FALSE,"Franklin 3";#N/A,#N/A,FALSE,"Franklin 3a";#N/A,#N/A,FALSE,"Bruceville 1";#N/A,#N/A,FALSE,"Bruceville 2";#N/A,#N/A,FALSE,"Bruceville 3";#N/A,#N/A,FALSE,"Poppy Ridge 1";#N/A,#N/A,FALSE,"Poppy Ridge 2";#N/A,#N/A,FALSE,"W Stockton Blvd 6";#N/A,#N/A,FALSE,"W Stockton Blvd 5";#N/A,#N/A,FALSE,"W Stockton Blvd 4";#N/A,#N/A,FALSE,"W Stockton Blvd 3";"stockton 1",#N/A,FALSE,"W Stockton Blvd 1";"stockton 1a",#N/A,FALSE,"W Stockton Blvd 1a";#N/A,#N/A,FALSE,"Poppy Ridge 3";#N/A,#N/A,FALSE,"Poppy Ridge 4";#N/A,#N/A,FALSE,"Big Horn 1";#N/A,#N/A,FALSE,"Big Horn 2";#N/A,#N/A,FALSE,"Big Horn 3";#N/A,#N/A,FALSE,"Big Horn 4";#N/A,#N/A,FALSE,"Kammerer 3";#N/A,#N/A,FALSE,"Kammerer 2";#N/A,#N/A,FALSE,"Kammerer 1";#N/A,#N/A,FALSE,"Kammerer 6";#N/A,#N/A,FALSE,"Kammerer 5";#N/A,#N/A,FALSE,"Kammerer 4";#N/A,#N/A,FALSE,"Lent Ranch Parkway";"e-w art 2",#N/A,FALSE,"Stockton E-W Art 2";#N/A,#N/A,FALSE,"Stockton E-W Art";#N/A,#N/A,FALSE,"North E-W Art"}</definedName>
    <definedName name="TABINDEX" localSheetId="7">#REF!</definedName>
    <definedName name="TABINDEX" localSheetId="9">#REF!</definedName>
    <definedName name="TABINDEX" localSheetId="8">#REF!</definedName>
    <definedName name="TABINDEX" localSheetId="6">#REF!</definedName>
    <definedName name="TABINDEX" localSheetId="12">#REF!</definedName>
    <definedName name="TABINDEX" localSheetId="10">#REF!</definedName>
    <definedName name="TABINDEX" localSheetId="11">#REF!</definedName>
    <definedName name="TABINDEX">#REF!</definedName>
    <definedName name="Table_1" localSheetId="7">'[97]DYN COST22'!#REF!</definedName>
    <definedName name="Table_1" localSheetId="9">'[97]DYN COST22'!#REF!</definedName>
    <definedName name="Table_1" localSheetId="8">'[97]DYN COST22'!#REF!</definedName>
    <definedName name="Table_1" localSheetId="6">'[97]DYN COST22'!#REF!</definedName>
    <definedName name="Table_1" localSheetId="12">'[97]DYN COST22'!#REF!</definedName>
    <definedName name="Table_1" localSheetId="10">'[97]DYN COST22'!#REF!</definedName>
    <definedName name="Table_1" localSheetId="11">'[97]DYN COST22'!#REF!</definedName>
    <definedName name="Table_1">'[97]DYN COST22'!#REF!</definedName>
    <definedName name="Table_11" localSheetId="7">#REF!</definedName>
    <definedName name="Table_11" localSheetId="9">#REF!</definedName>
    <definedName name="Table_11" localSheetId="8">#REF!</definedName>
    <definedName name="Table_11" localSheetId="6">#REF!</definedName>
    <definedName name="Table_11" localSheetId="12">#REF!</definedName>
    <definedName name="Table_11" localSheetId="10">#REF!</definedName>
    <definedName name="Table_11" localSheetId="11">#REF!</definedName>
    <definedName name="Table_11">#REF!</definedName>
    <definedName name="Table_12" localSheetId="7">#REF!</definedName>
    <definedName name="Table_12" localSheetId="9">#REF!</definedName>
    <definedName name="Table_12" localSheetId="8">#REF!</definedName>
    <definedName name="Table_12" localSheetId="6">#REF!</definedName>
    <definedName name="Table_12" localSheetId="12">#REF!</definedName>
    <definedName name="Table_12" localSheetId="10">#REF!</definedName>
    <definedName name="Table_12" localSheetId="11">#REF!</definedName>
    <definedName name="Table_12">#REF!</definedName>
    <definedName name="Table_2" localSheetId="7">'[97]DYN COST22'!#REF!</definedName>
    <definedName name="Table_2" localSheetId="9">'[97]DYN COST22'!#REF!</definedName>
    <definedName name="Table_2" localSheetId="8">'[97]DYN COST22'!#REF!</definedName>
    <definedName name="Table_2" localSheetId="6">'[97]DYN COST22'!#REF!</definedName>
    <definedName name="Table_2" localSheetId="12">'[97]DYN COST22'!#REF!</definedName>
    <definedName name="Table_2" localSheetId="10">'[97]DYN COST22'!#REF!</definedName>
    <definedName name="Table_2" localSheetId="11">'[97]DYN COST22'!#REF!</definedName>
    <definedName name="Table_2">'[97]DYN COST22'!#REF!</definedName>
    <definedName name="Table_3" localSheetId="7">#REF!</definedName>
    <definedName name="Table_3" localSheetId="9">#REF!</definedName>
    <definedName name="Table_3" localSheetId="8">#REF!</definedName>
    <definedName name="Table_3" localSheetId="6">#REF!</definedName>
    <definedName name="Table_3" localSheetId="12">#REF!</definedName>
    <definedName name="Table_3" localSheetId="10">#REF!</definedName>
    <definedName name="Table_3" localSheetId="11">#REF!</definedName>
    <definedName name="Table_3">#REF!</definedName>
    <definedName name="Table_4" localSheetId="7">#REF!</definedName>
    <definedName name="Table_4" localSheetId="9">#REF!</definedName>
    <definedName name="Table_4" localSheetId="8">#REF!</definedName>
    <definedName name="Table_4" localSheetId="6">#REF!</definedName>
    <definedName name="Table_4" localSheetId="12">#REF!</definedName>
    <definedName name="Table_4" localSheetId="10">#REF!</definedName>
    <definedName name="Table_4" localSheetId="11">#REF!</definedName>
    <definedName name="Table_4">#REF!</definedName>
    <definedName name="Table_5" localSheetId="7">#REF!</definedName>
    <definedName name="Table_5" localSheetId="9">#REF!</definedName>
    <definedName name="Table_5" localSheetId="8">#REF!</definedName>
    <definedName name="Table_5" localSheetId="6">#REF!</definedName>
    <definedName name="Table_5" localSheetId="12">#REF!</definedName>
    <definedName name="Table_5" localSheetId="10">#REF!</definedName>
    <definedName name="Table_5" localSheetId="11">#REF!</definedName>
    <definedName name="Table_5">#REF!</definedName>
    <definedName name="Table_6" localSheetId="7">#REF!</definedName>
    <definedName name="Table_6" localSheetId="9">#REF!</definedName>
    <definedName name="Table_6" localSheetId="8">#REF!</definedName>
    <definedName name="Table_6" localSheetId="6">#REF!</definedName>
    <definedName name="Table_6" localSheetId="12">#REF!</definedName>
    <definedName name="Table_6" localSheetId="10">#REF!</definedName>
    <definedName name="Table_6" localSheetId="11">#REF!</definedName>
    <definedName name="Table_6">#REF!</definedName>
    <definedName name="Table_7" localSheetId="7">#REF!</definedName>
    <definedName name="Table_7" localSheetId="9">#REF!</definedName>
    <definedName name="Table_7" localSheetId="8">#REF!</definedName>
    <definedName name="Table_7" localSheetId="6">#REF!</definedName>
    <definedName name="Table_7" localSheetId="12">#REF!</definedName>
    <definedName name="Table_7" localSheetId="10">#REF!</definedName>
    <definedName name="Table_7" localSheetId="11">#REF!</definedName>
    <definedName name="Table_7">#REF!</definedName>
    <definedName name="Table_8" localSheetId="7">#REF!</definedName>
    <definedName name="Table_8" localSheetId="9">#REF!</definedName>
    <definedName name="Table_8" localSheetId="8">#REF!</definedName>
    <definedName name="Table_8" localSheetId="6">#REF!</definedName>
    <definedName name="Table_8" localSheetId="12">#REF!</definedName>
    <definedName name="Table_8" localSheetId="10">#REF!</definedName>
    <definedName name="Table_8" localSheetId="11">#REF!</definedName>
    <definedName name="Table_8">#REF!</definedName>
    <definedName name="Table_9" localSheetId="7">'[33]Bond Projections'!#REF!</definedName>
    <definedName name="Table_9" localSheetId="9">'[33]Bond Projections'!#REF!</definedName>
    <definedName name="Table_9" localSheetId="8">'[33]Bond Projections'!#REF!</definedName>
    <definedName name="Table_9" localSheetId="6">'[33]Bond Projections'!#REF!</definedName>
    <definedName name="Table_9" localSheetId="12">'[33]Bond Projections'!#REF!</definedName>
    <definedName name="Table_9" localSheetId="10">'[33]Bond Projections'!#REF!</definedName>
    <definedName name="Table_9" localSheetId="11">'[33]Bond Projections'!#REF!</definedName>
    <definedName name="Table_9">'[33]Bond Projections'!#REF!</definedName>
    <definedName name="Table_B1" localSheetId="7">#REF!</definedName>
    <definedName name="Table_B1" localSheetId="9">#REF!</definedName>
    <definedName name="Table_B1" localSheetId="8">#REF!</definedName>
    <definedName name="Table_B1" localSheetId="6">#REF!</definedName>
    <definedName name="Table_B1" localSheetId="12">#REF!</definedName>
    <definedName name="Table_B1" localSheetId="10">#REF!</definedName>
    <definedName name="Table_B1" localSheetId="11">#REF!</definedName>
    <definedName name="Table_B1">#REF!</definedName>
    <definedName name="Table_B2" localSheetId="7">#REF!</definedName>
    <definedName name="Table_B2" localSheetId="9">#REF!</definedName>
    <definedName name="Table_B2" localSheetId="8">#REF!</definedName>
    <definedName name="Table_B2" localSheetId="6">#REF!</definedName>
    <definedName name="Table_B2" localSheetId="12">#REF!</definedName>
    <definedName name="Table_B2" localSheetId="10">#REF!</definedName>
    <definedName name="Table_B2" localSheetId="11">#REF!</definedName>
    <definedName name="Table_B2">#REF!</definedName>
    <definedName name="Table_C" localSheetId="7">'[91]cost sum ne'!#REF!</definedName>
    <definedName name="Table_C" localSheetId="9">'[91]cost sum ne'!#REF!</definedName>
    <definedName name="Table_C" localSheetId="8">'[91]cost sum ne'!#REF!</definedName>
    <definedName name="Table_C" localSheetId="6">'[91]cost sum ne'!#REF!</definedName>
    <definedName name="Table_C" localSheetId="12">'[91]cost sum ne'!#REF!</definedName>
    <definedName name="Table_C" localSheetId="10">'[91]cost sum ne'!#REF!</definedName>
    <definedName name="Table_C" localSheetId="11">'[91]cost sum ne'!#REF!</definedName>
    <definedName name="Table_C">'[91]cost sum ne'!#REF!</definedName>
    <definedName name="Table_F_5" localSheetId="7">#REF!</definedName>
    <definedName name="Table_F_5" localSheetId="9">#REF!</definedName>
    <definedName name="Table_F_5" localSheetId="8">#REF!</definedName>
    <definedName name="Table_F_5" localSheetId="6">#REF!</definedName>
    <definedName name="Table_F_5" localSheetId="12">#REF!</definedName>
    <definedName name="Table_F_5" localSheetId="10">#REF!</definedName>
    <definedName name="Table_F_5" localSheetId="11">#REF!</definedName>
    <definedName name="Table_F_5">#REF!</definedName>
    <definedName name="Table_Index" localSheetId="7">[21]D!#REF!</definedName>
    <definedName name="Table_Index" localSheetId="9">[21]D!#REF!</definedName>
    <definedName name="Table_Index" localSheetId="8">[21]D!#REF!</definedName>
    <definedName name="Table_Index" localSheetId="6">[21]D!#REF!</definedName>
    <definedName name="Table_Index" localSheetId="12">[21]D!#REF!</definedName>
    <definedName name="Table_Index" localSheetId="10">[21]D!#REF!</definedName>
    <definedName name="Table_Index" localSheetId="11">[21]D!#REF!</definedName>
    <definedName name="Table_Index">[21]D!#REF!</definedName>
    <definedName name="takedown" localSheetId="7">#REF!</definedName>
    <definedName name="takedown" localSheetId="9">#REF!</definedName>
    <definedName name="takedown" localSheetId="8">#REF!</definedName>
    <definedName name="takedown" localSheetId="6">#REF!</definedName>
    <definedName name="takedown" localSheetId="12">#REF!</definedName>
    <definedName name="takedown" localSheetId="10">#REF!</definedName>
    <definedName name="takedown" localSheetId="11">#REF!</definedName>
    <definedName name="takedown">#REF!</definedName>
    <definedName name="takes" localSheetId="7">#REF!</definedName>
    <definedName name="takes" localSheetId="9">#REF!</definedName>
    <definedName name="takes" localSheetId="8">#REF!</definedName>
    <definedName name="takes" localSheetId="6">#REF!</definedName>
    <definedName name="takes" localSheetId="12">#REF!</definedName>
    <definedName name="takes" localSheetId="10">#REF!</definedName>
    <definedName name="takes" localSheetId="11">#REF!</definedName>
    <definedName name="takes">#REF!</definedName>
    <definedName name="target">[77]Residual!$D$3:$P$32</definedName>
    <definedName name="tax_alloc" localSheetId="4">#REF!</definedName>
    <definedName name="tax_alloc" localSheetId="7">#REF!</definedName>
    <definedName name="tax_alloc" localSheetId="3">#REF!</definedName>
    <definedName name="tax_alloc" localSheetId="9">#REF!</definedName>
    <definedName name="tax_alloc" localSheetId="2">#REF!</definedName>
    <definedName name="tax_alloc" localSheetId="8">#REF!</definedName>
    <definedName name="tax_alloc" localSheetId="6">#REF!</definedName>
    <definedName name="tax_alloc" localSheetId="12">#REF!</definedName>
    <definedName name="tax_alloc" localSheetId="5">#REF!</definedName>
    <definedName name="tax_alloc" localSheetId="10">#REF!</definedName>
    <definedName name="tax_alloc" localSheetId="11">#REF!</definedName>
    <definedName name="tax_alloc" localSheetId="13">#REF!</definedName>
    <definedName name="tax_alloc">#REF!</definedName>
    <definedName name="tax_allocation_factors" localSheetId="7">[21]D!#REF!</definedName>
    <definedName name="tax_allocation_factors" localSheetId="9">[21]D!#REF!</definedName>
    <definedName name="tax_allocation_factors" localSheetId="8">[21]D!#REF!</definedName>
    <definedName name="tax_allocation_factors" localSheetId="6">[21]D!#REF!</definedName>
    <definedName name="tax_allocation_factors" localSheetId="12">[21]D!#REF!</definedName>
    <definedName name="tax_allocation_factors" localSheetId="10">[21]D!#REF!</definedName>
    <definedName name="tax_allocation_factors" localSheetId="11">[21]D!#REF!</definedName>
    <definedName name="tax_allocation_factors">[21]D!#REF!</definedName>
    <definedName name="tax_comp" localSheetId="7">#REF!</definedName>
    <definedName name="tax_comp" localSheetId="9">#REF!</definedName>
    <definedName name="tax_comp" localSheetId="8">#REF!</definedName>
    <definedName name="tax_comp" localSheetId="6">#REF!</definedName>
    <definedName name="tax_comp" localSheetId="12">#REF!</definedName>
    <definedName name="tax_comp" localSheetId="10">#REF!</definedName>
    <definedName name="tax_comp" localSheetId="11">#REF!</definedName>
    <definedName name="tax_comp">#REF!</definedName>
    <definedName name="Tax_exempt_Portion">'[56]95-5 Summary'!$H$22</definedName>
    <definedName name="tax_flow" localSheetId="7">#REF!</definedName>
    <definedName name="tax_flow" localSheetId="9">#REF!</definedName>
    <definedName name="tax_flow" localSheetId="8">#REF!</definedName>
    <definedName name="tax_flow" localSheetId="6">#REF!</definedName>
    <definedName name="tax_flow" localSheetId="12">#REF!</definedName>
    <definedName name="tax_flow" localSheetId="10">#REF!</definedName>
    <definedName name="tax_flow" localSheetId="11">#REF!</definedName>
    <definedName name="tax_flow">#REF!</definedName>
    <definedName name="tax_fund1" localSheetId="7">#REF!</definedName>
    <definedName name="tax_fund1" localSheetId="9">#REF!</definedName>
    <definedName name="tax_fund1" localSheetId="8">#REF!</definedName>
    <definedName name="tax_fund1" localSheetId="6">#REF!</definedName>
    <definedName name="tax_fund1" localSheetId="12">#REF!</definedName>
    <definedName name="tax_fund1" localSheetId="10">#REF!</definedName>
    <definedName name="tax_fund1" localSheetId="11">#REF!</definedName>
    <definedName name="tax_fund1">#REF!</definedName>
    <definedName name="tax_fund12" localSheetId="7">#REF!</definedName>
    <definedName name="tax_fund12" localSheetId="9">#REF!</definedName>
    <definedName name="tax_fund12" localSheetId="8">#REF!</definedName>
    <definedName name="tax_fund12" localSheetId="6">#REF!</definedName>
    <definedName name="tax_fund12" localSheetId="12">#REF!</definedName>
    <definedName name="tax_fund12" localSheetId="10">#REF!</definedName>
    <definedName name="tax_fund12" localSheetId="11">#REF!</definedName>
    <definedName name="tax_fund12">#REF!</definedName>
    <definedName name="tax_fund2" localSheetId="7">#REF!</definedName>
    <definedName name="tax_fund2" localSheetId="9">#REF!</definedName>
    <definedName name="tax_fund2" localSheetId="8">#REF!</definedName>
    <definedName name="tax_fund2" localSheetId="6">#REF!</definedName>
    <definedName name="tax_fund2" localSheetId="12">#REF!</definedName>
    <definedName name="tax_fund2" localSheetId="10">#REF!</definedName>
    <definedName name="tax_fund2" localSheetId="11">#REF!</definedName>
    <definedName name="tax_fund2">#REF!</definedName>
    <definedName name="tax_phase" localSheetId="7">[35]Bonds!#REF!</definedName>
    <definedName name="tax_phase" localSheetId="9">[35]Bonds!#REF!</definedName>
    <definedName name="tax_phase" localSheetId="8">[35]Bonds!#REF!</definedName>
    <definedName name="tax_phase" localSheetId="6">[35]Bonds!#REF!</definedName>
    <definedName name="tax_phase" localSheetId="12">[35]Bonds!#REF!</definedName>
    <definedName name="tax_phase" localSheetId="10">[35]Bonds!#REF!</definedName>
    <definedName name="tax_phase" localSheetId="11">[35]Bonds!#REF!</definedName>
    <definedName name="tax_phase">[35]Bonds!#REF!</definedName>
    <definedName name="tax_rev1" localSheetId="7">#REF!</definedName>
    <definedName name="tax_rev1" localSheetId="9">#REF!</definedName>
    <definedName name="tax_rev1" localSheetId="8">#REF!</definedName>
    <definedName name="tax_rev1" localSheetId="6">#REF!</definedName>
    <definedName name="tax_rev1" localSheetId="12">#REF!</definedName>
    <definedName name="tax_rev1" localSheetId="10">#REF!</definedName>
    <definedName name="tax_rev1" localSheetId="11">#REF!</definedName>
    <definedName name="tax_rev1">#REF!</definedName>
    <definedName name="tax_rev2" localSheetId="7">#REF!</definedName>
    <definedName name="tax_rev2" localSheetId="9">#REF!</definedName>
    <definedName name="tax_rev2" localSheetId="8">#REF!</definedName>
    <definedName name="tax_rev2" localSheetId="6">#REF!</definedName>
    <definedName name="tax_rev2" localSheetId="12">#REF!</definedName>
    <definedName name="tax_rev2" localSheetId="10">#REF!</definedName>
    <definedName name="tax_rev2" localSheetId="11">#REF!</definedName>
    <definedName name="tax_rev2">#REF!</definedName>
    <definedName name="tax_rev3" localSheetId="7">#REF!</definedName>
    <definedName name="tax_rev3" localSheetId="9">#REF!</definedName>
    <definedName name="tax_rev3" localSheetId="8">#REF!</definedName>
    <definedName name="tax_rev3" localSheetId="6">#REF!</definedName>
    <definedName name="tax_rev3" localSheetId="12">#REF!</definedName>
    <definedName name="tax_rev3" localSheetId="10">#REF!</definedName>
    <definedName name="tax_rev3" localSheetId="11">#REF!</definedName>
    <definedName name="tax_rev3">#REF!</definedName>
    <definedName name="tax_rev4" localSheetId="7">#REF!</definedName>
    <definedName name="tax_rev4" localSheetId="9">#REF!</definedName>
    <definedName name="tax_rev4" localSheetId="8">#REF!</definedName>
    <definedName name="tax_rev4" localSheetId="6">#REF!</definedName>
    <definedName name="tax_rev4" localSheetId="12">#REF!</definedName>
    <definedName name="tax_rev4" localSheetId="10">#REF!</definedName>
    <definedName name="tax_rev4" localSheetId="11">#REF!</definedName>
    <definedName name="tax_rev4">#REF!</definedName>
    <definedName name="tax_rev5" localSheetId="7">#REF!</definedName>
    <definedName name="tax_rev5" localSheetId="9">#REF!</definedName>
    <definedName name="tax_rev5" localSheetId="8">#REF!</definedName>
    <definedName name="tax_rev5" localSheetId="6">#REF!</definedName>
    <definedName name="tax_rev5" localSheetId="12">#REF!</definedName>
    <definedName name="tax_rev5" localSheetId="10">#REF!</definedName>
    <definedName name="tax_rev5" localSheetId="11">#REF!</definedName>
    <definedName name="tax_rev5">#REF!</definedName>
    <definedName name="tax_shares" localSheetId="7">[49]Summary!#REF!</definedName>
    <definedName name="tax_shares" localSheetId="9">[49]Summary!#REF!</definedName>
    <definedName name="tax_shares" localSheetId="8">[49]Summary!#REF!</definedName>
    <definedName name="tax_shares" localSheetId="6">[49]Summary!#REF!</definedName>
    <definedName name="tax_shares" localSheetId="12">[49]Summary!#REF!</definedName>
    <definedName name="tax_shares" localSheetId="10">[49]Summary!#REF!</definedName>
    <definedName name="tax_shares" localSheetId="11">[49]Summary!#REF!</definedName>
    <definedName name="tax_shares">[49]Summary!#REF!</definedName>
    <definedName name="taxable_sales" localSheetId="7">[70]RevSupport!#REF!</definedName>
    <definedName name="taxable_sales" localSheetId="9">[70]RevSupport!#REF!</definedName>
    <definedName name="taxable_sales" localSheetId="8">[70]RevSupport!#REF!</definedName>
    <definedName name="taxable_sales" localSheetId="6">[70]RevSupport!#REF!</definedName>
    <definedName name="taxable_sales" localSheetId="12">[70]RevSupport!#REF!</definedName>
    <definedName name="taxable_sales" localSheetId="10">[70]RevSupport!#REF!</definedName>
    <definedName name="taxable_sales" localSheetId="11">[70]RevSupport!#REF!</definedName>
    <definedName name="taxable_sales">[70]RevSupport!#REF!</definedName>
    <definedName name="Taxable_tail">'[56]95-5 Summary'!$H$23</definedName>
    <definedName name="taxes" localSheetId="7">[61]tax!#REF!</definedName>
    <definedName name="taxes" localSheetId="9">[61]tax!#REF!</definedName>
    <definedName name="taxes" localSheetId="8">[61]tax!#REF!</definedName>
    <definedName name="taxes" localSheetId="6">[61]tax!#REF!</definedName>
    <definedName name="taxes" localSheetId="12">[61]tax!#REF!</definedName>
    <definedName name="taxes" localSheetId="10">[61]tax!#REF!</definedName>
    <definedName name="taxes" localSheetId="11">[61]tax!#REF!</definedName>
    <definedName name="taxes">[61]tax!#REF!</definedName>
    <definedName name="Tb_Pdesc_1">[127]PDesc!$A$15:$J$23</definedName>
    <definedName name="Tb_pdesc_2">[127]PDesc!$A$40:$L$52</definedName>
    <definedName name="TBINDEX" localSheetId="7">#REF!</definedName>
    <definedName name="TBINDEX" localSheetId="9">#REF!</definedName>
    <definedName name="TBINDEX" localSheetId="8">#REF!</definedName>
    <definedName name="TBINDEX" localSheetId="6">#REF!</definedName>
    <definedName name="TBINDEX" localSheetId="12">#REF!</definedName>
    <definedName name="TBINDEX" localSheetId="10">#REF!</definedName>
    <definedName name="TBINDEX" localSheetId="11">#REF!</definedName>
    <definedName name="TBINDEX">#REF!</definedName>
    <definedName name="TCOFEE" localSheetId="7">'[66]Schuler 2'!#REF!</definedName>
    <definedName name="TCOFEE" localSheetId="9">'[66]Schuler 2'!#REF!</definedName>
    <definedName name="TCOFEE" localSheetId="8">'[66]Schuler 2'!#REF!</definedName>
    <definedName name="TCOFEE" localSheetId="6">'[66]Schuler 2'!#REF!</definedName>
    <definedName name="TCOFEE" localSheetId="12">'[66]Schuler 2'!#REF!</definedName>
    <definedName name="TCOFEE" localSheetId="10">'[66]Schuler 2'!#REF!</definedName>
    <definedName name="TCOFEE" localSheetId="11">'[66]Schuler 2'!#REF!</definedName>
    <definedName name="TCOFEE">'[66]Schuler 2'!#REF!</definedName>
    <definedName name="TDRFEE">#N/A</definedName>
    <definedName name="TDRFEEDUE" localSheetId="7">'[66]Schuler 2'!#REF!</definedName>
    <definedName name="TDRFEEDUE" localSheetId="9">'[66]Schuler 2'!#REF!</definedName>
    <definedName name="TDRFEEDUE" localSheetId="8">'[66]Schuler 2'!#REF!</definedName>
    <definedName name="TDRFEEDUE" localSheetId="6">'[66]Schuler 2'!#REF!</definedName>
    <definedName name="TDRFEEDUE" localSheetId="12">'[66]Schuler 2'!#REF!</definedName>
    <definedName name="TDRFEEDUE" localSheetId="10">'[66]Schuler 2'!#REF!</definedName>
    <definedName name="TDRFEEDUE" localSheetId="11">'[66]Schuler 2'!#REF!</definedName>
    <definedName name="TDRFEEDUE">'[66]Schuler 2'!#REF!</definedName>
    <definedName name="TE_IFEE" localSheetId="7">'[66]Schuler 2'!#REF!</definedName>
    <definedName name="TE_IFEE" localSheetId="9">'[66]Schuler 2'!#REF!</definedName>
    <definedName name="TE_IFEE" localSheetId="8">'[66]Schuler 2'!#REF!</definedName>
    <definedName name="TE_IFEE" localSheetId="6">'[66]Schuler 2'!#REF!</definedName>
    <definedName name="TE_IFEE" localSheetId="12">'[66]Schuler 2'!#REF!</definedName>
    <definedName name="TE_IFEE" localSheetId="10">'[66]Schuler 2'!#REF!</definedName>
    <definedName name="TE_IFEE" localSheetId="11">'[66]Schuler 2'!#REF!</definedName>
    <definedName name="TE_IFEE">'[66]Schuler 2'!#REF!</definedName>
    <definedName name="TELEPHONE_AND_ANSWERING_SERVICE" localSheetId="7">'[7]Expense Detail Sheets'!#REF!</definedName>
    <definedName name="TELEPHONE_AND_ANSWERING_SERVICE" localSheetId="9">'[7]Expense Detail Sheets'!#REF!</definedName>
    <definedName name="TELEPHONE_AND_ANSWERING_SERVICE" localSheetId="8">'[7]Expense Detail Sheets'!#REF!</definedName>
    <definedName name="TELEPHONE_AND_ANSWERING_SERVICE" localSheetId="6">'[7]Expense Detail Sheets'!#REF!</definedName>
    <definedName name="TELEPHONE_AND_ANSWERING_SERVICE" localSheetId="12">'[7]Expense Detail Sheets'!#REF!</definedName>
    <definedName name="TELEPHONE_AND_ANSWERING_SERVICE" localSheetId="10">'[7]Expense Detail Sheets'!#REF!</definedName>
    <definedName name="TELEPHONE_AND_ANSWERING_SERVICE" localSheetId="11">'[7]Expense Detail Sheets'!#REF!</definedName>
    <definedName name="TELEPHONE_AND_ANSWERING_SERVICE">'[7]Expense Detail Sheets'!#REF!</definedName>
    <definedName name="TEMP" localSheetId="7">#REF!</definedName>
    <definedName name="TEMP" localSheetId="9">#REF!</definedName>
    <definedName name="TEMP" localSheetId="8">#REF!</definedName>
    <definedName name="TEMP" localSheetId="6">#REF!</definedName>
    <definedName name="TEMP" localSheetId="12">#REF!</definedName>
    <definedName name="TEMP" localSheetId="10">#REF!</definedName>
    <definedName name="TEMP" localSheetId="11">#REF!</definedName>
    <definedName name="TEMP">#REF!</definedName>
    <definedName name="TEMPTBL" localSheetId="7">#REF!</definedName>
    <definedName name="TEMPTBL" localSheetId="8">#REF!</definedName>
    <definedName name="TEMPTBL" localSheetId="6">#REF!</definedName>
    <definedName name="TEMPTBL">#REF!</definedName>
    <definedName name="TENANT_BORDER" localSheetId="7">#REF!</definedName>
    <definedName name="TENANT_BORDER" localSheetId="9">#REF!</definedName>
    <definedName name="TENANT_BORDER" localSheetId="8">#REF!</definedName>
    <definedName name="TENANT_BORDER" localSheetId="6">#REF!</definedName>
    <definedName name="TENANT_BORDER" localSheetId="12">#REF!</definedName>
    <definedName name="TENANT_BORDER" localSheetId="10">#REF!</definedName>
    <definedName name="TENANT_BORDER" localSheetId="11">#REF!</definedName>
    <definedName name="TENANT_BORDER">#REF!</definedName>
    <definedName name="TENANT_EVENTS" localSheetId="7">'[7]Expense Detail Sheets'!#REF!</definedName>
    <definedName name="TENANT_EVENTS" localSheetId="9">'[7]Expense Detail Sheets'!#REF!</definedName>
    <definedName name="TENANT_EVENTS" localSheetId="8">'[7]Expense Detail Sheets'!#REF!</definedName>
    <definedName name="TENANT_EVENTS" localSheetId="6">'[7]Expense Detail Sheets'!#REF!</definedName>
    <definedName name="TENANT_EVENTS" localSheetId="12">'[7]Expense Detail Sheets'!#REF!</definedName>
    <definedName name="TENANT_EVENTS" localSheetId="10">'[7]Expense Detail Sheets'!#REF!</definedName>
    <definedName name="TENANT_EVENTS" localSheetId="11">'[7]Expense Detail Sheets'!#REF!</definedName>
    <definedName name="TENANT_EVENTS">'[7]Expense Detail Sheets'!#REF!</definedName>
    <definedName name="TENANT_RANGE" localSheetId="7">#REF!</definedName>
    <definedName name="TENANT_RANGE" localSheetId="9">#REF!</definedName>
    <definedName name="TENANT_RANGE" localSheetId="8">#REF!</definedName>
    <definedName name="TENANT_RANGE" localSheetId="6">#REF!</definedName>
    <definedName name="TENANT_RANGE" localSheetId="12">#REF!</definedName>
    <definedName name="TENANT_RANGE" localSheetId="10">#REF!</definedName>
    <definedName name="TENANT_RANGE" localSheetId="11">#REF!</definedName>
    <definedName name="TENANT_RANGE">#REF!</definedName>
    <definedName name="TENANTIMP" localSheetId="7">'[6]1998 Detailed Revenue Schedule'!#REF!</definedName>
    <definedName name="TENANTIMP" localSheetId="9">'[6]1998 Detailed Revenue Schedule'!#REF!</definedName>
    <definedName name="TENANTIMP" localSheetId="8">'[6]1998 Detailed Revenue Schedule'!#REF!</definedName>
    <definedName name="TENANTIMP" localSheetId="6">'[6]1998 Detailed Revenue Schedule'!#REF!</definedName>
    <definedName name="TENANTIMP" localSheetId="12">'[6]1998 Detailed Revenue Schedule'!#REF!</definedName>
    <definedName name="TENANTIMP" localSheetId="10">'[6]1998 Detailed Revenue Schedule'!#REF!</definedName>
    <definedName name="TENANTIMP" localSheetId="11">'[6]1998 Detailed Revenue Schedule'!#REF!</definedName>
    <definedName name="TENANTIMP">'[6]1998 Detailed Revenue Schedule'!#REF!</definedName>
    <definedName name="TENG" localSheetId="7">'[66]Schuler 2'!#REF!</definedName>
    <definedName name="TENG" localSheetId="9">'[66]Schuler 2'!#REF!</definedName>
    <definedName name="TENG" localSheetId="8">'[66]Schuler 2'!#REF!</definedName>
    <definedName name="TENG" localSheetId="6">'[66]Schuler 2'!#REF!</definedName>
    <definedName name="TENG" localSheetId="12">'[66]Schuler 2'!#REF!</definedName>
    <definedName name="TENG" localSheetId="10">'[66]Schuler 2'!#REF!</definedName>
    <definedName name="TENG" localSheetId="11">'[66]Schuler 2'!#REF!</definedName>
    <definedName name="TENG">'[66]Schuler 2'!#REF!</definedName>
    <definedName name="tes" hidden="1">{#N/A,#N/A,FALSE,"el.det";#N/A,#N/A,FALSE,"mu.det";#N/A,#N/A,FALSE,"ug.det";#N/A,#N/A,FALSE,"ex.det";#N/A,#N/A,FALSE,"lux.det";#N/A,#N/A,FALSE,"custom.lot";#N/A,#N/A,FALSE,"condo.att";#N/A,#N/A,FALSE,"el.att";#N/A,#N/A,FALSE,"mu.att";#N/A,#N/A,FALSE,"ex.att";#N/A,#N/A,FALSE,"lux.att";#N/A,#N/A,FALSE,"all.by.village"}</definedName>
    <definedName name="test" localSheetId="7">#REF!</definedName>
    <definedName name="test" localSheetId="9">#REF!</definedName>
    <definedName name="test" localSheetId="8">#REF!</definedName>
    <definedName name="test" localSheetId="6">#REF!</definedName>
    <definedName name="test" localSheetId="12">#REF!</definedName>
    <definedName name="test" localSheetId="10">#REF!</definedName>
    <definedName name="test" localSheetId="11">#REF!</definedName>
    <definedName name="test">#REF!</definedName>
    <definedName name="test2" localSheetId="7">[35]Bonds!#REF!</definedName>
    <definedName name="test2" localSheetId="9">[35]Bonds!#REF!</definedName>
    <definedName name="test2" localSheetId="8">[35]Bonds!#REF!</definedName>
    <definedName name="test2" localSheetId="6">[35]Bonds!#REF!</definedName>
    <definedName name="test2" localSheetId="12">[35]Bonds!#REF!</definedName>
    <definedName name="test2" localSheetId="10">[35]Bonds!#REF!</definedName>
    <definedName name="test2" localSheetId="11">[35]Bonds!#REF!</definedName>
    <definedName name="test2">[35]Bonds!#REF!</definedName>
    <definedName name="TEST3" localSheetId="7">#REF!</definedName>
    <definedName name="TEST3" localSheetId="9">#REF!</definedName>
    <definedName name="TEST3" localSheetId="8">#REF!</definedName>
    <definedName name="TEST3" localSheetId="6">#REF!</definedName>
    <definedName name="TEST3" localSheetId="12">#REF!</definedName>
    <definedName name="TEST3" localSheetId="10">#REF!</definedName>
    <definedName name="TEST3" localSheetId="11">#REF!</definedName>
    <definedName name="TEST3">#REF!</definedName>
    <definedName name="TEST4" localSheetId="7">#REF!</definedName>
    <definedName name="TEST4" localSheetId="9">#REF!</definedName>
    <definedName name="TEST4" localSheetId="8">#REF!</definedName>
    <definedName name="TEST4" localSheetId="6">#REF!</definedName>
    <definedName name="TEST4" localSheetId="12">#REF!</definedName>
    <definedName name="TEST4" localSheetId="10">#REF!</definedName>
    <definedName name="TEST4" localSheetId="11">#REF!</definedName>
    <definedName name="TEST4">#REF!</definedName>
    <definedName name="TEST5" localSheetId="7">#REF!</definedName>
    <definedName name="TEST5" localSheetId="9">#REF!</definedName>
    <definedName name="TEST5" localSheetId="8">#REF!</definedName>
    <definedName name="TEST5" localSheetId="6">#REF!</definedName>
    <definedName name="TEST5" localSheetId="12">#REF!</definedName>
    <definedName name="TEST5" localSheetId="10">#REF!</definedName>
    <definedName name="TEST5" localSheetId="11">#REF!</definedName>
    <definedName name="TEST5">#REF!</definedName>
    <definedName name="TEST6" localSheetId="7">#REF!</definedName>
    <definedName name="TEST6" localSheetId="9">#REF!</definedName>
    <definedName name="TEST6" localSheetId="8">#REF!</definedName>
    <definedName name="TEST6" localSheetId="6">#REF!</definedName>
    <definedName name="TEST6" localSheetId="12">#REF!</definedName>
    <definedName name="TEST6" localSheetId="10">#REF!</definedName>
    <definedName name="TEST6" localSheetId="11">#REF!</definedName>
    <definedName name="TEST6">#REF!</definedName>
    <definedName name="TF">'[108]Fee Table'!$C$84:$D$109</definedName>
    <definedName name="three" localSheetId="7">#REF!</definedName>
    <definedName name="three" localSheetId="9">#REF!</definedName>
    <definedName name="three" localSheetId="8">#REF!</definedName>
    <definedName name="three" localSheetId="6">#REF!</definedName>
    <definedName name="three" localSheetId="12">#REF!</definedName>
    <definedName name="three" localSheetId="10">#REF!</definedName>
    <definedName name="three" localSheetId="11">#REF!</definedName>
    <definedName name="three">#REF!</definedName>
    <definedName name="ti" localSheetId="7">#REF!</definedName>
    <definedName name="ti" localSheetId="9">#REF!</definedName>
    <definedName name="ti" localSheetId="8">#REF!</definedName>
    <definedName name="ti" localSheetId="6">#REF!</definedName>
    <definedName name="ti" localSheetId="12">#REF!</definedName>
    <definedName name="ti" localSheetId="10">#REF!</definedName>
    <definedName name="ti" localSheetId="11">#REF!</definedName>
    <definedName name="ti">#REF!</definedName>
    <definedName name="ti_2010" localSheetId="7">#REF!</definedName>
    <definedName name="ti_2010" localSheetId="9">#REF!</definedName>
    <definedName name="ti_2010" localSheetId="8">#REF!</definedName>
    <definedName name="ti_2010" localSheetId="6">#REF!</definedName>
    <definedName name="ti_2010" localSheetId="12">#REF!</definedName>
    <definedName name="ti_2010" localSheetId="10">#REF!</definedName>
    <definedName name="ti_2010" localSheetId="11">#REF!</definedName>
    <definedName name="ti_2010">#REF!</definedName>
    <definedName name="ti_calc" localSheetId="7">#REF!</definedName>
    <definedName name="ti_calc" localSheetId="9">#REF!</definedName>
    <definedName name="ti_calc" localSheetId="8">#REF!</definedName>
    <definedName name="ti_calc" localSheetId="6">#REF!</definedName>
    <definedName name="ti_calc" localSheetId="12">#REF!</definedName>
    <definedName name="ti_calc" localSheetId="10">#REF!</definedName>
    <definedName name="ti_calc" localSheetId="11">#REF!</definedName>
    <definedName name="ti_calc">#REF!</definedName>
    <definedName name="TICKETS" localSheetId="7">'[7]Expense Detail Sheets'!#REF!</definedName>
    <definedName name="TICKETS" localSheetId="9">'[7]Expense Detail Sheets'!#REF!</definedName>
    <definedName name="TICKETS" localSheetId="8">'[7]Expense Detail Sheets'!#REF!</definedName>
    <definedName name="TICKETS" localSheetId="6">'[7]Expense Detail Sheets'!#REF!</definedName>
    <definedName name="TICKETS" localSheetId="12">'[7]Expense Detail Sheets'!#REF!</definedName>
    <definedName name="TICKETS" localSheetId="10">'[7]Expense Detail Sheets'!#REF!</definedName>
    <definedName name="TICKETS" localSheetId="11">'[7]Expense Detail Sheets'!#REF!</definedName>
    <definedName name="TICKETS">'[7]Expense Detail Sheets'!#REF!</definedName>
    <definedName name="TIMES" localSheetId="7">#REF!</definedName>
    <definedName name="TIMES" localSheetId="9">#REF!</definedName>
    <definedName name="TIMES" localSheetId="8">#REF!</definedName>
    <definedName name="TIMES" localSheetId="6">#REF!</definedName>
    <definedName name="TIMES" localSheetId="12">#REF!</definedName>
    <definedName name="TIMES" localSheetId="10">#REF!</definedName>
    <definedName name="TIMES" localSheetId="11">#REF!</definedName>
    <definedName name="TIMES">#REF!</definedName>
    <definedName name="title" localSheetId="7">#REF!</definedName>
    <definedName name="title" localSheetId="9">#REF!</definedName>
    <definedName name="title" localSheetId="8">#REF!</definedName>
    <definedName name="title" localSheetId="6">#REF!</definedName>
    <definedName name="title" localSheetId="12">#REF!</definedName>
    <definedName name="title" localSheetId="10">#REF!</definedName>
    <definedName name="title" localSheetId="11">#REF!</definedName>
    <definedName name="title">#REF!</definedName>
    <definedName name="title1">[128]Database!$12:$19,[128]Database!$F$1:$F$16407</definedName>
    <definedName name="TITLEROWS" localSheetId="7">#REF!</definedName>
    <definedName name="TITLEROWS" localSheetId="9">#REF!</definedName>
    <definedName name="TITLEROWS" localSheetId="8">#REF!</definedName>
    <definedName name="TITLEROWS" localSheetId="6">#REF!</definedName>
    <definedName name="TITLEROWS" localSheetId="12">#REF!</definedName>
    <definedName name="TITLEROWS" localSheetId="10">#REF!</definedName>
    <definedName name="TITLEROWS" localSheetId="11">#REF!</definedName>
    <definedName name="TITLEROWS">#REF!</definedName>
    <definedName name="TMFEE" localSheetId="7">#REF!</definedName>
    <definedName name="TMFEE" localSheetId="9">#REF!</definedName>
    <definedName name="TMFEE" localSheetId="8">#REF!</definedName>
    <definedName name="TMFEE" localSheetId="6">#REF!</definedName>
    <definedName name="TMFEE" localSheetId="12">#REF!</definedName>
    <definedName name="TMFEE" localSheetId="10">#REF!</definedName>
    <definedName name="TMFEE" localSheetId="11">#REF!</definedName>
    <definedName name="TMFEE">#REF!</definedName>
    <definedName name="TOR_CAP" localSheetId="7">#REF!</definedName>
    <definedName name="TOR_CAP" localSheetId="9">#REF!</definedName>
    <definedName name="TOR_CAP" localSheetId="8">#REF!</definedName>
    <definedName name="TOR_CAP" localSheetId="6">#REF!</definedName>
    <definedName name="TOR_CAP" localSheetId="12">#REF!</definedName>
    <definedName name="TOR_CAP" localSheetId="10">#REF!</definedName>
    <definedName name="TOR_CAP" localSheetId="11">#REF!</definedName>
    <definedName name="TOR_CAP">#REF!</definedName>
    <definedName name="TOR_LEASE" localSheetId="7">#REF!</definedName>
    <definedName name="TOR_LEASE" localSheetId="9">#REF!</definedName>
    <definedName name="TOR_LEASE" localSheetId="8">#REF!</definedName>
    <definedName name="TOR_LEASE" localSheetId="6">#REF!</definedName>
    <definedName name="TOR_LEASE" localSheetId="12">#REF!</definedName>
    <definedName name="TOR_LEASE" localSheetId="10">#REF!</definedName>
    <definedName name="TOR_LEASE" localSheetId="11">#REF!</definedName>
    <definedName name="TOR_LEASE">#REF!</definedName>
    <definedName name="tot" localSheetId="4">#REF!</definedName>
    <definedName name="tot" localSheetId="7">#REF!</definedName>
    <definedName name="tot" localSheetId="3">#REF!</definedName>
    <definedName name="tot" localSheetId="9">#REF!</definedName>
    <definedName name="tot" localSheetId="2">#REF!</definedName>
    <definedName name="tot" localSheetId="8">#REF!</definedName>
    <definedName name="tot" localSheetId="6">#REF!</definedName>
    <definedName name="tot" localSheetId="12">#REF!</definedName>
    <definedName name="tot" localSheetId="5">#REF!</definedName>
    <definedName name="tot" localSheetId="10">#REF!</definedName>
    <definedName name="tot" localSheetId="11">#REF!</definedName>
    <definedName name="tot" localSheetId="13">#REF!</definedName>
    <definedName name="tot">#REF!</definedName>
    <definedName name="tot_cash_avail_dist" localSheetId="7">#REF!</definedName>
    <definedName name="tot_cash_avail_dist" localSheetId="9">#REF!</definedName>
    <definedName name="tot_cash_avail_dist" localSheetId="8">#REF!</definedName>
    <definedName name="tot_cash_avail_dist" localSheetId="6">#REF!</definedName>
    <definedName name="tot_cash_avail_dist" localSheetId="12">#REF!</definedName>
    <definedName name="tot_cash_avail_dist" localSheetId="10">#REF!</definedName>
    <definedName name="tot_cash_avail_dist" localSheetId="11">#REF!</definedName>
    <definedName name="tot_cash_avail_dist">#REF!</definedName>
    <definedName name="tot_dev_costs" localSheetId="7">#REF!</definedName>
    <definedName name="tot_dev_costs" localSheetId="9">#REF!</definedName>
    <definedName name="tot_dev_costs" localSheetId="8">#REF!</definedName>
    <definedName name="tot_dev_costs" localSheetId="6">#REF!</definedName>
    <definedName name="tot_dev_costs" localSheetId="12">#REF!</definedName>
    <definedName name="tot_dev_costs" localSheetId="10">#REF!</definedName>
    <definedName name="tot_dev_costs" localSheetId="11">#REF!</definedName>
    <definedName name="tot_dev_costs">#REF!</definedName>
    <definedName name="tot_dist" localSheetId="7">#REF!</definedName>
    <definedName name="tot_dist" localSheetId="9">#REF!</definedName>
    <definedName name="tot_dist" localSheetId="8">#REF!</definedName>
    <definedName name="tot_dist" localSheetId="6">#REF!</definedName>
    <definedName name="tot_dist" localSheetId="12">#REF!</definedName>
    <definedName name="tot_dist" localSheetId="10">#REF!</definedName>
    <definedName name="tot_dist" localSheetId="11">#REF!</definedName>
    <definedName name="tot_dist">#REF!</definedName>
    <definedName name="tot_financing" localSheetId="7">#REF!</definedName>
    <definedName name="tot_financing" localSheetId="9">#REF!</definedName>
    <definedName name="tot_financing" localSheetId="8">#REF!</definedName>
    <definedName name="tot_financing" localSheetId="6">#REF!</definedName>
    <definedName name="tot_financing" localSheetId="12">#REF!</definedName>
    <definedName name="tot_financing" localSheetId="10">#REF!</definedName>
    <definedName name="tot_financing" localSheetId="11">#REF!</definedName>
    <definedName name="tot_financing">#REF!</definedName>
    <definedName name="TOT_MISC">#N/A</definedName>
    <definedName name="tot_proj_profit" localSheetId="7">#REF!</definedName>
    <definedName name="tot_proj_profit" localSheetId="9">#REF!</definedName>
    <definedName name="tot_proj_profit" localSheetId="8">#REF!</definedName>
    <definedName name="tot_proj_profit" localSheetId="6">#REF!</definedName>
    <definedName name="tot_proj_profit" localSheetId="12">#REF!</definedName>
    <definedName name="tot_proj_profit" localSheetId="10">#REF!</definedName>
    <definedName name="tot_proj_profit" localSheetId="11">#REF!</definedName>
    <definedName name="tot_proj_profit">#REF!</definedName>
    <definedName name="tot_rev" localSheetId="7">#REF!</definedName>
    <definedName name="tot_rev" localSheetId="9">#REF!</definedName>
    <definedName name="tot_rev" localSheetId="8">#REF!</definedName>
    <definedName name="tot_rev" localSheetId="6">#REF!</definedName>
    <definedName name="tot_rev" localSheetId="12">#REF!</definedName>
    <definedName name="tot_rev" localSheetId="10">#REF!</definedName>
    <definedName name="tot_rev" localSheetId="11">#REF!</definedName>
    <definedName name="tot_rev">#REF!</definedName>
    <definedName name="TOT_SSC_R">#N/A</definedName>
    <definedName name="tot_tax" localSheetId="7">[54]B!#REF!</definedName>
    <definedName name="tot_tax" localSheetId="9">[54]B!#REF!</definedName>
    <definedName name="tot_tax" localSheetId="8">[54]B!#REF!</definedName>
    <definedName name="tot_tax" localSheetId="6">[54]B!#REF!</definedName>
    <definedName name="tot_tax" localSheetId="12">[54]B!#REF!</definedName>
    <definedName name="tot_tax" localSheetId="10">[54]B!#REF!</definedName>
    <definedName name="tot_tax" localSheetId="11">[54]B!#REF!</definedName>
    <definedName name="tot_tax">[54]B!#REF!</definedName>
    <definedName name="TOT_UTIL" localSheetId="7">'[66]Schuler 2'!#REF!</definedName>
    <definedName name="TOT_UTIL" localSheetId="9">'[66]Schuler 2'!#REF!</definedName>
    <definedName name="TOT_UTIL" localSheetId="8">'[66]Schuler 2'!#REF!</definedName>
    <definedName name="TOT_UTIL" localSheetId="6">'[66]Schuler 2'!#REF!</definedName>
    <definedName name="TOT_UTIL" localSheetId="12">'[66]Schuler 2'!#REF!</definedName>
    <definedName name="TOT_UTIL" localSheetId="10">'[66]Schuler 2'!#REF!</definedName>
    <definedName name="TOT_UTIL" localSheetId="11">'[66]Schuler 2'!#REF!</definedName>
    <definedName name="TOT_UTIL">'[66]Schuler 2'!#REF!</definedName>
    <definedName name="TOTAL.CONCRETE" localSheetId="7">[25]MASTER!#REF!</definedName>
    <definedName name="TOTAL.CONCRETE" localSheetId="9">[25]MASTER!#REF!</definedName>
    <definedName name="TOTAL.CONCRETE" localSheetId="8">[25]MASTER!#REF!</definedName>
    <definedName name="TOTAL.CONCRETE" localSheetId="6">[25]MASTER!#REF!</definedName>
    <definedName name="TOTAL.CONCRETE" localSheetId="12">[25]MASTER!#REF!</definedName>
    <definedName name="TOTAL.CONCRETE" localSheetId="10">[25]MASTER!#REF!</definedName>
    <definedName name="TOTAL.CONCRETE" localSheetId="11">[25]MASTER!#REF!</definedName>
    <definedName name="TOTAL.CONCRETE">[25]MASTER!#REF!</definedName>
    <definedName name="TOTAL.CONSTRUCTION" localSheetId="7">[25]MASTER!#REF!</definedName>
    <definedName name="TOTAL.CONSTRUCTION" localSheetId="9">[25]MASTER!#REF!</definedName>
    <definedName name="TOTAL.CONSTRUCTION" localSheetId="8">[25]MASTER!#REF!</definedName>
    <definedName name="TOTAL.CONSTRUCTION" localSheetId="6">[25]MASTER!#REF!</definedName>
    <definedName name="TOTAL.CONSTRUCTION" localSheetId="12">[25]MASTER!#REF!</definedName>
    <definedName name="TOTAL.CONSTRUCTION" localSheetId="10">[25]MASTER!#REF!</definedName>
    <definedName name="TOTAL.CONSTRUCTION" localSheetId="11">[25]MASTER!#REF!</definedName>
    <definedName name="TOTAL.CONSTRUCTION">[25]MASTER!#REF!</definedName>
    <definedName name="TOTAL.SAN.SEWER" localSheetId="7">[25]MASTER!#REF!</definedName>
    <definedName name="TOTAL.SAN.SEWER" localSheetId="9">[25]MASTER!#REF!</definedName>
    <definedName name="TOTAL.SAN.SEWER" localSheetId="8">[25]MASTER!#REF!</definedName>
    <definedName name="TOTAL.SAN.SEWER" localSheetId="6">[25]MASTER!#REF!</definedName>
    <definedName name="TOTAL.SAN.SEWER" localSheetId="12">[25]MASTER!#REF!</definedName>
    <definedName name="TOTAL.SAN.SEWER" localSheetId="10">[25]MASTER!#REF!</definedName>
    <definedName name="TOTAL.SAN.SEWER" localSheetId="11">[25]MASTER!#REF!</definedName>
    <definedName name="TOTAL.SAN.SEWER">[25]MASTER!#REF!</definedName>
    <definedName name="TOTAL.STORM.DRAIN" localSheetId="7">[25]MASTER!#REF!</definedName>
    <definedName name="TOTAL.STORM.DRAIN" localSheetId="9">[25]MASTER!#REF!</definedName>
    <definedName name="TOTAL.STORM.DRAIN" localSheetId="8">[25]MASTER!#REF!</definedName>
    <definedName name="TOTAL.STORM.DRAIN" localSheetId="6">[25]MASTER!#REF!</definedName>
    <definedName name="TOTAL.STORM.DRAIN" localSheetId="12">[25]MASTER!#REF!</definedName>
    <definedName name="TOTAL.STORM.DRAIN" localSheetId="10">[25]MASTER!#REF!</definedName>
    <definedName name="TOTAL.STORM.DRAIN" localSheetId="11">[25]MASTER!#REF!</definedName>
    <definedName name="TOTAL.STORM.DRAIN">[25]MASTER!#REF!</definedName>
    <definedName name="TOTAL.STREET.LIGHTS" localSheetId="7">[25]MASTER!#REF!</definedName>
    <definedName name="TOTAL.STREET.LIGHTS" localSheetId="9">[25]MASTER!#REF!</definedName>
    <definedName name="TOTAL.STREET.LIGHTS" localSheetId="8">[25]MASTER!#REF!</definedName>
    <definedName name="TOTAL.STREET.LIGHTS" localSheetId="6">[25]MASTER!#REF!</definedName>
    <definedName name="TOTAL.STREET.LIGHTS" localSheetId="12">[25]MASTER!#REF!</definedName>
    <definedName name="TOTAL.STREET.LIGHTS" localSheetId="10">[25]MASTER!#REF!</definedName>
    <definedName name="TOTAL.STREET.LIGHTS" localSheetId="11">[25]MASTER!#REF!</definedName>
    <definedName name="TOTAL.STREET.LIGHTS">[25]MASTER!#REF!</definedName>
    <definedName name="TOTAL.STREETWORK" localSheetId="7">[25]MASTER!#REF!</definedName>
    <definedName name="TOTAL.STREETWORK" localSheetId="9">[25]MASTER!#REF!</definedName>
    <definedName name="TOTAL.STREETWORK" localSheetId="8">[25]MASTER!#REF!</definedName>
    <definedName name="TOTAL.STREETWORK" localSheetId="6">[25]MASTER!#REF!</definedName>
    <definedName name="TOTAL.STREETWORK" localSheetId="12">[25]MASTER!#REF!</definedName>
    <definedName name="TOTAL.STREETWORK" localSheetId="10">[25]MASTER!#REF!</definedName>
    <definedName name="TOTAL.STREETWORK" localSheetId="11">[25]MASTER!#REF!</definedName>
    <definedName name="TOTAL.STREETWORK">[25]MASTER!#REF!</definedName>
    <definedName name="TOTAL.WATER.SYSTEM" localSheetId="7">[25]MASTER!#REF!</definedName>
    <definedName name="TOTAL.WATER.SYSTEM" localSheetId="9">[25]MASTER!#REF!</definedName>
    <definedName name="TOTAL.WATER.SYSTEM" localSheetId="8">[25]MASTER!#REF!</definedName>
    <definedName name="TOTAL.WATER.SYSTEM" localSheetId="6">[25]MASTER!#REF!</definedName>
    <definedName name="TOTAL.WATER.SYSTEM" localSheetId="12">[25]MASTER!#REF!</definedName>
    <definedName name="TOTAL.WATER.SYSTEM" localSheetId="10">[25]MASTER!#REF!</definedName>
    <definedName name="TOTAL.WATER.SYSTEM" localSheetId="11">[25]MASTER!#REF!</definedName>
    <definedName name="TOTAL.WATER.SYSTEM">[25]MASTER!#REF!</definedName>
    <definedName name="TOTAL_A">#N/A</definedName>
    <definedName name="TOTAL_B">#N/A</definedName>
    <definedName name="Total_Bond_Issue">'[56]95-5 Summary'!$H$24</definedName>
    <definedName name="TOTAL_CONCRETE" localSheetId="7">'[66]Schuler 2'!#REF!</definedName>
    <definedName name="TOTAL_CONCRETE" localSheetId="9">'[66]Schuler 2'!#REF!</definedName>
    <definedName name="TOTAL_CONCRETE" localSheetId="8">'[66]Schuler 2'!#REF!</definedName>
    <definedName name="TOTAL_CONCRETE" localSheetId="6">'[66]Schuler 2'!#REF!</definedName>
    <definedName name="TOTAL_CONCRETE" localSheetId="12">'[66]Schuler 2'!#REF!</definedName>
    <definedName name="TOTAL_CONCRETE" localSheetId="10">'[66]Schuler 2'!#REF!</definedName>
    <definedName name="TOTAL_CONCRETE" localSheetId="11">'[66]Schuler 2'!#REF!</definedName>
    <definedName name="TOTAL_CONCRETE">'[66]Schuler 2'!#REF!</definedName>
    <definedName name="TOTAL_CONST" localSheetId="7">#REF!</definedName>
    <definedName name="TOTAL_CONST" localSheetId="9">#REF!</definedName>
    <definedName name="TOTAL_CONST" localSheetId="8">#REF!</definedName>
    <definedName name="TOTAL_CONST" localSheetId="6">#REF!</definedName>
    <definedName name="TOTAL_CONST" localSheetId="12">#REF!</definedName>
    <definedName name="TOTAL_CONST" localSheetId="10">#REF!</definedName>
    <definedName name="TOTAL_CONST" localSheetId="11">#REF!</definedName>
    <definedName name="TOTAL_CONST">#REF!</definedName>
    <definedName name="Total_Cost" localSheetId="7">#REF!</definedName>
    <definedName name="Total_Cost" localSheetId="9">#REF!</definedName>
    <definedName name="Total_Cost" localSheetId="8">#REF!</definedName>
    <definedName name="Total_Cost" localSheetId="6">#REF!</definedName>
    <definedName name="Total_Cost" localSheetId="12">#REF!</definedName>
    <definedName name="Total_Cost" localSheetId="10">#REF!</definedName>
    <definedName name="Total_Cost" localSheetId="11">#REF!</definedName>
    <definedName name="Total_Cost">#REF!</definedName>
    <definedName name="Total_Costs" localSheetId="7">#REF!</definedName>
    <definedName name="Total_Costs" localSheetId="9">#REF!</definedName>
    <definedName name="Total_Costs" localSheetId="8">#REF!</definedName>
    <definedName name="Total_Costs" localSheetId="6">#REF!</definedName>
    <definedName name="Total_Costs" localSheetId="12">#REF!</definedName>
    <definedName name="Total_Costs" localSheetId="10">#REF!</definedName>
    <definedName name="Total_Costs" localSheetId="11">#REF!</definedName>
    <definedName name="Total_Costs">#REF!</definedName>
    <definedName name="total_DUEs" localSheetId="7">#REF!</definedName>
    <definedName name="total_DUEs" localSheetId="9">#REF!</definedName>
    <definedName name="total_DUEs" localSheetId="8">#REF!</definedName>
    <definedName name="total_DUEs" localSheetId="6">#REF!</definedName>
    <definedName name="total_DUEs" localSheetId="12">#REF!</definedName>
    <definedName name="total_DUEs" localSheetId="10">#REF!</definedName>
    <definedName name="total_DUEs" localSheetId="11">#REF!</definedName>
    <definedName name="total_DUEs">#REF!</definedName>
    <definedName name="TOTAL_EARTH" localSheetId="7">#REF!</definedName>
    <definedName name="TOTAL_EARTH" localSheetId="9">#REF!</definedName>
    <definedName name="TOTAL_EARTH" localSheetId="8">#REF!</definedName>
    <definedName name="TOTAL_EARTH" localSheetId="6">#REF!</definedName>
    <definedName name="TOTAL_EARTH" localSheetId="12">#REF!</definedName>
    <definedName name="TOTAL_EARTH" localSheetId="10">#REF!</definedName>
    <definedName name="TOTAL_EARTH" localSheetId="11">#REF!</definedName>
    <definedName name="TOTAL_EARTH">#REF!</definedName>
    <definedName name="total_equity">'[99]CF&amp;ROI'!$I$21</definedName>
    <definedName name="Total_Interest" localSheetId="7">#REF!</definedName>
    <definedName name="Total_Interest" localSheetId="8">#REF!</definedName>
    <definedName name="Total_Interest" localSheetId="6">#REF!</definedName>
    <definedName name="Total_Interest">#REF!</definedName>
    <definedName name="total_land_use" localSheetId="7">#REF!</definedName>
    <definedName name="total_land_use" localSheetId="9">#REF!</definedName>
    <definedName name="total_land_use" localSheetId="8">#REF!</definedName>
    <definedName name="total_land_use" localSheetId="6">#REF!</definedName>
    <definedName name="total_land_use" localSheetId="12">#REF!</definedName>
    <definedName name="total_land_use" localSheetId="10">#REF!</definedName>
    <definedName name="total_land_use" localSheetId="11">#REF!</definedName>
    <definedName name="total_land_use">#REF!</definedName>
    <definedName name="Total_Loan_Amount" localSheetId="7">#REF!</definedName>
    <definedName name="Total_Loan_Amount" localSheetId="9">#REF!</definedName>
    <definedName name="Total_Loan_Amount" localSheetId="8">#REF!</definedName>
    <definedName name="Total_Loan_Amount" localSheetId="6">#REF!</definedName>
    <definedName name="Total_Loan_Amount" localSheetId="12">#REF!</definedName>
    <definedName name="Total_Loan_Amount" localSheetId="10">#REF!</definedName>
    <definedName name="Total_Loan_Amount" localSheetId="11">#REF!</definedName>
    <definedName name="Total_Loan_Amount">#REF!</definedName>
    <definedName name="TOTAL_PARK" localSheetId="7">'[66]Schuler 2'!#REF!</definedName>
    <definedName name="TOTAL_PARK" localSheetId="9">'[66]Schuler 2'!#REF!</definedName>
    <definedName name="TOTAL_PARK" localSheetId="8">'[66]Schuler 2'!#REF!</definedName>
    <definedName name="TOTAL_PARK" localSheetId="6">'[66]Schuler 2'!#REF!</definedName>
    <definedName name="TOTAL_PARK" localSheetId="12">'[66]Schuler 2'!#REF!</definedName>
    <definedName name="TOTAL_PARK" localSheetId="10">'[66]Schuler 2'!#REF!</definedName>
    <definedName name="TOTAL_PARK" localSheetId="11">'[66]Schuler 2'!#REF!</definedName>
    <definedName name="TOTAL_PARK">'[66]Schuler 2'!#REF!</definedName>
    <definedName name="Total_Pay" localSheetId="7">#REF!</definedName>
    <definedName name="Total_Pay" localSheetId="8">#REF!</definedName>
    <definedName name="Total_Pay" localSheetId="6">#REF!</definedName>
    <definedName name="Total_Pay">#REF!</definedName>
    <definedName name="Total_Payment" localSheetId="7">Scheduled_Payment+Extra_Payment</definedName>
    <definedName name="Total_Payment" localSheetId="3">Scheduled_Payment+Extra_Payment</definedName>
    <definedName name="Total_Payment" localSheetId="9">Scheduled_Payment+Extra_Payment</definedName>
    <definedName name="Total_Payment" localSheetId="8">Scheduled_Payment+Extra_Payment</definedName>
    <definedName name="Total_Payment" localSheetId="6">Scheduled_Payment+Extra_Payment</definedName>
    <definedName name="Total_Payment" localSheetId="5">Scheduled_Payment+Extra_Payment</definedName>
    <definedName name="Total_Payment" localSheetId="13">Scheduled_Payment+Extra_Payment</definedName>
    <definedName name="Total_Payment">Scheduled_Payment+Extra_Payment</definedName>
    <definedName name="total_road_costs" localSheetId="7">[76]Roads!#REF!</definedName>
    <definedName name="total_road_costs" localSheetId="9">[76]Roads!#REF!</definedName>
    <definedName name="total_road_costs" localSheetId="8">[76]Roads!#REF!</definedName>
    <definedName name="total_road_costs" localSheetId="6">[76]Roads!#REF!</definedName>
    <definedName name="total_road_costs" localSheetId="12">[76]Roads!#REF!</definedName>
    <definedName name="total_road_costs" localSheetId="10">[76]Roads!#REF!</definedName>
    <definedName name="total_road_costs" localSheetId="11">[76]Roads!#REF!</definedName>
    <definedName name="total_road_costs">[76]Roads!#REF!</definedName>
    <definedName name="TOTAL_SANSEWER" localSheetId="7">#REF!</definedName>
    <definedName name="TOTAL_SANSEWER" localSheetId="9">#REF!</definedName>
    <definedName name="TOTAL_SANSEWER" localSheetId="8">#REF!</definedName>
    <definedName name="TOTAL_SANSEWER" localSheetId="6">#REF!</definedName>
    <definedName name="TOTAL_SANSEWER" localSheetId="12">#REF!</definedName>
    <definedName name="TOTAL_SANSEWER" localSheetId="10">#REF!</definedName>
    <definedName name="TOTAL_SANSEWER" localSheetId="11">#REF!</definedName>
    <definedName name="TOTAL_SANSEWER">#REF!</definedName>
    <definedName name="Total_Sources" localSheetId="7">#REF!</definedName>
    <definedName name="Total_Sources" localSheetId="9">#REF!</definedName>
    <definedName name="Total_Sources" localSheetId="8">#REF!</definedName>
    <definedName name="Total_Sources" localSheetId="6">#REF!</definedName>
    <definedName name="Total_Sources" localSheetId="12">#REF!</definedName>
    <definedName name="Total_Sources" localSheetId="10">#REF!</definedName>
    <definedName name="Total_Sources" localSheetId="11">#REF!</definedName>
    <definedName name="Total_Sources">#REF!</definedName>
    <definedName name="TOTAL_SPEC_FAC">#N/A</definedName>
    <definedName name="TOTAL_ST_LIGHTS" localSheetId="7">'[66]Schuler 2'!#REF!</definedName>
    <definedName name="TOTAL_ST_LIGHTS" localSheetId="9">'[66]Schuler 2'!#REF!</definedName>
    <definedName name="TOTAL_ST_LIGHTS" localSheetId="8">'[66]Schuler 2'!#REF!</definedName>
    <definedName name="TOTAL_ST_LIGHTS" localSheetId="6">'[66]Schuler 2'!#REF!</definedName>
    <definedName name="TOTAL_ST_LIGHTS" localSheetId="12">'[66]Schuler 2'!#REF!</definedName>
    <definedName name="TOTAL_ST_LIGHTS" localSheetId="10">'[66]Schuler 2'!#REF!</definedName>
    <definedName name="TOTAL_ST_LIGHTS" localSheetId="11">'[66]Schuler 2'!#REF!</definedName>
    <definedName name="TOTAL_ST_LIGHTS">'[66]Schuler 2'!#REF!</definedName>
    <definedName name="TOTAL_STMDRAIN" localSheetId="7">#REF!</definedName>
    <definedName name="TOTAL_STMDRAIN" localSheetId="9">#REF!</definedName>
    <definedName name="TOTAL_STMDRAIN" localSheetId="8">#REF!</definedName>
    <definedName name="TOTAL_STMDRAIN" localSheetId="6">#REF!</definedName>
    <definedName name="TOTAL_STMDRAIN" localSheetId="12">#REF!</definedName>
    <definedName name="TOTAL_STMDRAIN" localSheetId="10">#REF!</definedName>
    <definedName name="TOTAL_STMDRAIN" localSheetId="11">#REF!</definedName>
    <definedName name="TOTAL_STMDRAIN">#REF!</definedName>
    <definedName name="Total_Uses" localSheetId="7">#REF!</definedName>
    <definedName name="Total_Uses" localSheetId="9">#REF!</definedName>
    <definedName name="Total_Uses" localSheetId="8">#REF!</definedName>
    <definedName name="Total_Uses" localSheetId="6">#REF!</definedName>
    <definedName name="Total_Uses" localSheetId="12">#REF!</definedName>
    <definedName name="Total_Uses" localSheetId="10">#REF!</definedName>
    <definedName name="Total_Uses" localSheetId="11">#REF!</definedName>
    <definedName name="Total_Uses">#REF!</definedName>
    <definedName name="TOTAL_WATER_SYS" localSheetId="7">'[66]Schuler 2'!#REF!</definedName>
    <definedName name="TOTAL_WATER_SYS" localSheetId="9">'[66]Schuler 2'!#REF!</definedName>
    <definedName name="TOTAL_WATER_SYS" localSheetId="8">'[66]Schuler 2'!#REF!</definedName>
    <definedName name="TOTAL_WATER_SYS" localSheetId="6">'[66]Schuler 2'!#REF!</definedName>
    <definedName name="TOTAL_WATER_SYS" localSheetId="12">'[66]Schuler 2'!#REF!</definedName>
    <definedName name="TOTAL_WATER_SYS" localSheetId="10">'[66]Schuler 2'!#REF!</definedName>
    <definedName name="TOTAL_WATER_SYS" localSheetId="11">'[66]Schuler 2'!#REF!</definedName>
    <definedName name="TOTAL_WATER_SYS">'[66]Schuler 2'!#REF!</definedName>
    <definedName name="TotalAcquisitionCost">'[2]Development Cost Input'!$G$20</definedName>
    <definedName name="TotalBudgetedInvestorCapital" localSheetId="7">#REF!</definedName>
    <definedName name="TotalBudgetedInvestorCapital" localSheetId="9">#REF!</definedName>
    <definedName name="TotalBudgetedInvestorCapital" localSheetId="8">#REF!</definedName>
    <definedName name="TotalBudgetedInvestorCapital" localSheetId="6">#REF!</definedName>
    <definedName name="TotalBudgetedInvestorCapital" localSheetId="12">#REF!</definedName>
    <definedName name="TotalBudgetedInvestorCapital" localSheetId="10">#REF!</definedName>
    <definedName name="TotalBudgetedInvestorCapital" localSheetId="11">#REF!</definedName>
    <definedName name="TotalBudgetedInvestorCapital">#REF!</definedName>
    <definedName name="TotalCashBondsBudget" localSheetId="7">#REF!</definedName>
    <definedName name="TotalCashBondsBudget" localSheetId="9">#REF!</definedName>
    <definedName name="TotalCashBondsBudget" localSheetId="8">#REF!</definedName>
    <definedName name="TotalCashBondsBudget" localSheetId="6">#REF!</definedName>
    <definedName name="TotalCashBondsBudget" localSheetId="12">#REF!</definedName>
    <definedName name="TotalCashBondsBudget" localSheetId="10">#REF!</definedName>
    <definedName name="TotalCashBondsBudget" localSheetId="11">#REF!</definedName>
    <definedName name="TotalCashBondsBudget">#REF!</definedName>
    <definedName name="TotalDevelopmentCost">'[2]Development Cost Input'!$G$109</definedName>
    <definedName name="TOTALMISC">#N/A</definedName>
    <definedName name="TotalPop">'[67]Assump(S2)'!$C$13</definedName>
    <definedName name="TotalProjCost2">TotalDevelopmentCost+TotalAcquisitionCost</definedName>
    <definedName name="TotalProjectCost">TotalDevelopmentCost+TotalAcquisitionCost</definedName>
    <definedName name="totalroad" localSheetId="7">#REF!</definedName>
    <definedName name="totalroad" localSheetId="9">#REF!</definedName>
    <definedName name="totalroad" localSheetId="8">#REF!</definedName>
    <definedName name="totalroad" localSheetId="6">#REF!</definedName>
    <definedName name="totalroad" localSheetId="12">#REF!</definedName>
    <definedName name="totalroad" localSheetId="10">#REF!</definedName>
    <definedName name="totalroad" localSheetId="11">#REF!</definedName>
    <definedName name="totalroad">#REF!</definedName>
    <definedName name="TOTALSTREETWORK" localSheetId="7">'[66]Schuler 2'!#REF!</definedName>
    <definedName name="TOTALSTREETWORK" localSheetId="9">'[66]Schuler 2'!#REF!</definedName>
    <definedName name="TOTALSTREETWORK" localSheetId="8">'[66]Schuler 2'!#REF!</definedName>
    <definedName name="TOTALSTREETWORK" localSheetId="6">'[66]Schuler 2'!#REF!</definedName>
    <definedName name="TOTALSTREETWORK" localSheetId="12">'[66]Schuler 2'!#REF!</definedName>
    <definedName name="TOTALSTREETWORK" localSheetId="10">'[66]Schuler 2'!#REF!</definedName>
    <definedName name="TOTALSTREETWORK" localSheetId="11">'[66]Schuler 2'!#REF!</definedName>
    <definedName name="TOTALSTREETWORK">'[66]Schuler 2'!#REF!</definedName>
    <definedName name="TOTCITZ" localSheetId="7">'[66]Schuler 2'!#REF!</definedName>
    <definedName name="TOTCITZ" localSheetId="9">'[66]Schuler 2'!#REF!</definedName>
    <definedName name="TOTCITZ" localSheetId="8">'[66]Schuler 2'!#REF!</definedName>
    <definedName name="TOTCITZ" localSheetId="6">'[66]Schuler 2'!#REF!</definedName>
    <definedName name="TOTCITZ" localSheetId="12">'[66]Schuler 2'!#REF!</definedName>
    <definedName name="TOTCITZ" localSheetId="10">'[66]Schuler 2'!#REF!</definedName>
    <definedName name="TOTCITZ" localSheetId="11">'[66]Schuler 2'!#REF!</definedName>
    <definedName name="TOTCITZ">'[66]Schuler 2'!#REF!</definedName>
    <definedName name="totR4.12">'[3]R4.12'!$E$28</definedName>
    <definedName name="tournament_sales_stays" localSheetId="7">[21]D!#REF!</definedName>
    <definedName name="tournament_sales_stays" localSheetId="9">[21]D!#REF!</definedName>
    <definedName name="tournament_sales_stays" localSheetId="8">[21]D!#REF!</definedName>
    <definedName name="tournament_sales_stays" localSheetId="6">[21]D!#REF!</definedName>
    <definedName name="tournament_sales_stays" localSheetId="12">[21]D!#REF!</definedName>
    <definedName name="tournament_sales_stays" localSheetId="10">[21]D!#REF!</definedName>
    <definedName name="tournament_sales_stays" localSheetId="11">[21]D!#REF!</definedName>
    <definedName name="tournament_sales_stays">[21]D!#REF!</definedName>
    <definedName name="townhome" localSheetId="7">#REF!</definedName>
    <definedName name="townhome" localSheetId="9">#REF!</definedName>
    <definedName name="townhome" localSheetId="8">#REF!</definedName>
    <definedName name="townhome" localSheetId="6">#REF!</definedName>
    <definedName name="townhome" localSheetId="12">#REF!</definedName>
    <definedName name="townhome" localSheetId="10">#REF!</definedName>
    <definedName name="townhome" localSheetId="11">#REF!</definedName>
    <definedName name="townhome">#REF!</definedName>
    <definedName name="TP_RFEE" localSheetId="7">'[66]Schuler 2'!#REF!</definedName>
    <definedName name="TP_RFEE" localSheetId="9">'[66]Schuler 2'!#REF!</definedName>
    <definedName name="TP_RFEE" localSheetId="8">'[66]Schuler 2'!#REF!</definedName>
    <definedName name="TP_RFEE" localSheetId="6">'[66]Schuler 2'!#REF!</definedName>
    <definedName name="TP_RFEE" localSheetId="12">'[66]Schuler 2'!#REF!</definedName>
    <definedName name="TP_RFEE" localSheetId="10">'[66]Schuler 2'!#REF!</definedName>
    <definedName name="TP_RFEE" localSheetId="11">'[66]Schuler 2'!#REF!</definedName>
    <definedName name="TP_RFEE">'[66]Schuler 2'!#REF!</definedName>
    <definedName name="TPFEE" localSheetId="7">'[66]Schuler 2'!#REF!</definedName>
    <definedName name="TPFEE" localSheetId="9">'[66]Schuler 2'!#REF!</definedName>
    <definedName name="TPFEE" localSheetId="8">'[66]Schuler 2'!#REF!</definedName>
    <definedName name="TPFEE" localSheetId="6">'[66]Schuler 2'!#REF!</definedName>
    <definedName name="TPFEE" localSheetId="12">'[66]Schuler 2'!#REF!</definedName>
    <definedName name="TPFEE" localSheetId="10">'[66]Schuler 2'!#REF!</definedName>
    <definedName name="TPFEE" localSheetId="11">'[66]Schuler 2'!#REF!</definedName>
    <definedName name="TPFEE">'[66]Schuler 2'!#REF!</definedName>
    <definedName name="tra" localSheetId="7">#REF!</definedName>
    <definedName name="tra" localSheetId="9">#REF!</definedName>
    <definedName name="tra" localSheetId="8">#REF!</definedName>
    <definedName name="tra" localSheetId="6">#REF!</definedName>
    <definedName name="tra" localSheetId="12">#REF!</definedName>
    <definedName name="tra" localSheetId="10">#REF!</definedName>
    <definedName name="tra" localSheetId="11">#REF!</definedName>
    <definedName name="tra">#REF!</definedName>
    <definedName name="tra_existing" localSheetId="7">'[129]RY OPA AV'!#REF!</definedName>
    <definedName name="tra_existing" localSheetId="8">'[129]RY OPA AV'!#REF!</definedName>
    <definedName name="tra_existing" localSheetId="6">'[129]RY OPA AV'!#REF!</definedName>
    <definedName name="tra_existing">'[129]RY OPA AV'!#REF!</definedName>
    <definedName name="tra_proposed" localSheetId="7">'[129]RY OPA AV'!#REF!</definedName>
    <definedName name="tra_proposed" localSheetId="8">'[129]RY OPA AV'!#REF!</definedName>
    <definedName name="tra_proposed" localSheetId="6">'[129]RY OPA AV'!#REF!</definedName>
    <definedName name="tra_proposed">'[129]RY OPA AV'!#REF!</definedName>
    <definedName name="Traffic" localSheetId="7">#REF!</definedName>
    <definedName name="Traffic" localSheetId="9">#REF!</definedName>
    <definedName name="Traffic" localSheetId="8">#REF!</definedName>
    <definedName name="Traffic" localSheetId="6">#REF!</definedName>
    <definedName name="Traffic" localSheetId="12">#REF!</definedName>
    <definedName name="Traffic" localSheetId="10">#REF!</definedName>
    <definedName name="Traffic" localSheetId="11">#REF!</definedName>
    <definedName name="Traffic">#REF!</definedName>
    <definedName name="Trail" localSheetId="7">#REF!</definedName>
    <definedName name="Trail" localSheetId="9">#REF!</definedName>
    <definedName name="Trail" localSheetId="8">#REF!</definedName>
    <definedName name="Trail" localSheetId="6">#REF!</definedName>
    <definedName name="Trail" localSheetId="12">#REF!</definedName>
    <definedName name="Trail" localSheetId="10">#REF!</definedName>
    <definedName name="Trail" localSheetId="11">#REF!</definedName>
    <definedName name="Trail">#REF!</definedName>
    <definedName name="trails_alloc" localSheetId="7">#REF!</definedName>
    <definedName name="trails_alloc" localSheetId="9">#REF!</definedName>
    <definedName name="trails_alloc" localSheetId="8">#REF!</definedName>
    <definedName name="trails_alloc" localSheetId="6">#REF!</definedName>
    <definedName name="trails_alloc" localSheetId="12">#REF!</definedName>
    <definedName name="trails_alloc" localSheetId="10">#REF!</definedName>
    <definedName name="trails_alloc" localSheetId="11">#REF!</definedName>
    <definedName name="trails_alloc">#REF!</definedName>
    <definedName name="trails_costs" localSheetId="7">#REF!</definedName>
    <definedName name="trails_costs" localSheetId="9">#REF!</definedName>
    <definedName name="trails_costs" localSheetId="8">#REF!</definedName>
    <definedName name="trails_costs" localSheetId="6">#REF!</definedName>
    <definedName name="trails_costs" localSheetId="12">#REF!</definedName>
    <definedName name="trails_costs" localSheetId="10">#REF!</definedName>
    <definedName name="trails_costs" localSheetId="11">#REF!</definedName>
    <definedName name="trails_costs">#REF!</definedName>
    <definedName name="trails_costs_sb" localSheetId="7">#REF!</definedName>
    <definedName name="trails_costs_sb" localSheetId="9">#REF!</definedName>
    <definedName name="trails_costs_sb" localSheetId="8">#REF!</definedName>
    <definedName name="trails_costs_sb" localSheetId="6">#REF!</definedName>
    <definedName name="trails_costs_sb" localSheetId="12">#REF!</definedName>
    <definedName name="trails_costs_sb" localSheetId="10">#REF!</definedName>
    <definedName name="trails_costs_sb" localSheetId="11">#REF!</definedName>
    <definedName name="trails_costs_sb">#REF!</definedName>
    <definedName name="tran_surplus" localSheetId="7">#REF!</definedName>
    <definedName name="tran_surplus" localSheetId="9">#REF!</definedName>
    <definedName name="tran_surplus" localSheetId="8">#REF!</definedName>
    <definedName name="tran_surplus" localSheetId="6">#REF!</definedName>
    <definedName name="tran_surplus" localSheetId="12">#REF!</definedName>
    <definedName name="tran_surplus" localSheetId="10">#REF!</definedName>
    <definedName name="tran_surplus" localSheetId="11">#REF!</definedName>
    <definedName name="tran_surplus">#REF!</definedName>
    <definedName name="tran_surplus2" localSheetId="7">#REF!</definedName>
    <definedName name="tran_surplus2" localSheetId="9">#REF!</definedName>
    <definedName name="tran_surplus2" localSheetId="8">#REF!</definedName>
    <definedName name="tran_surplus2" localSheetId="6">#REF!</definedName>
    <definedName name="tran_surplus2" localSheetId="12">#REF!</definedName>
    <definedName name="tran_surplus2" localSheetId="10">#REF!</definedName>
    <definedName name="tran_surplus2" localSheetId="11">#REF!</definedName>
    <definedName name="tran_surplus2">#REF!</definedName>
    <definedName name="trans_alloc" localSheetId="7">#REF!</definedName>
    <definedName name="trans_alloc" localSheetId="9">#REF!</definedName>
    <definedName name="trans_alloc" localSheetId="8">#REF!</definedName>
    <definedName name="trans_alloc" localSheetId="6">#REF!</definedName>
    <definedName name="trans_alloc" localSheetId="12">#REF!</definedName>
    <definedName name="trans_alloc" localSheetId="10">#REF!</definedName>
    <definedName name="trans_alloc" localSheetId="11">#REF!</definedName>
    <definedName name="trans_alloc">#REF!</definedName>
    <definedName name="trans_compare" localSheetId="7">#REF!</definedName>
    <definedName name="trans_compare" localSheetId="9">#REF!</definedName>
    <definedName name="trans_compare" localSheetId="8">#REF!</definedName>
    <definedName name="trans_compare" localSheetId="6">#REF!</definedName>
    <definedName name="trans_compare" localSheetId="12">#REF!</definedName>
    <definedName name="trans_compare" localSheetId="10">#REF!</definedName>
    <definedName name="trans_compare" localSheetId="11">#REF!</definedName>
    <definedName name="trans_compare">#REF!</definedName>
    <definedName name="trans_dev1" localSheetId="7">#REF!</definedName>
    <definedName name="trans_dev1" localSheetId="9">#REF!</definedName>
    <definedName name="trans_dev1" localSheetId="8">#REF!</definedName>
    <definedName name="trans_dev1" localSheetId="6">#REF!</definedName>
    <definedName name="trans_dev1" localSheetId="12">#REF!</definedName>
    <definedName name="trans_dev1" localSheetId="10">#REF!</definedName>
    <definedName name="trans_dev1" localSheetId="11">#REF!</definedName>
    <definedName name="trans_dev1">#REF!</definedName>
    <definedName name="trans_sum" localSheetId="7">#REF!</definedName>
    <definedName name="trans_sum" localSheetId="9">#REF!</definedName>
    <definedName name="trans_sum" localSheetId="8">#REF!</definedName>
    <definedName name="trans_sum" localSheetId="6">#REF!</definedName>
    <definedName name="trans_sum" localSheetId="12">#REF!</definedName>
    <definedName name="trans_sum" localSheetId="10">#REF!</definedName>
    <definedName name="trans_sum" localSheetId="11">#REF!</definedName>
    <definedName name="trans_sum">#REF!</definedName>
    <definedName name="trans_sum1" localSheetId="7">#REF!</definedName>
    <definedName name="trans_sum1" localSheetId="9">#REF!</definedName>
    <definedName name="trans_sum1" localSheetId="8">#REF!</definedName>
    <definedName name="trans_sum1" localSheetId="6">#REF!</definedName>
    <definedName name="trans_sum1" localSheetId="12">#REF!</definedName>
    <definedName name="trans_sum1" localSheetId="10">#REF!</definedName>
    <definedName name="trans_sum1" localSheetId="11">#REF!</definedName>
    <definedName name="trans_sum1">#REF!</definedName>
    <definedName name="transfer_tax" localSheetId="4">#REF!</definedName>
    <definedName name="transfer_tax" localSheetId="7">#REF!</definedName>
    <definedName name="transfer_tax" localSheetId="3">#REF!</definedName>
    <definedName name="transfer_tax" localSheetId="9">#REF!</definedName>
    <definedName name="transfer_tax" localSheetId="2">#REF!</definedName>
    <definedName name="transfer_tax" localSheetId="8">#REF!</definedName>
    <definedName name="transfer_tax" localSheetId="6">#REF!</definedName>
    <definedName name="transfer_tax" localSheetId="12">#REF!</definedName>
    <definedName name="transfer_tax" localSheetId="5">#REF!</definedName>
    <definedName name="transfer_tax" localSheetId="10">#REF!</definedName>
    <definedName name="transfer_tax" localSheetId="11">#REF!</definedName>
    <definedName name="transfer_tax" localSheetId="13">#REF!</definedName>
    <definedName name="transfer_tax">#REF!</definedName>
    <definedName name="transit_alloc" localSheetId="7">'[48]Southwest Placer Fee Program'!#REF!</definedName>
    <definedName name="transit_alloc" localSheetId="9">'[48]Southwest Placer Fee Program'!#REF!</definedName>
    <definedName name="transit_alloc" localSheetId="8">'[48]Southwest Placer Fee Program'!#REF!</definedName>
    <definedName name="transit_alloc" localSheetId="6">'[48]Southwest Placer Fee Program'!#REF!</definedName>
    <definedName name="transit_alloc" localSheetId="12">'[48]Southwest Placer Fee Program'!#REF!</definedName>
    <definedName name="transit_alloc" localSheetId="10">'[48]Southwest Placer Fee Program'!#REF!</definedName>
    <definedName name="transit_alloc" localSheetId="11">'[48]Southwest Placer Fee Program'!#REF!</definedName>
    <definedName name="transit_alloc">'[48]Southwest Placer Fee Program'!#REF!</definedName>
    <definedName name="transit_allocation" localSheetId="7">#REF!</definedName>
    <definedName name="transit_allocation" localSheetId="9">#REF!</definedName>
    <definedName name="transit_allocation" localSheetId="8">#REF!</definedName>
    <definedName name="transit_allocation" localSheetId="6">#REF!</definedName>
    <definedName name="transit_allocation" localSheetId="12">#REF!</definedName>
    <definedName name="transit_allocation" localSheetId="10">#REF!</definedName>
    <definedName name="transit_allocation" localSheetId="11">#REF!</definedName>
    <definedName name="transit_allocation">#REF!</definedName>
    <definedName name="transit_cf" localSheetId="7">#REF!</definedName>
    <definedName name="transit_cf" localSheetId="9">#REF!</definedName>
    <definedName name="transit_cf" localSheetId="8">#REF!</definedName>
    <definedName name="transit_cf" localSheetId="6">#REF!</definedName>
    <definedName name="transit_cf" localSheetId="12">#REF!</definedName>
    <definedName name="transit_cf" localSheetId="10">#REF!</definedName>
    <definedName name="transit_cf" localSheetId="11">#REF!</definedName>
    <definedName name="transit_cf">#REF!</definedName>
    <definedName name="transit_cost" localSheetId="7">#REF!</definedName>
    <definedName name="transit_cost" localSheetId="9">#REF!</definedName>
    <definedName name="transit_cost" localSheetId="8">#REF!</definedName>
    <definedName name="transit_cost" localSheetId="6">#REF!</definedName>
    <definedName name="transit_cost" localSheetId="12">#REF!</definedName>
    <definedName name="transit_cost" localSheetId="10">#REF!</definedName>
    <definedName name="transit_cost" localSheetId="11">#REF!</definedName>
    <definedName name="transit_cost">#REF!</definedName>
    <definedName name="Transit_cost_diff" localSheetId="7">'[58]Cost Summary'!#REF!</definedName>
    <definedName name="Transit_cost_diff" localSheetId="8">'[58]Cost Summary'!#REF!</definedName>
    <definedName name="Transit_cost_diff" localSheetId="6">'[58]Cost Summary'!#REF!</definedName>
    <definedName name="Transit_cost_diff">'[58]Cost Summary'!#REF!</definedName>
    <definedName name="transit_costs" localSheetId="7">#REF!</definedName>
    <definedName name="transit_costs" localSheetId="9">#REF!</definedName>
    <definedName name="transit_costs" localSheetId="8">#REF!</definedName>
    <definedName name="transit_costs" localSheetId="6">#REF!</definedName>
    <definedName name="transit_costs" localSheetId="12">#REF!</definedName>
    <definedName name="transit_costs" localSheetId="10">#REF!</definedName>
    <definedName name="transit_costs" localSheetId="11">#REF!</definedName>
    <definedName name="transit_costs">#REF!</definedName>
    <definedName name="transit_costs_sb" localSheetId="7">#REF!</definedName>
    <definedName name="transit_costs_sb" localSheetId="9">#REF!</definedName>
    <definedName name="transit_costs_sb" localSheetId="8">#REF!</definedName>
    <definedName name="transit_costs_sb" localSheetId="6">#REF!</definedName>
    <definedName name="transit_costs_sb" localSheetId="12">#REF!</definedName>
    <definedName name="transit_costs_sb" localSheetId="10">#REF!</definedName>
    <definedName name="transit_costs_sb" localSheetId="11">#REF!</definedName>
    <definedName name="transit_costs_sb">#REF!</definedName>
    <definedName name="transit_fee" localSheetId="7">'[40]Other Fee Prog'!#REF!</definedName>
    <definedName name="transit_fee" localSheetId="9">'[40]Other Fee Prog'!#REF!</definedName>
    <definedName name="transit_fee" localSheetId="8">'[40]Other Fee Prog'!#REF!</definedName>
    <definedName name="transit_fee" localSheetId="6">'[40]Other Fee Prog'!#REF!</definedName>
    <definedName name="transit_fee" localSheetId="12">'[40]Other Fee Prog'!#REF!</definedName>
    <definedName name="transit_fee" localSheetId="10">'[40]Other Fee Prog'!#REF!</definedName>
    <definedName name="transit_fee" localSheetId="11">'[40]Other Fee Prog'!#REF!</definedName>
    <definedName name="transit_fee">'[40]Other Fee Prog'!#REF!</definedName>
    <definedName name="Transit_summary" localSheetId="7">'[79]cost allocation detail'!#REF!</definedName>
    <definedName name="Transit_summary" localSheetId="8">'[79]cost allocation detail'!#REF!</definedName>
    <definedName name="Transit_summary" localSheetId="6">'[79]cost allocation detail'!#REF!</definedName>
    <definedName name="Transit_summary">'[79]cost allocation detail'!#REF!</definedName>
    <definedName name="treatment_due" localSheetId="7">#REF!</definedName>
    <definedName name="treatment_due" localSheetId="9">#REF!</definedName>
    <definedName name="treatment_due" localSheetId="8">#REF!</definedName>
    <definedName name="treatment_due" localSheetId="6">#REF!</definedName>
    <definedName name="treatment_due" localSheetId="12">#REF!</definedName>
    <definedName name="treatment_due" localSheetId="10">#REF!</definedName>
    <definedName name="treatment_due" localSheetId="11">#REF!</definedName>
    <definedName name="treatment_due">#REF!</definedName>
    <definedName name="trench_alloc" localSheetId="7">#REF!</definedName>
    <definedName name="trench_alloc" localSheetId="9">#REF!</definedName>
    <definedName name="trench_alloc" localSheetId="8">#REF!</definedName>
    <definedName name="trench_alloc" localSheetId="6">#REF!</definedName>
    <definedName name="trench_alloc" localSheetId="12">#REF!</definedName>
    <definedName name="trench_alloc" localSheetId="10">#REF!</definedName>
    <definedName name="trench_alloc" localSheetId="11">#REF!</definedName>
    <definedName name="trench_alloc">#REF!</definedName>
    <definedName name="TRXFR" localSheetId="7">#REF!</definedName>
    <definedName name="TRXFR" localSheetId="9">#REF!</definedName>
    <definedName name="TRXFR" localSheetId="8">#REF!</definedName>
    <definedName name="TRXFR" localSheetId="6">#REF!</definedName>
    <definedName name="TRXFR" localSheetId="12">#REF!</definedName>
    <definedName name="TRXFR" localSheetId="10">#REF!</definedName>
    <definedName name="TRXFR" localSheetId="11">#REF!</definedName>
    <definedName name="TRXFR">#REF!</definedName>
    <definedName name="trxfr1" localSheetId="7">#REF!</definedName>
    <definedName name="trxfr1" localSheetId="9">#REF!</definedName>
    <definedName name="trxfr1" localSheetId="8">#REF!</definedName>
    <definedName name="trxfr1" localSheetId="6">#REF!</definedName>
    <definedName name="trxfr1" localSheetId="12">#REF!</definedName>
    <definedName name="trxfr1" localSheetId="10">#REF!</definedName>
    <definedName name="trxfr1" localSheetId="11">#REF!</definedName>
    <definedName name="trxfr1">#REF!</definedName>
    <definedName name="tsf" localSheetId="7">#REF!</definedName>
    <definedName name="tsf" localSheetId="9">#REF!</definedName>
    <definedName name="tsf" localSheetId="8">#REF!</definedName>
    <definedName name="tsf" localSheetId="6">#REF!</definedName>
    <definedName name="tsf" localSheetId="12">#REF!</definedName>
    <definedName name="tsf" localSheetId="10">#REF!</definedName>
    <definedName name="tsf" localSheetId="11">#REF!</definedName>
    <definedName name="tsf">#REF!</definedName>
    <definedName name="TSMUD" localSheetId="7">'[66]Schuler 2'!#REF!</definedName>
    <definedName name="TSMUD" localSheetId="9">'[66]Schuler 2'!#REF!</definedName>
    <definedName name="TSMUD" localSheetId="8">'[66]Schuler 2'!#REF!</definedName>
    <definedName name="TSMUD" localSheetId="6">'[66]Schuler 2'!#REF!</definedName>
    <definedName name="TSMUD" localSheetId="12">'[66]Schuler 2'!#REF!</definedName>
    <definedName name="TSMUD" localSheetId="10">'[66]Schuler 2'!#REF!</definedName>
    <definedName name="TSMUD" localSheetId="11">'[66]Schuler 2'!#REF!</definedName>
    <definedName name="TSMUD">'[66]Schuler 2'!#REF!</definedName>
    <definedName name="tssp_road_alloc" localSheetId="7">#REF!</definedName>
    <definedName name="tssp_road_alloc" localSheetId="9">#REF!</definedName>
    <definedName name="tssp_road_alloc" localSheetId="8">#REF!</definedName>
    <definedName name="tssp_road_alloc" localSheetId="6">#REF!</definedName>
    <definedName name="tssp_road_alloc" localSheetId="12">#REF!</definedName>
    <definedName name="tssp_road_alloc" localSheetId="10">#REF!</definedName>
    <definedName name="tssp_road_alloc" localSheetId="11">#REF!</definedName>
    <definedName name="tssp_road_alloc">#REF!</definedName>
    <definedName name="tssp_road_alloc2" localSheetId="7">#REF!</definedName>
    <definedName name="tssp_road_alloc2" localSheetId="9">#REF!</definedName>
    <definedName name="tssp_road_alloc2" localSheetId="8">#REF!</definedName>
    <definedName name="tssp_road_alloc2" localSheetId="6">#REF!</definedName>
    <definedName name="tssp_road_alloc2" localSheetId="12">#REF!</definedName>
    <definedName name="tssp_road_alloc2" localSheetId="10">#REF!</definedName>
    <definedName name="tssp_road_alloc2" localSheetId="11">#REF!</definedName>
    <definedName name="tssp_road_alloc2">#REF!</definedName>
    <definedName name="TTLANTFEE">#N/A</definedName>
    <definedName name="TTLRTFEE" localSheetId="7">'[66]Schuler 2'!#REF!</definedName>
    <definedName name="TTLRTFEE" localSheetId="9">'[66]Schuler 2'!#REF!</definedName>
    <definedName name="TTLRTFEE" localSheetId="8">'[66]Schuler 2'!#REF!</definedName>
    <definedName name="TTLRTFEE" localSheetId="6">'[66]Schuler 2'!#REF!</definedName>
    <definedName name="TTLRTFEE" localSheetId="12">'[66]Schuler 2'!#REF!</definedName>
    <definedName name="TTLRTFEE" localSheetId="10">'[66]Schuler 2'!#REF!</definedName>
    <definedName name="TTLRTFEE" localSheetId="11">'[66]Schuler 2'!#REF!</definedName>
    <definedName name="TTLRTFEE">'[66]Schuler 2'!#REF!</definedName>
    <definedName name="TWO" localSheetId="7">#REF!</definedName>
    <definedName name="TWO" localSheetId="8">#REF!</definedName>
    <definedName name="TWO" localSheetId="6">#REF!</definedName>
    <definedName name="TWO">#REF!</definedName>
    <definedName name="two_percent">[62]Financing!$H$60:$P$111</definedName>
    <definedName name="TX_INS_MAINT_OTHER_4000" localSheetId="7">'[6]Expense Detail Sheets'!#REF!</definedName>
    <definedName name="TX_INS_MAINT_OTHER_4000" localSheetId="9">'[6]Expense Detail Sheets'!#REF!</definedName>
    <definedName name="TX_INS_MAINT_OTHER_4000" localSheetId="8">'[6]Expense Detail Sheets'!#REF!</definedName>
    <definedName name="TX_INS_MAINT_OTHER_4000" localSheetId="6">'[6]Expense Detail Sheets'!#REF!</definedName>
    <definedName name="TX_INS_MAINT_OTHER_4000" localSheetId="12">'[6]Expense Detail Sheets'!#REF!</definedName>
    <definedName name="TX_INS_MAINT_OTHER_4000" localSheetId="10">'[6]Expense Detail Sheets'!#REF!</definedName>
    <definedName name="TX_INS_MAINT_OTHER_4000" localSheetId="11">'[6]Expense Detail Sheets'!#REF!</definedName>
    <definedName name="TX_INS_MAINT_OTHER_4000">'[6]Expense Detail Sheets'!#REF!</definedName>
    <definedName name="TYPE" localSheetId="7">#REF!</definedName>
    <definedName name="TYPE" localSheetId="9">#REF!</definedName>
    <definedName name="TYPE" localSheetId="8">#REF!</definedName>
    <definedName name="TYPE" localSheetId="6">#REF!</definedName>
    <definedName name="TYPE" localSheetId="12">#REF!</definedName>
    <definedName name="TYPE" localSheetId="10">#REF!</definedName>
    <definedName name="TYPE" localSheetId="11">#REF!</definedName>
    <definedName name="TYPE">#REF!</definedName>
    <definedName name="unattached" hidden="1">{#N/A,#N/A,FALSE,"el.det";#N/A,#N/A,FALSE,"mu.det";#N/A,#N/A,FALSE,"ug.det";#N/A,#N/A,FALSE,"ex.det";#N/A,#N/A,FALSE,"lux.det";#N/A,#N/A,FALSE,"custom.lot";#N/A,#N/A,FALSE,"condo.att";#N/A,#N/A,FALSE,"el.att";#N/A,#N/A,FALSE,"mu.att";#N/A,#N/A,FALSE,"ex.att";#N/A,#N/A,FALSE,"lux.att";#N/A,#N/A,FALSE,"all.by.village"}</definedName>
    <definedName name="undev_tax" localSheetId="7">'[37]Bond Proceeds'!#REF!</definedName>
    <definedName name="undev_tax" localSheetId="9">'[37]Bond Proceeds'!#REF!</definedName>
    <definedName name="undev_tax" localSheetId="8">'[37]Bond Proceeds'!#REF!</definedName>
    <definedName name="undev_tax" localSheetId="6">'[37]Bond Proceeds'!#REF!</definedName>
    <definedName name="undev_tax" localSheetId="12">'[37]Bond Proceeds'!#REF!</definedName>
    <definedName name="undev_tax" localSheetId="10">'[37]Bond Proceeds'!#REF!</definedName>
    <definedName name="undev_tax" localSheetId="11">'[37]Bond Proceeds'!#REF!</definedName>
    <definedName name="undev_tax">'[37]Bond Proceeds'!#REF!</definedName>
    <definedName name="undev_tax1" localSheetId="7">#REF!</definedName>
    <definedName name="undev_tax1" localSheetId="9">#REF!</definedName>
    <definedName name="undev_tax1" localSheetId="8">#REF!</definedName>
    <definedName name="undev_tax1" localSheetId="6">#REF!</definedName>
    <definedName name="undev_tax1" localSheetId="12">#REF!</definedName>
    <definedName name="undev_tax1" localSheetId="10">#REF!</definedName>
    <definedName name="undev_tax1" localSheetId="11">#REF!</definedName>
    <definedName name="undev_tax1">#REF!</definedName>
    <definedName name="undev_tax2" localSheetId="7">#REF!</definedName>
    <definedName name="undev_tax2" localSheetId="9">#REF!</definedName>
    <definedName name="undev_tax2" localSheetId="8">#REF!</definedName>
    <definedName name="undev_tax2" localSheetId="6">#REF!</definedName>
    <definedName name="undev_tax2" localSheetId="12">#REF!</definedName>
    <definedName name="undev_tax2" localSheetId="10">#REF!</definedName>
    <definedName name="undev_tax2" localSheetId="11">#REF!</definedName>
    <definedName name="undev_tax2">#REF!</definedName>
    <definedName name="undev_tax3" localSheetId="7">#REF!</definedName>
    <definedName name="undev_tax3" localSheetId="9">#REF!</definedName>
    <definedName name="undev_tax3" localSheetId="8">#REF!</definedName>
    <definedName name="undev_tax3" localSheetId="6">#REF!</definedName>
    <definedName name="undev_tax3" localSheetId="12">#REF!</definedName>
    <definedName name="undev_tax3" localSheetId="10">#REF!</definedName>
    <definedName name="undev_tax3" localSheetId="11">#REF!</definedName>
    <definedName name="undev_tax3">#REF!</definedName>
    <definedName name="undev_tax4" localSheetId="7">#REF!</definedName>
    <definedName name="undev_tax4" localSheetId="9">#REF!</definedName>
    <definedName name="undev_tax4" localSheetId="8">#REF!</definedName>
    <definedName name="undev_tax4" localSheetId="6">#REF!</definedName>
    <definedName name="undev_tax4" localSheetId="12">#REF!</definedName>
    <definedName name="undev_tax4" localSheetId="10">#REF!</definedName>
    <definedName name="undev_tax4" localSheetId="11">#REF!</definedName>
    <definedName name="undev_tax4">#REF!</definedName>
    <definedName name="undev_tax5" localSheetId="7">#REF!</definedName>
    <definedName name="undev_tax5" localSheetId="9">#REF!</definedName>
    <definedName name="undev_tax5" localSheetId="8">#REF!</definedName>
    <definedName name="undev_tax5" localSheetId="6">#REF!</definedName>
    <definedName name="undev_tax5" localSheetId="12">#REF!</definedName>
    <definedName name="undev_tax5" localSheetId="10">#REF!</definedName>
    <definedName name="undev_tax5" localSheetId="11">#REF!</definedName>
    <definedName name="undev_tax5">#REF!</definedName>
    <definedName name="undeveloped_land_av" localSheetId="7">[21]D!#REF!</definedName>
    <definedName name="undeveloped_land_av" localSheetId="9">[21]D!#REF!</definedName>
    <definedName name="undeveloped_land_av" localSheetId="8">[21]D!#REF!</definedName>
    <definedName name="undeveloped_land_av" localSheetId="6">[21]D!#REF!</definedName>
    <definedName name="undeveloped_land_av" localSheetId="12">[21]D!#REF!</definedName>
    <definedName name="undeveloped_land_av" localSheetId="10">[21]D!#REF!</definedName>
    <definedName name="undeveloped_land_av" localSheetId="11">[21]D!#REF!</definedName>
    <definedName name="undeveloped_land_av">[21]D!#REF!</definedName>
    <definedName name="unfund" localSheetId="7">#REF!</definedName>
    <definedName name="unfund" localSheetId="9">#REF!</definedName>
    <definedName name="unfund" localSheetId="8">#REF!</definedName>
    <definedName name="unfund" localSheetId="6">#REF!</definedName>
    <definedName name="unfund" localSheetId="12">#REF!</definedName>
    <definedName name="unfund" localSheetId="10">#REF!</definedName>
    <definedName name="unfund" localSheetId="11">#REF!</definedName>
    <definedName name="unfund">#REF!</definedName>
    <definedName name="unfunded_costs" localSheetId="7">#REF!</definedName>
    <definedName name="unfunded_costs" localSheetId="9">#REF!</definedName>
    <definedName name="unfunded_costs" localSheetId="8">#REF!</definedName>
    <definedName name="unfunded_costs" localSheetId="6">#REF!</definedName>
    <definedName name="unfunded_costs" localSheetId="12">#REF!</definedName>
    <definedName name="unfunded_costs" localSheetId="10">#REF!</definedName>
    <definedName name="unfunded_costs" localSheetId="11">#REF!</definedName>
    <definedName name="unfunded_costs">#REF!</definedName>
    <definedName name="UNIT">#N/A</definedName>
    <definedName name="unit_estimate" localSheetId="7">'[95]land use'!#REF!</definedName>
    <definedName name="unit_estimate" localSheetId="9">'[95]land use'!#REF!</definedName>
    <definedName name="unit_estimate" localSheetId="8">'[95]land use'!#REF!</definedName>
    <definedName name="unit_estimate" localSheetId="6">'[95]land use'!#REF!</definedName>
    <definedName name="unit_estimate" localSheetId="12">'[95]land use'!#REF!</definedName>
    <definedName name="unit_estimate" localSheetId="10">'[95]land use'!#REF!</definedName>
    <definedName name="unit_estimate" localSheetId="11">'[95]land use'!#REF!</definedName>
    <definedName name="unit_estimate">'[95]land use'!#REF!</definedName>
    <definedName name="UNIT_PRICE">#N/A</definedName>
    <definedName name="unit_table" localSheetId="7">#REF!</definedName>
    <definedName name="unit_table" localSheetId="9">#REF!</definedName>
    <definedName name="unit_table" localSheetId="8">#REF!</definedName>
    <definedName name="unit_table" localSheetId="6">#REF!</definedName>
    <definedName name="unit_table" localSheetId="12">#REF!</definedName>
    <definedName name="unit_table" localSheetId="10">#REF!</definedName>
    <definedName name="unit_table" localSheetId="11">#REF!</definedName>
    <definedName name="unit_table">#REF!</definedName>
    <definedName name="units" localSheetId="7">#REF!</definedName>
    <definedName name="units" localSheetId="9">#REF!</definedName>
    <definedName name="units" localSheetId="8">#REF!</definedName>
    <definedName name="units" localSheetId="6">#REF!</definedName>
    <definedName name="units" localSheetId="12">#REF!</definedName>
    <definedName name="units" localSheetId="10">#REF!</definedName>
    <definedName name="units" localSheetId="11">#REF!</definedName>
    <definedName name="units">#REF!</definedName>
    <definedName name="units_comp" localSheetId="7">[130]lu_comp!#REF!</definedName>
    <definedName name="units_comp" localSheetId="9">[130]lu_comp!#REF!</definedName>
    <definedName name="units_comp" localSheetId="8">[130]lu_comp!#REF!</definedName>
    <definedName name="units_comp" localSheetId="6">[130]lu_comp!#REF!</definedName>
    <definedName name="units_comp" localSheetId="12">[130]lu_comp!#REF!</definedName>
    <definedName name="units_comp" localSheetId="10">[130]lu_comp!#REF!</definedName>
    <definedName name="units_comp" localSheetId="11">[130]lu_comp!#REF!</definedName>
    <definedName name="units_comp">[130]lu_comp!#REF!</definedName>
    <definedName name="UnitsUnderContract" localSheetId="7">#REF!</definedName>
    <definedName name="UnitsUnderContract" localSheetId="9">#REF!</definedName>
    <definedName name="UnitsUnderContract" localSheetId="8">#REF!</definedName>
    <definedName name="UnitsUnderContract" localSheetId="6">#REF!</definedName>
    <definedName name="UnitsUnderContract" localSheetId="12">#REF!</definedName>
    <definedName name="UnitsUnderContract" localSheetId="10">#REF!</definedName>
    <definedName name="UnitsUnderContract" localSheetId="11">#REF!</definedName>
    <definedName name="UnitsUnderContract">#REF!</definedName>
    <definedName name="University" localSheetId="7">#REF!</definedName>
    <definedName name="University" localSheetId="9">#REF!</definedName>
    <definedName name="University" localSheetId="8">#REF!</definedName>
    <definedName name="University" localSheetId="6">#REF!</definedName>
    <definedName name="University" localSheetId="12">#REF!</definedName>
    <definedName name="University" localSheetId="10">#REF!</definedName>
    <definedName name="University" localSheetId="11">#REF!</definedName>
    <definedName name="University">#REF!</definedName>
    <definedName name="UnpaidBalanceOnLandPurchase" localSheetId="7">#REF!</definedName>
    <definedName name="UnpaidBalanceOnLandPurchase" localSheetId="9">#REF!</definedName>
    <definedName name="UnpaidBalanceOnLandPurchase" localSheetId="8">#REF!</definedName>
    <definedName name="UnpaidBalanceOnLandPurchase" localSheetId="6">#REF!</definedName>
    <definedName name="UnpaidBalanceOnLandPurchase" localSheetId="12">#REF!</definedName>
    <definedName name="UnpaidBalanceOnLandPurchase" localSheetId="10">#REF!</definedName>
    <definedName name="UnpaidBalanceOnLandPurchase" localSheetId="11">#REF!</definedName>
    <definedName name="UnpaidBalanceOnLandPurchase">#REF!</definedName>
    <definedName name="UnpaidRollbackTaxes" localSheetId="7">#REF!</definedName>
    <definedName name="UnpaidRollbackTaxes" localSheetId="9">#REF!</definedName>
    <definedName name="UnpaidRollbackTaxes" localSheetId="8">#REF!</definedName>
    <definedName name="UnpaidRollbackTaxes" localSheetId="6">#REF!</definedName>
    <definedName name="UnpaidRollbackTaxes" localSheetId="12">#REF!</definedName>
    <definedName name="UnpaidRollbackTaxes" localSheetId="10">#REF!</definedName>
    <definedName name="UnpaidRollbackTaxes" localSheetId="11">#REF!</definedName>
    <definedName name="UnpaidRollbackTaxes">#REF!</definedName>
    <definedName name="UnsoldLots" localSheetId="7">#REF!</definedName>
    <definedName name="UnsoldLots" localSheetId="9">#REF!</definedName>
    <definedName name="UnsoldLots" localSheetId="8">#REF!</definedName>
    <definedName name="UnsoldLots" localSheetId="6">#REF!</definedName>
    <definedName name="UnsoldLots" localSheetId="12">#REF!</definedName>
    <definedName name="UnsoldLots" localSheetId="10">#REF!</definedName>
    <definedName name="UnsoldLots" localSheetId="11">#REF!</definedName>
    <definedName name="UnsoldLots">#REF!</definedName>
    <definedName name="UPARK" localSheetId="7">#REF!</definedName>
    <definedName name="UPARK" localSheetId="9">#REF!</definedName>
    <definedName name="UPARK" localSheetId="8">#REF!</definedName>
    <definedName name="UPARK" localSheetId="6">#REF!</definedName>
    <definedName name="UPARK" localSheetId="12">#REF!</definedName>
    <definedName name="UPARK" localSheetId="10">#REF!</definedName>
    <definedName name="UPARK" localSheetId="11">#REF!</definedName>
    <definedName name="UPARK">#REF!</definedName>
    <definedName name="UPARK_CAP" localSheetId="7">#REF!</definedName>
    <definedName name="UPARK_CAP" localSheetId="9">#REF!</definedName>
    <definedName name="UPARK_CAP" localSheetId="8">#REF!</definedName>
    <definedName name="UPARK_CAP" localSheetId="6">#REF!</definedName>
    <definedName name="UPARK_CAP" localSheetId="12">#REF!</definedName>
    <definedName name="UPARK_CAP" localSheetId="10">#REF!</definedName>
    <definedName name="UPARK_CAP" localSheetId="11">#REF!</definedName>
    <definedName name="UPARK_CAP">#REF!</definedName>
    <definedName name="UPARK_NOI" localSheetId="7">#REF!</definedName>
    <definedName name="UPARK_NOI" localSheetId="9">#REF!</definedName>
    <definedName name="UPARK_NOI" localSheetId="8">#REF!</definedName>
    <definedName name="UPARK_NOI" localSheetId="6">#REF!</definedName>
    <definedName name="UPARK_NOI" localSheetId="12">#REF!</definedName>
    <definedName name="UPARK_NOI" localSheetId="10">#REF!</definedName>
    <definedName name="UPARK_NOI" localSheetId="11">#REF!</definedName>
    <definedName name="UPARK_NOI">#REF!</definedName>
    <definedName name="UPARK_TITLE" localSheetId="7">#REF!</definedName>
    <definedName name="UPARK_TITLE" localSheetId="9">#REF!</definedName>
    <definedName name="UPARK_TITLE" localSheetId="8">#REF!</definedName>
    <definedName name="UPARK_TITLE" localSheetId="6">#REF!</definedName>
    <definedName name="UPARK_TITLE" localSheetId="12">#REF!</definedName>
    <definedName name="UPARK_TITLE" localSheetId="10">#REF!</definedName>
    <definedName name="UPARK_TITLE" localSheetId="11">#REF!</definedName>
    <definedName name="UPARK_TITLE">#REF!</definedName>
    <definedName name="usd_init_eq" localSheetId="7">#REF!</definedName>
    <definedName name="usd_init_eq" localSheetId="9">#REF!</definedName>
    <definedName name="usd_init_eq" localSheetId="8">#REF!</definedName>
    <definedName name="usd_init_eq" localSheetId="6">#REF!</definedName>
    <definedName name="usd_init_eq" localSheetId="12">#REF!</definedName>
    <definedName name="usd_init_eq" localSheetId="10">#REF!</definedName>
    <definedName name="usd_init_eq" localSheetId="11">#REF!</definedName>
    <definedName name="usd_init_eq">#REF!</definedName>
    <definedName name="ut_easton" localSheetId="7">#REF!</definedName>
    <definedName name="ut_easton" localSheetId="9">#REF!</definedName>
    <definedName name="ut_easton" localSheetId="8">#REF!</definedName>
    <definedName name="ut_easton" localSheetId="6">#REF!</definedName>
    <definedName name="ut_easton" localSheetId="12">#REF!</definedName>
    <definedName name="ut_easton" localSheetId="10">#REF!</definedName>
    <definedName name="ut_easton" localSheetId="11">#REF!</definedName>
    <definedName name="ut_easton">#REF!</definedName>
    <definedName name="ut_glen" localSheetId="7">#REF!</definedName>
    <definedName name="ut_glen" localSheetId="9">#REF!</definedName>
    <definedName name="ut_glen" localSheetId="8">#REF!</definedName>
    <definedName name="ut_glen" localSheetId="6">#REF!</definedName>
    <definedName name="ut_glen" localSheetId="12">#REF!</definedName>
    <definedName name="ut_glen" localSheetId="10">#REF!</definedName>
    <definedName name="ut_glen" localSheetId="11">#REF!</definedName>
    <definedName name="ut_glen">#REF!</definedName>
    <definedName name="util_assmps" localSheetId="7">[83]Revenues!#REF!</definedName>
    <definedName name="util_assmps" localSheetId="9">[83]Revenues!#REF!</definedName>
    <definedName name="util_assmps" localSheetId="8">[83]Revenues!#REF!</definedName>
    <definedName name="util_assmps" localSheetId="6">[83]Revenues!#REF!</definedName>
    <definedName name="util_assmps" localSheetId="12">[83]Revenues!#REF!</definedName>
    <definedName name="util_assmps" localSheetId="10">[83]Revenues!#REF!</definedName>
    <definedName name="util_assmps" localSheetId="11">[83]Revenues!#REF!</definedName>
    <definedName name="util_assmps">[83]Revenues!#REF!</definedName>
    <definedName name="utilities" localSheetId="7">#REF!</definedName>
    <definedName name="utilities" localSheetId="9">#REF!</definedName>
    <definedName name="utilities" localSheetId="8">#REF!</definedName>
    <definedName name="utilities" localSheetId="6">#REF!</definedName>
    <definedName name="utilities" localSheetId="12">#REF!</definedName>
    <definedName name="utilities" localSheetId="10">#REF!</definedName>
    <definedName name="utilities" localSheetId="11">#REF!</definedName>
    <definedName name="utilities">#REF!</definedName>
    <definedName name="utilitiesA">'[69]Type Costs'!$CG$333:$CG$373</definedName>
    <definedName name="utilitiesCst">'[69]Type Costs'!$CJ$333:$CJ$373</definedName>
    <definedName name="UTILITY.RELOCATION" localSheetId="7">[25]MASTER!#REF!</definedName>
    <definedName name="UTILITY.RELOCATION" localSheetId="9">[25]MASTER!#REF!</definedName>
    <definedName name="UTILITY.RELOCATION" localSheetId="8">[25]MASTER!#REF!</definedName>
    <definedName name="UTILITY.RELOCATION" localSheetId="6">[25]MASTER!#REF!</definedName>
    <definedName name="UTILITY.RELOCATION" localSheetId="12">[25]MASTER!#REF!</definedName>
    <definedName name="UTILITY.RELOCATION" localSheetId="10">[25]MASTER!#REF!</definedName>
    <definedName name="UTILITY.RELOCATION" localSheetId="11">[25]MASTER!#REF!</definedName>
    <definedName name="UTILITY.RELOCATION">[25]MASTER!#REF!</definedName>
    <definedName name="utility_alloc" localSheetId="7">'[18]PF Cost Alloc'!#REF!</definedName>
    <definedName name="utility_alloc" localSheetId="9">'[18]PF Cost Alloc'!#REF!</definedName>
    <definedName name="utility_alloc" localSheetId="8">'[18]PF Cost Alloc'!#REF!</definedName>
    <definedName name="utility_alloc" localSheetId="6">'[18]PF Cost Alloc'!#REF!</definedName>
    <definedName name="utility_alloc" localSheetId="12">'[18]PF Cost Alloc'!#REF!</definedName>
    <definedName name="utility_alloc" localSheetId="10">'[18]PF Cost Alloc'!#REF!</definedName>
    <definedName name="utility_alloc" localSheetId="11">'[18]PF Cost Alloc'!#REF!</definedName>
    <definedName name="utility_alloc">'[18]PF Cost Alloc'!#REF!</definedName>
    <definedName name="Utility_Tax" localSheetId="7">[83]Revenues!#REF!</definedName>
    <definedName name="Utility_Tax" localSheetId="9">[83]Revenues!#REF!</definedName>
    <definedName name="Utility_Tax" localSheetId="8">[83]Revenues!#REF!</definedName>
    <definedName name="Utility_Tax" localSheetId="6">[83]Revenues!#REF!</definedName>
    <definedName name="Utility_Tax" localSheetId="12">[83]Revenues!#REF!</definedName>
    <definedName name="Utility_Tax" localSheetId="10">[83]Revenues!#REF!</definedName>
    <definedName name="Utility_Tax" localSheetId="11">[83]Revenues!#REF!</definedName>
    <definedName name="Utility_Tax">[83]Revenues!#REF!</definedName>
    <definedName name="UTREL" localSheetId="7">'[66]Schuler 2'!#REF!</definedName>
    <definedName name="UTREL" localSheetId="9">'[66]Schuler 2'!#REF!</definedName>
    <definedName name="UTREL" localSheetId="8">'[66]Schuler 2'!#REF!</definedName>
    <definedName name="UTREL" localSheetId="6">'[66]Schuler 2'!#REF!</definedName>
    <definedName name="UTREL" localSheetId="12">'[66]Schuler 2'!#REF!</definedName>
    <definedName name="UTREL" localSheetId="10">'[66]Schuler 2'!#REF!</definedName>
    <definedName name="UTREL" localSheetId="11">'[66]Schuler 2'!#REF!</definedName>
    <definedName name="UTREL">'[66]Schuler 2'!#REF!</definedName>
    <definedName name="VACANCY">'[116]Rent Roll'!$A$194:$G$200</definedName>
    <definedName name="VALIDFUNDS" localSheetId="7">#REF!</definedName>
    <definedName name="VALIDFUNDS" localSheetId="8">#REF!</definedName>
    <definedName name="VALIDFUNDS" localSheetId="6">#REF!</definedName>
    <definedName name="VALIDFUNDS">#REF!</definedName>
    <definedName name="valuation" localSheetId="7">#REF!</definedName>
    <definedName name="valuation" localSheetId="9">#REF!</definedName>
    <definedName name="valuation" localSheetId="8">#REF!</definedName>
    <definedName name="valuation" localSheetId="6">#REF!</definedName>
    <definedName name="valuation" localSheetId="12">#REF!</definedName>
    <definedName name="valuation" localSheetId="10">#REF!</definedName>
    <definedName name="valuation" localSheetId="11">#REF!</definedName>
    <definedName name="valuation">#REF!</definedName>
    <definedName name="value" localSheetId="7">#REF!</definedName>
    <definedName name="value" localSheetId="9">#REF!</definedName>
    <definedName name="value" localSheetId="8">#REF!</definedName>
    <definedName name="value" localSheetId="6">#REF!</definedName>
    <definedName name="value" localSheetId="12">#REF!</definedName>
    <definedName name="value" localSheetId="10">#REF!</definedName>
    <definedName name="value" localSheetId="11">#REF!</definedName>
    <definedName name="value">#REF!</definedName>
    <definedName name="value_comp" localSheetId="7">[104]AH!#REF!</definedName>
    <definedName name="value_comp" localSheetId="9">[104]AH!#REF!</definedName>
    <definedName name="value_comp" localSheetId="8">[104]AH!#REF!</definedName>
    <definedName name="value_comp" localSheetId="6">[104]AH!#REF!</definedName>
    <definedName name="value_comp" localSheetId="12">[104]AH!#REF!</definedName>
    <definedName name="value_comp" localSheetId="10">[104]AH!#REF!</definedName>
    <definedName name="value_comp" localSheetId="11">[104]AH!#REF!</definedName>
    <definedName name="value_comp">[104]AH!#REF!</definedName>
    <definedName name="Values_Entered" localSheetId="7">#N/A</definedName>
    <definedName name="Values_Entered" localSheetId="3">#N/A</definedName>
    <definedName name="Values_Entered" localSheetId="9">#N/A</definedName>
    <definedName name="Values_Entered" localSheetId="8">#N/A</definedName>
    <definedName name="Values_Entered" localSheetId="6">#N/A</definedName>
    <definedName name="Values_Entered" localSheetId="12">#N/A</definedName>
    <definedName name="Values_Entered" localSheetId="5">#N/A</definedName>
    <definedName name="Values_Entered" localSheetId="10">#N/A</definedName>
    <definedName name="Values_Entered" localSheetId="11">#N/A</definedName>
    <definedName name="Values_Entered" localSheetId="13">#N/A</definedName>
    <definedName name="Values_Entered">IF(Loan_Amount*[106]EconImpct!Interest_Rate*Loan_Years*Loan_Start&gt;0,1,0)</definedName>
    <definedName name="VCOST" localSheetId="7">#REF!</definedName>
    <definedName name="VCOST" localSheetId="9">#REF!</definedName>
    <definedName name="VCOST" localSheetId="8">#REF!</definedName>
    <definedName name="VCOST" localSheetId="6">#REF!</definedName>
    <definedName name="VCOST" localSheetId="12">#REF!</definedName>
    <definedName name="VCOST" localSheetId="10">#REF!</definedName>
    <definedName name="VCOST" localSheetId="11">#REF!</definedName>
    <definedName name="VCOST">#REF!</definedName>
    <definedName name="VEQUITY" localSheetId="7">#REF!</definedName>
    <definedName name="VEQUITY" localSheetId="9">#REF!</definedName>
    <definedName name="VEQUITY" localSheetId="8">#REF!</definedName>
    <definedName name="VEQUITY" localSheetId="6">#REF!</definedName>
    <definedName name="VEQUITY" localSheetId="12">#REF!</definedName>
    <definedName name="VEQUITY" localSheetId="10">#REF!</definedName>
    <definedName name="VEQUITY" localSheetId="11">#REF!</definedName>
    <definedName name="VEQUITY">#REF!</definedName>
    <definedName name="VEQUITY2" localSheetId="7">#REF!</definedName>
    <definedName name="VEQUITY2" localSheetId="9">#REF!</definedName>
    <definedName name="VEQUITY2" localSheetId="8">#REF!</definedName>
    <definedName name="VEQUITY2" localSheetId="6">#REF!</definedName>
    <definedName name="VEQUITY2" localSheetId="12">#REF!</definedName>
    <definedName name="VEQUITY2" localSheetId="10">#REF!</definedName>
    <definedName name="VEQUITY2" localSheetId="11">#REF!</definedName>
    <definedName name="VEQUITY2">#REF!</definedName>
    <definedName name="VIRTUAL" localSheetId="7">#REF!</definedName>
    <definedName name="VIRTUAL" localSheetId="9">#REF!</definedName>
    <definedName name="VIRTUAL" localSheetId="8">#REF!</definedName>
    <definedName name="VIRTUAL" localSheetId="6">#REF!</definedName>
    <definedName name="VIRTUAL" localSheetId="12">#REF!</definedName>
    <definedName name="VIRTUAL" localSheetId="10">#REF!</definedName>
    <definedName name="VIRTUAL" localSheetId="11">#REF!</definedName>
    <definedName name="VIRTUAL">#REF!</definedName>
    <definedName name="VL_TABINDEX" localSheetId="7">#REF!</definedName>
    <definedName name="VL_TABINDEX" localSheetId="9">#REF!</definedName>
    <definedName name="VL_TABINDEX" localSheetId="8">#REF!</definedName>
    <definedName name="VL_TABINDEX" localSheetId="6">#REF!</definedName>
    <definedName name="VL_TABINDEX" localSheetId="12">#REF!</definedName>
    <definedName name="VL_TABINDEX" localSheetId="10">#REF!</definedName>
    <definedName name="VL_TABINDEX" localSheetId="11">#REF!</definedName>
    <definedName name="VL_TABINDEX">#REF!</definedName>
    <definedName name="vlf_prop_tax" localSheetId="7">#REF!</definedName>
    <definedName name="vlf_prop_tax" localSheetId="9">#REF!</definedName>
    <definedName name="vlf_prop_tax" localSheetId="8">#REF!</definedName>
    <definedName name="vlf_prop_tax" localSheetId="6">#REF!</definedName>
    <definedName name="vlf_prop_tax" localSheetId="12">#REF!</definedName>
    <definedName name="vlf_prop_tax" localSheetId="10">#REF!</definedName>
    <definedName name="vlf_prop_tax" localSheetId="11">#REF!</definedName>
    <definedName name="vlf_prop_tax">#REF!</definedName>
    <definedName name="VRATE" localSheetId="7">#REF!</definedName>
    <definedName name="VRATE" localSheetId="9">#REF!</definedName>
    <definedName name="VRATE" localSheetId="8">#REF!</definedName>
    <definedName name="VRATE" localSheetId="6">#REF!</definedName>
    <definedName name="VRATE" localSheetId="12">#REF!</definedName>
    <definedName name="VRATE" localSheetId="10">#REF!</definedName>
    <definedName name="VRATE" localSheetId="11">#REF!</definedName>
    <definedName name="VRATE">#REF!</definedName>
    <definedName name="w_report._tables" hidden="1">{#N/A,#N/A,FALSE,"TOC-App";#N/A,#N/A,FALSE,"Fisc Sum (A-1)";#N/A,#N/A,FALSE,"Land Use Sum (A-2)";#N/A,#N/A,FALSE,"Budget (A-3)";#N/A,#N/A,FALSE,"Buildout (A-4)";#N/A,#N/A,FALSE,"MultiFam (A-5)";#N/A,#N/A,FALSE,"Inc.Exp. (A-6)";#N/A,#N/A,FALSE,"Office (A-7)";#N/A,#N/A,FALSE,"Retail (A-8)";#N/A,#N/A,FALSE,"Pop.Emp (A-9)";#N/A,#N/A,FALSE,"Assumps (A-10)";#N/A,#N/A,FALSE,"Police (A-11)";#N/A,#N/A,FALSE,"Fire (A-12)";#N/A,#N/A,FALSE,"Parks (A-13)";#N/A,#N/A,FALSE,"Streets (A-14)";#N/A,#N/A,FALSE,"Prop.Tax (A-15)";#N/A,#N/A,FALSE,"Sales Tax (A-16)";#N/A,#N/A,FALSE,"Tax Expd (A-17)";#N/A,#N/A,FALSE,"Other Fees (A-18)";#N/A,#N/A,FALSE,"ImpFees (A-19)"}</definedName>
    <definedName name="WAREHOUS" localSheetId="7">#REF!</definedName>
    <definedName name="WAREHOUS" localSheetId="9">#REF!</definedName>
    <definedName name="WAREHOUS" localSheetId="8">#REF!</definedName>
    <definedName name="WAREHOUS" localSheetId="6">#REF!</definedName>
    <definedName name="WAREHOUS" localSheetId="12">#REF!</definedName>
    <definedName name="WAREHOUS" localSheetId="10">#REF!</definedName>
    <definedName name="WAREHOUS" localSheetId="11">#REF!</definedName>
    <definedName name="WAREHOUS">#REF!</definedName>
    <definedName name="WAREHOUS_CAP" localSheetId="7">#REF!</definedName>
    <definedName name="WAREHOUS_CAP" localSheetId="9">#REF!</definedName>
    <definedName name="WAREHOUS_CAP" localSheetId="8">#REF!</definedName>
    <definedName name="WAREHOUS_CAP" localSheetId="6">#REF!</definedName>
    <definedName name="WAREHOUS_CAP" localSheetId="12">#REF!</definedName>
    <definedName name="WAREHOUS_CAP" localSheetId="10">#REF!</definedName>
    <definedName name="WAREHOUS_CAP" localSheetId="11">#REF!</definedName>
    <definedName name="WAREHOUS_CAP">#REF!</definedName>
    <definedName name="WAREHOUS_COST" localSheetId="7">#REF!</definedName>
    <definedName name="WAREHOUS_COST" localSheetId="9">#REF!</definedName>
    <definedName name="WAREHOUS_COST" localSheetId="8">#REF!</definedName>
    <definedName name="WAREHOUS_COST" localSheetId="6">#REF!</definedName>
    <definedName name="WAREHOUS_COST" localSheetId="12">#REF!</definedName>
    <definedName name="WAREHOUS_COST" localSheetId="10">#REF!</definedName>
    <definedName name="WAREHOUS_COST" localSheetId="11">#REF!</definedName>
    <definedName name="WAREHOUS_COST">#REF!</definedName>
    <definedName name="WAREHOUS_LEASE" localSheetId="7">#REF!</definedName>
    <definedName name="WAREHOUS_LEASE" localSheetId="9">#REF!</definedName>
    <definedName name="WAREHOUS_LEASE" localSheetId="8">#REF!</definedName>
    <definedName name="WAREHOUS_LEASE" localSheetId="6">#REF!</definedName>
    <definedName name="WAREHOUS_LEASE" localSheetId="12">#REF!</definedName>
    <definedName name="WAREHOUS_LEASE" localSheetId="10">#REF!</definedName>
    <definedName name="WAREHOUS_LEASE" localSheetId="11">#REF!</definedName>
    <definedName name="WAREHOUS_LEASE">#REF!</definedName>
    <definedName name="WAREHOUS_TITLE" localSheetId="7">#REF!</definedName>
    <definedName name="WAREHOUS_TITLE" localSheetId="9">#REF!</definedName>
    <definedName name="WAREHOUS_TITLE" localSheetId="8">#REF!</definedName>
    <definedName name="WAREHOUS_TITLE" localSheetId="6">#REF!</definedName>
    <definedName name="WAREHOUS_TITLE" localSheetId="12">#REF!</definedName>
    <definedName name="WAREHOUS_TITLE" localSheetId="10">#REF!</definedName>
    <definedName name="WAREHOUS_TITLE" localSheetId="11">#REF!</definedName>
    <definedName name="WAREHOUS_TITLE">#REF!</definedName>
    <definedName name="WAREHOUSE_COST" localSheetId="7">#REF!</definedName>
    <definedName name="WAREHOUSE_COST" localSheetId="9">#REF!</definedName>
    <definedName name="WAREHOUSE_COST" localSheetId="8">#REF!</definedName>
    <definedName name="WAREHOUSE_COST" localSheetId="6">#REF!</definedName>
    <definedName name="WAREHOUSE_COST" localSheetId="12">#REF!</definedName>
    <definedName name="WAREHOUSE_COST" localSheetId="10">#REF!</definedName>
    <definedName name="WAREHOUSE_COST" localSheetId="11">#REF!</definedName>
    <definedName name="WAREHOUSE_COST">#REF!</definedName>
    <definedName name="Wat_Cnct" localSheetId="7">#REF!</definedName>
    <definedName name="Wat_Cnct" localSheetId="9">#REF!</definedName>
    <definedName name="Wat_Cnct" localSheetId="8">#REF!</definedName>
    <definedName name="Wat_Cnct" localSheetId="6">#REF!</definedName>
    <definedName name="Wat_Cnct" localSheetId="12">#REF!</definedName>
    <definedName name="Wat_Cnct" localSheetId="10">#REF!</definedName>
    <definedName name="Wat_Cnct" localSheetId="11">#REF!</definedName>
    <definedName name="Wat_Cnct">#REF!</definedName>
    <definedName name="Wat_Dist" localSheetId="7">#REF!</definedName>
    <definedName name="Wat_Dist" localSheetId="9">#REF!</definedName>
    <definedName name="Wat_Dist" localSheetId="8">#REF!</definedName>
    <definedName name="Wat_Dist" localSheetId="6">#REF!</definedName>
    <definedName name="Wat_Dist" localSheetId="12">#REF!</definedName>
    <definedName name="Wat_Dist" localSheetId="10">#REF!</definedName>
    <definedName name="Wat_Dist" localSheetId="11">#REF!</definedName>
    <definedName name="Wat_Dist">#REF!</definedName>
    <definedName name="Water" localSheetId="7">#REF!</definedName>
    <definedName name="Water" localSheetId="9">#REF!</definedName>
    <definedName name="Water" localSheetId="8">#REF!</definedName>
    <definedName name="Water" localSheetId="6">#REF!</definedName>
    <definedName name="Water" localSheetId="12">#REF!</definedName>
    <definedName name="Water" localSheetId="10">#REF!</definedName>
    <definedName name="Water" localSheetId="11">#REF!</definedName>
    <definedName name="Water">#REF!</definedName>
    <definedName name="water_alloc" localSheetId="7">#REF!</definedName>
    <definedName name="water_alloc" localSheetId="9">#REF!</definedName>
    <definedName name="water_alloc" localSheetId="8">#REF!</definedName>
    <definedName name="water_alloc" localSheetId="6">#REF!</definedName>
    <definedName name="water_alloc" localSheetId="12">#REF!</definedName>
    <definedName name="water_alloc" localSheetId="10">#REF!</definedName>
    <definedName name="water_alloc" localSheetId="11">#REF!</definedName>
    <definedName name="water_alloc">#REF!</definedName>
    <definedName name="water_by_phase" localSheetId="7">#REF!</definedName>
    <definedName name="water_by_phase" localSheetId="9">#REF!</definedName>
    <definedName name="water_by_phase" localSheetId="8">#REF!</definedName>
    <definedName name="water_by_phase" localSheetId="6">#REF!</definedName>
    <definedName name="water_by_phase" localSheetId="12">#REF!</definedName>
    <definedName name="water_by_phase" localSheetId="10">#REF!</definedName>
    <definedName name="water_by_phase" localSheetId="11">#REF!</definedName>
    <definedName name="water_by_phase">#REF!</definedName>
    <definedName name="water_calc" localSheetId="7">[53]Water!#REF!</definedName>
    <definedName name="water_calc" localSheetId="9">[53]Water!#REF!</definedName>
    <definedName name="water_calc" localSheetId="8">[53]Water!#REF!</definedName>
    <definedName name="water_calc" localSheetId="6">[53]Water!#REF!</definedName>
    <definedName name="water_calc" localSheetId="12">[53]Water!#REF!</definedName>
    <definedName name="water_calc" localSheetId="10">[53]Water!#REF!</definedName>
    <definedName name="water_calc" localSheetId="11">[53]Water!#REF!</definedName>
    <definedName name="water_calc">[53]Water!#REF!</definedName>
    <definedName name="water_cf" localSheetId="7">#REF!</definedName>
    <definedName name="water_cf" localSheetId="9">#REF!</definedName>
    <definedName name="water_cf" localSheetId="8">#REF!</definedName>
    <definedName name="water_cf" localSheetId="6">#REF!</definedName>
    <definedName name="water_cf" localSheetId="12">#REF!</definedName>
    <definedName name="water_cf" localSheetId="10">#REF!</definedName>
    <definedName name="water_cf" localSheetId="11">#REF!</definedName>
    <definedName name="water_cf">#REF!</definedName>
    <definedName name="WATER_CRED" localSheetId="7">#REF!</definedName>
    <definedName name="WATER_CRED" localSheetId="9">#REF!</definedName>
    <definedName name="WATER_CRED" localSheetId="8">#REF!</definedName>
    <definedName name="WATER_CRED" localSheetId="6">#REF!</definedName>
    <definedName name="WATER_CRED" localSheetId="12">#REF!</definedName>
    <definedName name="WATER_CRED" localSheetId="10">#REF!</definedName>
    <definedName name="WATER_CRED" localSheetId="11">#REF!</definedName>
    <definedName name="WATER_CRED">#REF!</definedName>
    <definedName name="water_credits" localSheetId="7">#REF!</definedName>
    <definedName name="water_credits" localSheetId="9">#REF!</definedName>
    <definedName name="water_credits" localSheetId="8">#REF!</definedName>
    <definedName name="water_credits" localSheetId="6">#REF!</definedName>
    <definedName name="water_credits" localSheetId="12">#REF!</definedName>
    <definedName name="water_credits" localSheetId="10">#REF!</definedName>
    <definedName name="water_credits" localSheetId="11">#REF!</definedName>
    <definedName name="water_credits">#REF!</definedName>
    <definedName name="water_due" localSheetId="7">#REF!</definedName>
    <definedName name="water_due" localSheetId="9">#REF!</definedName>
    <definedName name="water_due" localSheetId="8">#REF!</definedName>
    <definedName name="water_due" localSheetId="6">#REF!</definedName>
    <definedName name="water_due" localSheetId="12">#REF!</definedName>
    <definedName name="water_due" localSheetId="10">#REF!</definedName>
    <definedName name="water_due" localSheetId="11">#REF!</definedName>
    <definedName name="water_due">#REF!</definedName>
    <definedName name="water_fee_rev" localSheetId="7">#REF!</definedName>
    <definedName name="water_fee_rev" localSheetId="9">#REF!</definedName>
    <definedName name="water_fee_rev" localSheetId="8">#REF!</definedName>
    <definedName name="water_fee_rev" localSheetId="6">#REF!</definedName>
    <definedName name="water_fee_rev" localSheetId="12">#REF!</definedName>
    <definedName name="water_fee_rev" localSheetId="10">#REF!</definedName>
    <definedName name="water_fee_rev" localSheetId="11">#REF!</definedName>
    <definedName name="water_fee_rev">#REF!</definedName>
    <definedName name="WATER_FEES" localSheetId="7">#REF!</definedName>
    <definedName name="WATER_FEES" localSheetId="9">#REF!</definedName>
    <definedName name="WATER_FEES" localSheetId="8">#REF!</definedName>
    <definedName name="WATER_FEES" localSheetId="6">#REF!</definedName>
    <definedName name="WATER_FEES" localSheetId="12">#REF!</definedName>
    <definedName name="WATER_FEES" localSheetId="10">#REF!</definedName>
    <definedName name="WATER_FEES" localSheetId="11">#REF!</definedName>
    <definedName name="WATER_FEES">#REF!</definedName>
    <definedName name="water_items" localSheetId="7">#REF!</definedName>
    <definedName name="water_items" localSheetId="9">#REF!</definedName>
    <definedName name="water_items" localSheetId="8">#REF!</definedName>
    <definedName name="water_items" localSheetId="6">#REF!</definedName>
    <definedName name="water_items" localSheetId="12">#REF!</definedName>
    <definedName name="water_items" localSheetId="10">#REF!</definedName>
    <definedName name="water_items" localSheetId="11">#REF!</definedName>
    <definedName name="water_items">#REF!</definedName>
    <definedName name="water_offsite" localSheetId="7">'[64]Text Tables'!#REF!</definedName>
    <definedName name="water_offsite" localSheetId="9">'[64]Text Tables'!#REF!</definedName>
    <definedName name="water_offsite" localSheetId="8">'[64]Text Tables'!#REF!</definedName>
    <definedName name="water_offsite" localSheetId="6">'[64]Text Tables'!#REF!</definedName>
    <definedName name="water_offsite" localSheetId="12">'[64]Text Tables'!#REF!</definedName>
    <definedName name="water_offsite" localSheetId="10">'[64]Text Tables'!#REF!</definedName>
    <definedName name="water_offsite" localSheetId="11">'[64]Text Tables'!#REF!</definedName>
    <definedName name="water_offsite">'[64]Text Tables'!#REF!</definedName>
    <definedName name="water_rev">[62]Fees!$AF$80:$AO$109</definedName>
    <definedName name="water_sum" localSheetId="7">#REF!</definedName>
    <definedName name="water_sum" localSheetId="9">#REF!</definedName>
    <definedName name="water_sum" localSheetId="8">#REF!</definedName>
    <definedName name="water_sum" localSheetId="6">#REF!</definedName>
    <definedName name="water_sum" localSheetId="12">#REF!</definedName>
    <definedName name="water_sum" localSheetId="10">#REF!</definedName>
    <definedName name="water_sum" localSheetId="11">#REF!</definedName>
    <definedName name="water_sum">#REF!</definedName>
    <definedName name="water_sum1" localSheetId="7">#REF!</definedName>
    <definedName name="water_sum1" localSheetId="9">#REF!</definedName>
    <definedName name="water_sum1" localSheetId="8">#REF!</definedName>
    <definedName name="water_sum1" localSheetId="6">#REF!</definedName>
    <definedName name="water_sum1" localSheetId="12">#REF!</definedName>
    <definedName name="water_sum1" localSheetId="10">#REF!</definedName>
    <definedName name="water_sum1" localSheetId="11">#REF!</definedName>
    <definedName name="water_sum1">#REF!</definedName>
    <definedName name="WATER_SYSTEM" localSheetId="7">#REF!</definedName>
    <definedName name="WATER_SYSTEM" localSheetId="9">#REF!</definedName>
    <definedName name="WATER_SYSTEM" localSheetId="8">#REF!</definedName>
    <definedName name="WATER_SYSTEM" localSheetId="6">#REF!</definedName>
    <definedName name="WATER_SYSTEM" localSheetId="12">#REF!</definedName>
    <definedName name="WATER_SYSTEM" localSheetId="10">#REF!</definedName>
    <definedName name="WATER_SYSTEM" localSheetId="11">#REF!</definedName>
    <definedName name="WATER_SYSTEM">#REF!</definedName>
    <definedName name="waterA">'[69]Type Costs'!$AD$133:$AD$176</definedName>
    <definedName name="waterCst">'[69]Type Costs'!$AG$133:$AG$176</definedName>
    <definedName name="WBM_NOI2000" localSheetId="7">#REF!</definedName>
    <definedName name="WBM_NOI2000" localSheetId="9">#REF!</definedName>
    <definedName name="WBM_NOI2000" localSheetId="8">#REF!</definedName>
    <definedName name="WBM_NOI2000" localSheetId="6">#REF!</definedName>
    <definedName name="WBM_NOI2000" localSheetId="12">#REF!</definedName>
    <definedName name="WBM_NOI2000" localSheetId="10">#REF!</definedName>
    <definedName name="WBM_NOI2000" localSheetId="11">#REF!</definedName>
    <definedName name="WBM_NOI2000">#REF!</definedName>
    <definedName name="wc" localSheetId="7">#REF!</definedName>
    <definedName name="wc" localSheetId="9">#REF!</definedName>
    <definedName name="wc" localSheetId="8">#REF!</definedName>
    <definedName name="wc" localSheetId="6">#REF!</definedName>
    <definedName name="wc" localSheetId="12">#REF!</definedName>
    <definedName name="wc" localSheetId="10">#REF!</definedName>
    <definedName name="wc" localSheetId="11">#REF!</definedName>
    <definedName name="wc">#REF!</definedName>
    <definedName name="we">PV(mezz_ytm,mezz_term-1,mezz_amt*mezz_io,0,0)+mezz_amt</definedName>
    <definedName name="welcome_data">'[131]welcome sheet data'!$G$12:$W$2433</definedName>
    <definedName name="west_south">[90]Daum!$A$46:$J$85</definedName>
    <definedName name="WestPlacer_CIP">'[48]Southwest Placer Fee Program'!$S$49:$W$121</definedName>
    <definedName name="WestPlacer_fee">'[48]Southwest Placer Fee Program'!$A$1:$O$34</definedName>
    <definedName name="wh" localSheetId="7">#REF!</definedName>
    <definedName name="wh" localSheetId="9">#REF!</definedName>
    <definedName name="wh" localSheetId="8">#REF!</definedName>
    <definedName name="wh" localSheetId="6">#REF!</definedName>
    <definedName name="wh" localSheetId="12">#REF!</definedName>
    <definedName name="wh" localSheetId="10">#REF!</definedName>
    <definedName name="wh" localSheetId="11">#REF!</definedName>
    <definedName name="wh">#REF!</definedName>
    <definedName name="WH_hedgeable" localSheetId="7">#REF!</definedName>
    <definedName name="WH_hedgeable" localSheetId="9">#REF!</definedName>
    <definedName name="WH_hedgeable" localSheetId="8">#REF!</definedName>
    <definedName name="WH_hedgeable" localSheetId="6">#REF!</definedName>
    <definedName name="WH_hedgeable" localSheetId="12">#REF!</definedName>
    <definedName name="WH_hedgeable" localSheetId="10">#REF!</definedName>
    <definedName name="WH_hedgeable" localSheetId="11">#REF!</definedName>
    <definedName name="WH_hedgeable">#REF!</definedName>
    <definedName name="WH_tax" localSheetId="7">#REF!</definedName>
    <definedName name="WH_tax" localSheetId="9">#REF!</definedName>
    <definedName name="WH_tax" localSheetId="8">#REF!</definedName>
    <definedName name="WH_tax" localSheetId="6">#REF!</definedName>
    <definedName name="WH_tax" localSheetId="12">#REF!</definedName>
    <definedName name="WH_tax" localSheetId="10">#REF!</definedName>
    <definedName name="WH_tax" localSheetId="11">#REF!</definedName>
    <definedName name="WH_tax">#REF!</definedName>
    <definedName name="whaff" localSheetId="7">#REF!</definedName>
    <definedName name="whaff" localSheetId="9">#REF!</definedName>
    <definedName name="whaff" localSheetId="8">#REF!</definedName>
    <definedName name="whaff" localSheetId="6">#REF!</definedName>
    <definedName name="whaff" localSheetId="12">#REF!</definedName>
    <definedName name="whaff" localSheetId="10">#REF!</definedName>
    <definedName name="whaff" localSheetId="11">#REF!</definedName>
    <definedName name="whaff">#REF!</definedName>
    <definedName name="WHAT" hidden="1">{#N/A,#N/A,FALSE,"II-2 POP.HH";#N/A,#N/A,FALSE,"II-3 AGE.DIST";#N/A,#N/A,FALSE,"II-4 HH.DIST";#N/A,#N/A,FALSE,"II-5 EMP.INDUS"}</definedName>
    <definedName name="WHICHMONTH">[132]Macros!$A$25:$B$36</definedName>
    <definedName name="WHICHYEAR">[132]Macros!$A$25:$C$36</definedName>
    <definedName name="will.park" hidden="1">{"park summary",#N/A,FALSE,"park costs";"park unit cost",#N/A,FALSE,"park costs";"comm center",#N/A,FALSE,"park costs";"park Ph2",#N/A,FALSE,"park costs"}</definedName>
    <definedName name="wp_corpyard" localSheetId="7">'[133]Southwest Placer Fee Program'!#REF!</definedName>
    <definedName name="wp_corpyard" localSheetId="9">'[133]Southwest Placer Fee Program'!#REF!</definedName>
    <definedName name="wp_corpyard" localSheetId="8">'[133]Southwest Placer Fee Program'!#REF!</definedName>
    <definedName name="wp_corpyard" localSheetId="6">'[133]Southwest Placer Fee Program'!#REF!</definedName>
    <definedName name="wp_corpyard" localSheetId="12">'[133]Southwest Placer Fee Program'!#REF!</definedName>
    <definedName name="wp_corpyard" localSheetId="10">'[133]Southwest Placer Fee Program'!#REF!</definedName>
    <definedName name="wp_corpyard" localSheetId="11">'[133]Southwest Placer Fee Program'!#REF!</definedName>
    <definedName name="wp_corpyard">'[133]Southwest Placer Fee Program'!#REF!</definedName>
    <definedName name="wp_parkway" localSheetId="7">'[133]Southwest Placer Fee Program'!#REF!</definedName>
    <definedName name="wp_parkway" localSheetId="9">'[133]Southwest Placer Fee Program'!#REF!</definedName>
    <definedName name="wp_parkway" localSheetId="8">'[133]Southwest Placer Fee Program'!#REF!</definedName>
    <definedName name="wp_parkway" localSheetId="6">'[133]Southwest Placer Fee Program'!#REF!</definedName>
    <definedName name="wp_parkway" localSheetId="12">'[133]Southwest Placer Fee Program'!#REF!</definedName>
    <definedName name="wp_parkway" localSheetId="10">'[133]Southwest Placer Fee Program'!#REF!</definedName>
    <definedName name="wp_parkway" localSheetId="11">'[133]Southwest Placer Fee Program'!#REF!</definedName>
    <definedName name="wp_parkway">'[133]Southwest Placer Fee Program'!#REF!</definedName>
    <definedName name="wp_sheriff" localSheetId="7">'[64]SWP Fee Program'!#REF!</definedName>
    <definedName name="wp_sheriff" localSheetId="9">'[64]SWP Fee Program'!#REF!</definedName>
    <definedName name="wp_sheriff" localSheetId="8">'[64]SWP Fee Program'!#REF!</definedName>
    <definedName name="wp_sheriff" localSheetId="6">'[64]SWP Fee Program'!#REF!</definedName>
    <definedName name="wp_sheriff" localSheetId="12">'[64]SWP Fee Program'!#REF!</definedName>
    <definedName name="wp_sheriff" localSheetId="10">'[64]SWP Fee Program'!#REF!</definedName>
    <definedName name="wp_sheriff" localSheetId="11">'[64]SWP Fee Program'!#REF!</definedName>
    <definedName name="wp_sheriff">'[64]SWP Fee Program'!#REF!</definedName>
    <definedName name="wrn.02.16.06._.Tax._.Rates.">{"rate_compare",#N/A,FALSE,"Tax Rates";"bond_sum_breakeven",#N/A,FALSE,"Bond Sum Breakeven";"bond_sum_300",#N/A,FALSE,"Bond Sum $300";"bond_sum_250",#N/A,FALSE,"Bond Sum $250";"rates_breakeven","Base Case",FALSE,"2 percent breakeven";"rates_breakeven","Scenario 1",FALSE,"2 percent breakeven";"rates_breakeven","Scenario 2",FALSE,"2 percent breakeven";"density_fee_375",#N/A,FALSE,"Summary";"density_fee_300",#N/A,FALSE,"Summary";"density_fee_250",#N/A,FALSE,"Summary"}</definedName>
    <definedName name="wrn.1.Summary.">{"abs",#N/A,FALSE,"City chart"}</definedName>
    <definedName name="wrn.2.Build._.Out._.Tables.">{"res_bo",#N/A,FALSE,"Buildout";"nonres_bo",#N/A,FALSE,"Buildout";"nonres_job_bo",#N/A,FALSE,"Buildout"}</definedName>
    <definedName name="wrn.20._.year._.alt" hidden="1">{"proj",#N/A,TRUE,"Proj";"landschflow 20",#N/A,TRUE,"LandCshFlw";"allcshflw 20",#N/A,TRUE,"AllCshFlw";"net unit 20",#N/A,TRUE,"NetUnit";"cum net 20",#N/A,TRUE,"CumNet";"net unit 20",#N/A,TRUE,"NetRes";"gross 20",#N/A,TRUE,"Gross";"infracost",#N/A,TRUE,"InfraCost";"bldg cost 20",#N/A,TRUE,"BldgCost";"parking 20",#N/A,TRUE,"Parking";"open sp 20",#N/A,TRUE,"OpenSp";"interim 20",#N/A,TRUE,"Interim";"landsale 20",#N/A,TRUE,"LandSale";"noi 20",#N/A,TRUE,"NOI";"bldg sale 20",#N/A,TRUE,"BldgSale";"aff hsg",#N/A,TRUE,"AffHsg";"taxinc 20",#N/A,TRUE,"TaxInc"}</definedName>
    <definedName name="wrn.3.Land._.Use._.Tables.">{#N/A,#N/A,FALSE,"lu_sum";#N/A,#N/A,FALSE,"lu"}</definedName>
    <definedName name="wrn.4.Absorption._.Tables.">{"sup_dem",#N/A,FALSE,"sup_dem";"res_absorb",#N/A,FALSE,"absoprtion";"nonres_absorb",#N/A,FALSE,"absoprtion"}</definedName>
    <definedName name="wrn.5.SACOG._.Tables.">{"sacog_dem",#N/A,FALSE,"SACOG_Dem";"capture",#N/A,FALSE,"SACOG_Dem";"sacog_ind",#N/A,FALSE,"SACOG_Dem"}</definedName>
    <definedName name="wrn.all." hidden="1">{"growth",#N/A,FALSE,"index";"tot",#N/A,FALSE,"index";"tot core",#N/A,FALSE,"index";"pioneer",#N/A,FALSE,"index";"sales",#N/A,FALSE,"index";"prop",#N/A,FALSE,"index";"est",#N/A,FALSE,"index";"dc tot",#N/A,FALSE,"index";"game retail",#N/A,FALSE,"index";"days",#N/A,FALSE,"index"}</definedName>
    <definedName name="wrn.all._.BCA." hidden="1">{"index",#N/A,FALSE,"Index";"matrix",#N/A,FALSE,"Index";"summ",#N/A,FALSE,"Index";"trav time",#N/A,FALSE,"Index";"trav new",#N/A,FALSE,"Index";"VMT",#N/A,FALSE,"Index";"ann vmt",#N/A,FALSE,"Index";"new vmt",#N/A,FALSE,"Index";"auto",#N/A,FALSE,"Index";"auto new",#N/A,FALSE,"Index";"safety",#N/A,FALSE,"Index";"ems",#N/A,FALSE,"Index";"int trips",#N/A,FALSE,"Index";"resid",#N/A,FALSE,"Index";"const",#N/A,FALSE,"Index";"an maint",#N/A,FALSE,"Index";"factors",#N/A,FALSE,"Index";"p1 lu",#N/A,FALSE,"Index";"lu abs",#N/A,FALSE,"Index";"cumul abs",#N/A,FALSE,"Index";"Occup",#N/A,FALSE,"Index";"persons",#N/A,FALSE,"Index";"lu assum",#N/A,FALSE,"Index"}</definedName>
    <definedName name="wrn.All._.FIA." hidden="1">{"sum",#N/A,FALSE,"index";"det sum",#N/A,FALSE,"index";"gen assumps",#N/A,FALSE,"index";"lu",#N/A,FALSE,"index";"served",#N/A,FALSE,"index";"rev calc",#N/A,FALSE,"index";"revs",#N/A,FALSE,"index";"sales tax",#N/A,FALSE,"index";"tot",#N/A,FALSE,"index";"exp pro",#N/A,FALSE,"index";"exp",#N/A,FALSE,"index";"sheriff",#N/A,FALSE,"index";"count",#N/A,FALSE,"index";"all spend",#N/A,FALSE,"index";"tax spend",#N/A,FALSE,"index";"vis exist",#N/A,FALSE,"index"}</definedName>
    <definedName name="wrn.alloc.">{"Sewer_Alloc_Formula",#N/A,FALSE,"COST_ALLOC_FORMULAS";"Cost_Alloc_Formula",#N/A,FALSE,"COST_ALLOC_FORMULAS"}</definedName>
    <definedName name="wrn.AnnualRentRoll" hidden="1">{"AnnualRentRoll",#N/A,FALSE,"RentRoll"}</definedName>
    <definedName name="wrn.Appendix._.C._.and._.D.">{"bond_summary",#N/A,FALSE,"Bonds";"est_bond",#N/A,FALSE,"Bonds";"bond_unit",#N/A,FALSE,"Bonds";"parks_summary",#N/A,FALSE,"Parks";"parks_pop",#N/A,FALSE,"Parks";"park_cost_fp",#N/A,FALSE,"Parks";"parks_costs",#N/A,FALSE,"Parks";"park_cost_sb",#N/A,FALSE,"Parks";"park_fee_rev",#N/A,FALSE,"Parks"}</definedName>
    <definedName name="wrn.Appendix._.E.">{"roads_alloc",#N/A,FALSE,"Cost Allocation";"sewer_alloc",#N/A,FALSE,"Cost Allocation";"water_alloc",#N/A,FALSE,"Cost Allocation";"drain_alloc",#N/A,FALSE,"Cost Allocation";"recycle_alloc",#N/A,FALSE,"Cost Allocation";"os_alloc",#N/A,FALSE,"Cost Allocation";"dryutils_alloc",#N/A,FALSE,"Cost Allocation";"trails_alloc",#N/A,FALSE,"Cost Allocation";"PR_neigh_alloc",#N/A,FALSE,"Cost Allocation";"cparks_PV_alloc",#N/A,FALSE,"Cost Allocation";"PR_comm_PV_alloc",#N/A,FALSE,"Cost Allocation";"fire_PV_alloc",#N/A,FALSE,"Cost Allocation";"sheriff_alloc",#N/A,FALSE,"Southwest Placer Fee Program";"infrastx_alloc",#N/A,FALSE,"Cost Allocation";"PV_fee_alloc",#N/A,FALSE,"Cost Allocation";"PV_fee_DA",#N/A,FALSE,"Cost Allocation"}</definedName>
    <definedName name="wrn.Appendix._.F.">{"wp_gov",#N/A,FALSE,"Southwest Placer Fee Program";"wp_parks",#N/A,FALSE,"Southwest Placer Fee Program";"wp_library",#N/A,FALSE,"Southwest Placer Fee Program";"wp_fire",#N/A,FALSE,"Southwest Placer Fee Program";"wp_transit",#N/A,FALSE,"Southwest Placer Fee Program";"wp_corpyard",#N/A,FALSE,"Southwest Placer Fee Program";"wp_formation",#N/A,FALSE,"Southwest Placer Fee Program"}</definedName>
    <definedName name="wrn.Appendix._.G._.and._.H.">{"segment_all",#N/A,FALSE,"Segment Summary";"landscaping",#N/A,FALSE,"Other Cost Summary"}</definedName>
    <definedName name="wrn.appendix._.tables.">{"wastewater_edu",#N/A,FALSE,"Appendix";"drainage_edu",#N/A,FALSE,"Appendix";"water_edu",#N/A,FALSE,"Appendix";"transport_edu",#N/A,FALSE,"Appendix";"parks_edu",#N/A,FALSE,"Appendix";"admin_library_edu",#N/A,FALSE,"Appendix";"fire_police_edu",#N/A,FALSE,"Appendix";"solid_waste_edu",#N/A,FALSE,"Appendix"}</definedName>
    <definedName name="wrn.Chapter._.I.">{"land_use1",#N/A,FALSE,"Land Use";"cip",#N/A,FALSE,"Main Cost Summary";"sources_use1",#N/A,FALSE,"Sources &amp; Uses";"sources_use",#N/A,FALSE,"Sources &amp; Uses";"flow_chart",#N/A,FALSE,"Flow Chart"}</definedName>
    <definedName name="wrn.Chapter._.II.">{"land use",#N/A,FALSE,"Land Use";"public_parcel",#N/A,FALSE,"Public Parcel"}</definedName>
    <definedName name="wrn.Chapter._.III.">{"CIP",#N/A,FALSE,"Main Cost Summary";"school_build",#N/A,FALSE,"Schools";"cost_public",#N/A,FALSE,"Public Parcel"}</definedName>
    <definedName name="wrn.Chapter._.IV.">{"triggers",#N/A,FALSE,"Triggers";"fac_triggers",#N/A,FALSE,"Triggers"}</definedName>
    <definedName name="wrn.Chapter._.V.">{"surplus_ph1",#N/A,FALSE,"Surplus";"surplus_BO",#N/A,FALSE,"Surplus";"oversized",#N/A,FALSE,"Oversized";"sources_use1",#N/A,FALSE,"Sources &amp; Uses";"sources_use",#N/A,FALSE,"Sources &amp; Uses";"flow_chart",#N/A,FALSE,"Flow Chart"}</definedName>
    <definedName name="wrn.Chapter._.VI.">{"per_unit_acre",#N/A,FALSE,"Text Tables";"fair_share_buildout",#N/A,FALSE,"DLSSP Fair Share";"allocation_summ",#N/A,FALSE,"Backbone Costs Alloc";"summ_westplacer_cip",#N/A,FALSE,"SWP Fee Calcs";"regional_fac",#N/A,FALSE,"SWP Fee Calcs";"participation",#N/A,FALSE,"SWP Fee Calcs";"summ_swp_cip",#N/A,FALSE,"SWP Fee Calcs";"ru_swp_fees_proj",#N/A,FALSE,"SWP Fee Calcs";"pub_fee_summary",#N/A,FALSE,"Burden (2)";"fee_summary",#N/A,FALSE,"Burden";"2%_test",#N/A,FALSE,"2% test"}</definedName>
    <definedName name="wrn.Chapter._.VII.">{"summary_maxtax",#N/A,FALSE,"MaxTax";"est_bond",#N/A,FALSE,"MaxTax"}</definedName>
    <definedName name="wrn.D.">{"tax projection",#N/A,FALSE,"D";"absorption",#N/A,FALSE,"D";"av phase year",#N/A,FALSE,"D";"eraf",#N/A,FALSE,"D"}</definedName>
    <definedName name="wrn.DOF.">{"dof",#N/A,FALSE,"dof"}</definedName>
    <definedName name="wrn.EIA." hidden="1">{"eia",#N/A,FALSE,"index";"construction",#N/A,FALSE,"index";"spend base",#N/A,FALSE,"index";"spend ind",#N/A,FALSE,"index";"lodge base",#N/A,FALSE,"index";"lodge ind",#N/A,FALSE,"index";"fB base",#N/A,FALSE,"index";"fB ind",#N/A,FALSE,"index";"entertain base",#N/A,FALSE,"index";"entertain ind",#N/A,FALSE,"index";"retail base",#N/A,FALSE,"index";"retail ind",#N/A,FALSE,"index";"transpo base",#N/A,FALSE,"index";"transpo ind",#N/A,FALSE,"index";"gaming base",#N/A,FALSE,"index";"gaming ind",#N/A,FALSE,"index";"rec base",#N/A,FALSE,"index";"rec ind",#N/A,FALSE,"index";"other base",#N/A,FALSE,"index";"other ind",#N/A,FALSE,"index"}</definedName>
    <definedName name="wrn.Engineering._.Estimates.">{"costs_buildout",#N/A,FALSE,"Eng_Segment";"costs_phase1",#N/A,FALSE,"Eng_Segment";"costs_remaining",#N/A,FALSE,"Eng_Segment";"roads",#N/A,FALSE,"Eng_Facility";"sewer",#N/A,FALSE,"Eng_Facility";"water",#N/A,FALSE,"Eng_Facility";"drainage",#N/A,FALSE,"Eng_Facility";"detention",#N/A,FALSE,"Eng_Facility";"recycle",#N/A,FALSE,"Eng_Facility";"utilities",#N/A,FALSE,"Eng_Facility"}</definedName>
    <definedName name="wrn.Financing._.Plan._.12.07.">{"land_use",#N/A,FALSE,"Burden";"lu_owner",#N/A,FALSE,"Burden";"total_cost",#N/A,FALSE,"Burden";"cost_shares",#N/A,FALSE,"Sources Uses";"sources_uses",#N/A,FALSE,"Sources Uses";"flow_chart",#N/A,FALSE,"Burden";"roadway",#N/A,FALSE,"Burden";"sewer",#N/A,FALSE,"Burden";"water",#N/A,FALSE,"Burden";"rec_water",#N/A,FALSE,"Rec. Water";"drainage",#N/A,FALSE,"Burden";"park",#N/A,FALSE,"Burden";"erosion_control",#N/A,FALSE,"Burden";"dry_utilities",#N/A,FALSE,"Burden";"landscape_corridor",#N/A,FALSE,"Burden";"sp_formation",#N/A,FALSE,"Burden";"flow_chart",#N/A,FALSE,"Burden";"per_unit_acre",#N/A,FALSE,"Burden";"existing",#N/A,FALSE,"Burden";"county_rev",#N/A,FALSE,"Index";"bond_cap",#N/A,FALSE,"Burden";"avail_funds",#N/A,FALSE,"Burden";"2% test",#N/A,FALSE,"Burden";"non_part_share2",#N/A,FALSE,"Sources Uses (2)";"offsite",#N/A,FALSE,"Burden";"pv_sewer_share",#N/A,FALSE,"Burden";"cal_am",#N/A,FALSE,"CalAm Water";"road_credit",#N/A,FALSE,"Burden";"fee_summary",#N/A,FALSE,"Burden";"fee_summary1",#N/A,FALSE,"Burden";"total_burden",#N/A,FALSE,"Burden";"per_unit_acre",#N/A,FALSE,"Burden";"cost_alloc",#N/A,FALSE,"Burden";"due_fees_regional",#N/A,FALSE,"Burden";"cost_alloc_all",#N/A,FALSE,"Grav Sewer Alloc";"due_fees_all",#N/A,FALSE,"Grav Sewer Alloc";"cost_alloc_frontage",#N/A,FALSE,"Land Use";"due_fees_frontage",#N/A,FALSE,"Land Use";"fee_summary1",#N/A,FALSE,"Cost Alloc Reg.";"fee_summary2",#N/A,FALSE,"Cost Alloc Reg.";"fee_summary3",#N/A,FALSE,"Existing Fees";"fee_summary4",#N/A,FALSE,"Sources Uses";"frontage_alloc",#N/A,FALSE,"Alloc";"pfe_frontage_share",#N/A,FALSE,"Alloc"}</definedName>
    <definedName name="wrn.Fiscal." hidden="1">{"summ",#N/A,FALSE,"Index";"Detail",#N/A,FALSE,"Index";"elements",#N/A,FALSE,"Index";"assump",#N/A,FALSE,"Index";"DUE",#N/A,FALSE,"Index";"rev est",#N/A,FALSE,"Index";"rev calc",#N/A,FALSE,"Index";"prop tax",#N/A,FALSE,"Index";"sales",#N/A,FALSE,"Index";"exp proc",#N/A,FALSE,"Index";"exp calc",#N/A,FALSE,"Index"}</definedName>
    <definedName name="wrn.Fiscal._.2016.">{"proj_summary",#N/A,FALSE,"Index";"gen_assumps",#N/A,FALSE,"Index";"lu_summary",#N/A,FALSE,"Index";"lu_assumps",#N/A,FALSE,"Index";"pop_empl",#N/A,FALSE,"Index";"cumulative_pop",#N/A,FALSE,"Index";"rev_est_procedures",#N/A,FALSE,"Index";"revenues",#N/A,FALSE,"Index";"property_tax",#N/A,FALSE,"Index";"transfer_tax",#N/A,FALSE,"Index";"sales_tax",#N/A,FALSE,"Index";"sales_tax_a",#N/A,FALSE,"Index";"sales_tax_b",#N/A,FALSE,"Index";"tot_tax",#N/A,FALSE,"Index";"exp_est_procedures",#N/A,FALSE,"Index";"expenditures",#N/A,FALSE,"Index";"police_case_study",#N/A,FALSE,"Index";"fire_case_study",#N/A,FALSE,"Index";"parks_case_study",#N/A,FALSE,"Index";"non_departmental_costs",#N/A,FALSE,"Index";"streets_case_study",#N/A,FALSE,"Index";"income_calc",#N/A,FALSE,"Index";"av",#N/A,FALSE,"Index";"absorption",#N/A,FALSE,"Index";"av phase year",#N/A,FALSE,"Index";"tax projection",#N/A,FALSE,"Index";"eraf",#N/A,FALSE,"Index"}</definedName>
    <definedName name="wrn.Market._.Research.">{"la_county",#N/A,FALSE,"Daum";"west_south",#N/A,FALSE,"Daum"}</definedName>
    <definedName name="wrn.May._.9._.Tables.">{"land use",#N/A,FALSE,"Land Use";"public_parcel",#N/A,FALSE,"Public Parcel";"total_infra",#N/A,FALSE,"Cost Summary";"CIP","1",FALSE,"Main Cost Summary";"fair_share_buildout",#N/A,FALSE,"DLSSP Fair Share";"cost_public",#N/A,FALSE,"Public Parcel";"summ_swp_cip",#N/A,FALSE,"SWP Fee Calcs";"ru_swp_fees_proj",#N/A,FALSE,"SWP Fee Calcs";"school_build",#N/A,FALSE,"Schools";"fee_summary",#N/A,FALSE,"Burden";"summary_maxtax","RUSP",FALSE,"MaxTax";"est_bond","RUSP",FALSE,"MaxTax";"sources_use1","1",FALSE,"Sources &amp; Uses";"sources_use","1",FALSE,"Sources &amp; Uses"}</definedName>
    <definedName name="wrn.park.">{"park_alloc2",#N/A,FALSE,"PARK_COSTALLOC";"park_alloc",#N/A,FALSE,"PARK_COSTALLOC"}</definedName>
    <definedName name="wrn.Railyards._.Report.">{"proj_summary",#N/A,FALSE,"Summary";"scenarios",#N/A,FALSE,"Summary";"summary",#N/A,FALSE,"A";"gen_assumps",#N/A,FALSE,"A";"land_use_summary",#N/A,FALSE,"Land Use";"lu_assumps",#N/A,FALSE,"A";"pop_empl",#N/A,FALSE,"A";"cumulative_pop",#N/A,FALSE,"A";"rev_est_procedures",#N/A,FALSE,"B";"revenues",#N/A,FALSE,"B";"property_tax",#N/A,FALSE,"B";"transfer_tax",#N/A,FALSE,"B";"sales_tax",#N/A,FALSE,"B";"sales_tax_a",#N/A,FALSE,"B";"sales_tax_b",#N/A,FALSE,"B";"tot_tax",#N/A,FALSE,"B";"exp_est_procedures",#N/A,FALSE,"C";"expenditures",#N/A,FALSE,"C";"police_case_study",#N/A,FALSE,"C";"fire_case_study",#N/A,FALSE,"C";"parks_case_study",#N/A,FALSE,"C";"streets_case_study",#N/A,FALSE,"C";"non_departmental_costs",#N/A,FALSE,"C";"av",#N/A,FALSE,"D";"income_calc",#N/A,FALSE,"D"}</definedName>
    <definedName name="wrn.Report._.Tables.">{"mkt_trends",#N/A,FALSE,"Industrial (2)";"historical",#N/A,FALSE,"Historical (2)"}</definedName>
    <definedName name="wrn.Report_Tables_031704.">{"summary",#N/A,FALSE,"Summary";"summary2",#N/A,FALSE,"Summary (2)";"general_assumptions",#N/A,FALSE,"GenAssumps";"land_use_plan",#N/A,FALSE,"LandUse";"land_use_assumptions",#N/A,FALSE,"LandUse";"development_schedule",#N/A,FALSE,"DevSched";"population",#N/A,FALSE,"Population";"revenues_estimating_procedures",#N/A,FALSE,"Revenues";"revenues",#N/A,FALSE,"Revenues";"revenues2",#N/A,FALSE,"Revenues (2)";"vlf_prop_tax",#N/A,FALSE,"Tax In Lieu";"vlf_prop_tax2",#N/A,FALSE,"Tax In Lieu 2";"property_tax",#N/A,FALSE,"Revenues";"property_tax2",#N/A,FALSE,"Revenues (2)";"sales_tax",#N/A,FALSE,"Revenues";"sales_tax_a",#N/A,FALSE,"Revenues";"expenditure_estimating_procedures",#N/A,FALSE,"Expenditures";"expenditures",#N/A,FALSE,"Expenditures";"fire_case_study",#N/A,FALSE,"Expenditures";"streets_case_study",#N/A,FALSE,"Expenditures";"city_annex_share",#N/A,FALSE,"RevSupport";"city_annex_share2",#N/A,FALSE,"RevSupport (2)";"av_subroutine",#N/A,FALSE,"RevSupport";"parks_case_study",#N/A,FALSE,"Expenditures";"sum",#N/A,FALSE,"Lincoln_RetSumm"}</definedName>
    <definedName name="wrn.sensitivity._.1.30.06.">{"rate_sum",#N/A,FALSE,"Tax Rates";"rate_compare",#N/A,FALSE,"Tax Rates";"bond_sum",#N/A,FALSE,"Bond Summary for FP";"rates_breakeven",#N/A,FALSE,"2 percent breakeven";"rates_1.75",#N/A,FALSE,"2 percent 1.75"}</definedName>
    <definedName name="wrn.Sensitivity._.2.9.06.">{"rate_sum",#N/A,FALSE,"Summary";"rate_compare",#N/A,FALSE,"Tax Rates";"rates_breakeven","Base Case",FALSE,"2 percent breakeven";"rates_breakeven","Scenario 1",FALSE,"2 percent breakeven";"rates_breakeven","Scenario 2",FALSE,"2 percent breakeven";"rates_breakeven","Scenario 3",FALSE,"2 percent breakeven";"bond_ph1",#N/A,FALSE,"Bond Summary Ph1";"bond_ph2",#N/A,FALSE,"Bond Summary Ph2";"bond_bo",#N/A,FALSE,"Bond Summary BO";"bond_sum_breakeven",#N/A,FALSE,"Bond Sum Breakeven";"bond_sum_300",#N/A,FALSE,"Bond Sum $300";"bond_sum_250",#N/A,FALSE,"Bond Sum $250";"corr_fee",#N/A,FALSE,"Infra Density Fee"}</definedName>
    <definedName name="wrn.sewer.">{"sewer_plant",#N/A,FALSE,"SEWER_ALLOC";"sewer_coll",#N/A,FALSE,"SEWER_ALLOC"}</definedName>
    <definedName name="wrn.Table._.Set._.Dec.._.18._.2008.">{"summary",#N/A,FALSE,"Summary";"bonding",#N/A,FALSE,"Summary";"assum",#N/A,FALSE,"Assumptions";"phasing",#N/A,FALSE,"TI Tables";"absorb",#N/A,FALSE,"TI Tables";"av_2pct",#N/A,FALSE,"TI Tables";"av_6pct",#N/A,FALSE,"TI Tables";"ti_2pct",#N/A,FALSE,"TI Tables";"ti_6pct",#N/A,FALSE,"TI Tables"}</definedName>
    <definedName name="wrn.Tables." hidden="1">{"summ",#N/A,FALSE,"Index";"travel",#N/A,FALSE,"Index";"vmt",#N/A,FALSE,"Index";"veh oc",#N/A,FALSE,"Index";"ops",#N/A,FALSE,"Index";"ann w b",#N/A,FALSE,"Index";"exercise",#N/A,FALSE,"Index";"w b",#N/A,FALSE,"Index";"mode",#N/A,FALSE,"Index";"cpi",#N/A,FALSE,"Index";"ann rec",#N/A,FALSE,"Index";"rec",#N/A,FALSE,"Index";"ann safety",#N/A,FALSE,"Index";"prop value",#N/A,FALSE,"Index";"exist av",#N/A,FALSE,"Index";"rlv lot 35",#N/A,FALSE,"Index";"lot 35 assumps",#N/A,FALSE,"Index";"sales comp",#N/A,FALSE,"Index";"hotel",#N/A,FALSE,"Index";"wsp rlv",#N/A,FALSE,"Index";"wsp assumps",#N/A,FALSE,"Index";"wsp potential",#N/A,FALSE,"Index";"inactivity",#N/A,FALSE,"Index";"pop emp",#N/A,FALSE,"Index";"service",#N/A,FALSE,"Index";"hosp",#N/A,FALSE,"Index";"rehab",#N/A,FALSE,"Index";"residual",#N/A,FALSE,"Index";"costs",#N/A,FALSE,"Index";"maint",#N/A,FALSE,"Index";"discount",#N/A,FALSE,"Index";"esc",#N/A,FALSE,"Index"}</definedName>
    <definedName name="wrn.Text._.Tables.">{"roads_text",#N/A,FALSE,"Text Tables";"sewer_text",#N/A,FALSE,"Text Tables";"water_text",#N/A,FALSE,"Text Tables";"storm_text",#N/A,FALSE,"Text Tables";"recwater_text",#N/A,FALSE,"Text Tables";"erosion_text",#N/A,FALSE,"Text Tables";"dryutil_text",#N/A,FALSE,"Text Tables";"parks_rec_text",#N/A,FALSE,"Text Tables";"sheriff_text",#N/A,FALSE,"Text Tables";"fire_text",#N/A,FALSE,"Text Tables";"corp_text",#N/A,FALSE,"Text Tables"}</definedName>
    <definedName name="wrn.Update1.">{"revenue_estimating_procedures",#N/A,FALSE,"Revenues";"summary",#N/A,FALSE,"Summary";"summary2",#N/A,FALSE,"Summary (2)";"VLF_Prop_tax",#N/A,FALSE,"Tax In Lieu";"VLF_Prop_tax2",#N/A,FALSE,"Population";"revenues",#N/A,FALSE,"Revenues";"property_tax",#N/A,FALSE,"Revenues";"sales_tax",#N/A,FALSE,"Revenues";"revenues2",#N/A,FALSE,"Revenues (2)";"sales_tax2",#N/A,FALSE,"Revenues (2)";"property_tax2",#N/A,FALSE,"Revenues (2)"}</definedName>
    <definedName name="wrn.x" hidden="1">{"res_value_proposed",#N/A,FALSE,"Res Value";"res_value_sierraclub",#N/A,FALSE,"Res Value";"res_value_reduced",#N/A,FALSE,"Res Value";"res_value_conventional",#N/A,FALSE,"Res Value";"res_value_rural",#N/A,FALSE,"Res Value"}</definedName>
    <definedName name="wrn.xx" hidden="1">{"phases costs",#N/A,FALSE,"costs";"phase1 costs",#N/A,FALSE,"costs";"sources",#N/A,FALSE,"costs";"road fees",#N/A,FALSE,"fees";"land use",#N/A,FALSE,"land use";"fac costs",#N/A,FALSE,"fac_costs";"phase plan",#N/A,FALSE,"land use";"cost allocation",#N/A,FALSE,"allocation";"allocation",#N/A,FALSE,"allocation";"county cap facilities fee",#N/A,FALSE,"revenues";"school revs",#N/A,FALSE,"revenues";"fire revs",#N/A,FALSE,"revenues";"cash flow",#N/A,FALSE,"cash flow";"summ flow",#N/A,FALSE,"cash flow";"phases facilities",#N/A,FALSE,"costs";"park revs",#N/A,FALSE,"revenues";"perc fees",#N/A,FALSE,"revenues";"Sierra Coll",#N/A,FALSE,"fees";"tot costs",#N/A,FALSE,"costs";"Lincoln",#N/A,FALSE,"revenues";"mello",#N/A,FALSE,"Mello-R";"cost sum",#N/A,FALSE,"costs"}</definedName>
    <definedName name="wvu.Hist." hidden="1">{TRUE,TRUE,-2.75,-17,604.5,345.75,FALSE,TRUE,TRUE,TRUE,0,1,#N/A,23,#N/A,23.452380952381,25.9375,1,FALSE,FALSE,3,TRUE,1,FALSE,75,"Swvu.Hist.","ACwvu.Hist.",#N/A,FALSE,FALSE,0.25,0.25,1,1,2,"&amp;L&amp;""Arial Rounded MT Bold,Bold""LABOR FORCE AND EMPLOYMENT&amp;C&amp;""Arial Rounded MT Bold,Bold"" 1999-2000 MAY REVISION FORECAST
April 1999&amp;R&amp;""Arial Rounded MT Bold,Bold""CALIFORNIA DEPARTMENT OF FINANCE","",TRUE,FALSE,FALSE,FALSE,2,100,#N/A,#N/A,"=R1C1:R36C21","=C1:C5","Rwvu.Hist.","Cwvu.Hist.",FALSE,FALSE,FALSE,1,#N/A,#N/A,FALSE,FALSE,TRUE,TRUE,TRUE}</definedName>
    <definedName name="wvu.OthrCalQtr_AnlChg." hidden="1">{TRUE,TRUE,-2.75,-17,604.5,345.75,FALSE,FALSE,TRUE,TRUE,0,1,37,1,55,1,14,4,TRUE,TRUE,3,TRUE,1,TRUE,75,"Swvu.OthrCalQtr_AnlChg.","ACwvu.OthrCalQtr_AnlChg.",#N/A,FALSE,FALSE,0.32,0.5,0.66,0.5,2,"&amp;C&amp;""Arial Rounded MT Bold,Bold"" 1999-2000 
BUDGET FORECAST
November, 1998&amp;R&amp;""Arial Rounded MT Bold,Bold""CALIFORNIA DEPARTMENT OF  FINANCE ","",FALSE,FALSE,FALSE,FALSE,2,100,#N/A,#N/A,"=R58C37:R228C47","=C1,R10:R14",#N/A,#N/A,FALSE,FALSE,TRUE,1,#N/A,#N/A,FALSE,FALSE,TRUE,TRUE,TRUE}</definedName>
    <definedName name="wvu.PerIncQtr_AnlChg." hidden="1">{TRUE,TRUE,-2.75,-17,604.5,345.75,FALSE,FALSE,TRUE,TRUE,0,1,23,1,217,1,14,4,TRUE,TRUE,3,TRUE,1,TRUE,75,"Swvu.PerIncQtr_AnlChg.","ACwvu.PerIncQtr_AnlChg.",#N/A,FALSE,FALSE,0.32,0.5,0.66,0.5,2,"&amp;C&amp;""Arial Rounded MT Bold,Bold"" 1999-2000 
BUDGET FORECAST
November, 1998&amp;R&amp;""Arial Rounded MT Bold,Bold""CALIFORNIA DEPARTMENT OF  FINANCE ","",FALSE,FALSE,FALSE,FALSE,2,100,#N/A,#N/A,"=R58C24:R228C36","=C1,R10:R14",#N/A,#N/A,FALSE,FALSE,TRUE,1,#N/A,#N/A,FALSE,FALSE,TRUE,TRUE,TRUE}</definedName>
    <definedName name="wvu.Qrtrly." hidden="1">{TRUE,TRUE,-2.75,-17,604.5,345.75,FALSE,TRUE,TRUE,TRUE,0,19,#N/A,1,#N/A,17.9642857142857,28.9375,1,FALSE,FALSE,3,TRUE,1,FALSE,75,"Swvu.Qrtrly.","ACwvu.Qrtrly.",#N/A,FALSE,FALSE,0.25,0.25,1,1,2,"&amp;L&amp;""Arial Rounded MT Bold,Bold""LABOR FORCE AND EMPLOYMENT&amp;C&amp;""Arial Rounded MT Bold,Bold"" 1999-2000 MAY REVISION FORECAST
April 1999&amp;R&amp;""Arial Rounded MT Bold,Bold""CALIFORNIA DEPARTMENT OF FINANCE","",TRUE,FALSE,FALSE,FALSE,2,100,#N/A,#N/A,"=R1C22:R36C33","=C1:C5","Rwvu.Qrtrly.","Cwvu.Qrtrly.",FALSE,FALSE,FALSE,1,#N/A,#N/A,FALSE,FALSE,TRUE,TRUE,TRUE}</definedName>
    <definedName name="wvu.SelCalQtr_AnlChg." hidden="1">{TRUE,TRUE,-2.75,-17,604.5,345.75,FALSE,FALSE,TRUE,TRUE,0,1,12,1,40,1,14,4,TRUE,TRUE,3,TRUE,1,TRUE,75,"Swvu.SelCalQtr_AnlChg.","ACwvu.SelCalQtr_AnlChg.",#N/A,FALSE,FALSE,0.32,0.5,0.66,0.5,2,"&amp;C&amp;""Arial Rounded MT Bold,Bold"" 1999-2000 
BUDGET FORECAST
November, 1998&amp;R&amp;""Arial Rounded MT Bold,Bold""CALIFORNIA DEPARTMENT OF  FINANCE ","",FALSE,FALSE,FALSE,FALSE,2,100,#N/A,#N/A,"=R58C14:R228C23","=C1,R10:R14",#N/A,#N/A,FALSE,FALSE,TRUE,1,#N/A,#N/A,FALSE,FALSE,TRUE,TRUE,TRUE}</definedName>
    <definedName name="wvu.SelectUSQtr_AnnlChg." hidden="1">{TRUE,TRUE,-2.75,-17,604.5,345.75,FALSE,FALSE,TRUE,TRUE,0,1,2,1,212,1,14,4,TRUE,TRUE,3,TRUE,1,TRUE,75,"Swvu.SelectUSQtr_AnnlChg.","ACwvu.SelectUSQtr_AnnlChg.",#N/A,FALSE,FALSE,0.32,0.5,0.66,0.5,2,"&amp;C&amp;""Arial Rounded MT Bold,Bold"" 1999-2000 
BUDGET FORECAST
November, 1998&amp;R&amp;""Arial Rounded MT Bold,Bold""CALIFORNIA DEPARTMENT OF  FINANCE ","",FALSE,FALSE,FALSE,FALSE,2,100,#N/A,#N/A,"=R58C2:R228C13","=C1,R10:R14",#N/A,#N/A,FALSE,FALSE,TRUE,1,#N/A,#N/A,FALSE,FALSE,TRUE,TRUE,TRUE}</definedName>
    <definedName name="X" localSheetId="7">#REF!</definedName>
    <definedName name="X" localSheetId="9">#REF!</definedName>
    <definedName name="X" localSheetId="8">#REF!</definedName>
    <definedName name="X" localSheetId="6">#REF!</definedName>
    <definedName name="X" localSheetId="12">#REF!</definedName>
    <definedName name="X" localSheetId="10">#REF!</definedName>
    <definedName name="X" localSheetId="11">#REF!</definedName>
    <definedName name="X">#REF!</definedName>
    <definedName name="xx" hidden="1">{"st1",#N/A,FALSE,"Summary Table";"LU_revised",#N/A,FALSE,"LU";"LU_summary",#N/A,FALSE,"LU";"prototype",#N/A,FALSE,"Prototype Sum";"aff_units",#N/A,FALSE,"Affordability Calc";"costs_MUres",#N/A,FALSE,"Mixed Use Res";"income_MUres",#N/A,FALSE,"Mixed Use Res";"costs_MUcmcl",#N/A,FALSE,"Mixed Use Cmcl";"income_MUcmcl",#N/A,FALSE,"Mixed Use Cmcl";"costs_condo_affordable",#N/A,FALSE,"Riverfront Condos w. AH";"income_condo_affordable",#N/A,FALSE,"Riverfront Condos w. AH";"cost_town_affordable",#N/A,FALSE,"Detached Town ";"income_town_affordable",#N/A,FALSE,"Detached Town ";"costs_apart_affordable",#N/A,FALSE,"Apartments w. AH";"income_apart_affordable",#N/A,FALSE,"Apartments w. AH";"costs_office",#N/A,FALSE,"Office";"income_office",#N/A,FALSE,"Office";"cost_assum",#N/A,FALSE,"Assumptions";"income_assum",#N/A,FALSE,"Assumptions";"pking",#N/A,FALSE,"PKING";"townhome",#N/A,FALSE,"Townhme Alloc";"affordable",#N/A,FALSE,"Affordability Calc"}</definedName>
    <definedName name="Z" localSheetId="7">[29]DevData!#REF!</definedName>
    <definedName name="Z" localSheetId="9">[29]DevData!#REF!</definedName>
    <definedName name="Z" localSheetId="8">[29]DevData!#REF!</definedName>
    <definedName name="Z" localSheetId="6">[29]DevData!#REF!</definedName>
    <definedName name="Z" localSheetId="12">[29]DevData!#REF!</definedName>
    <definedName name="Z" localSheetId="10">[29]DevData!#REF!</definedName>
    <definedName name="Z" localSheetId="11">[29]DevData!#REF!</definedName>
    <definedName name="Z">[29]DevData!#REF!</definedName>
    <definedName name="Z_058538D0_2E33_4BBA_8F0D_D42958A5F072_.wvu.PrintArea" localSheetId="15" hidden="1">'An Maint Cost'!$B$2:$D$21</definedName>
    <definedName name="Z_058538D0_2E33_4BBA_8F0D_D42958A5F072_.wvu.PrintArea" localSheetId="4" hidden="1">'Ann Bike Ben'!$B$2:$H$47</definedName>
    <definedName name="Z_058538D0_2E33_4BBA_8F0D_D42958A5F072_.wvu.PrintArea" localSheetId="7" hidden="1">'Ann BikePed'!$B$2:$H$45</definedName>
    <definedName name="Z_058538D0_2E33_4BBA_8F0D_D42958A5F072_.wvu.PrintArea" localSheetId="3" hidden="1">'Ann Ped Ben'!$B$2:$H$48</definedName>
    <definedName name="Z_058538D0_2E33_4BBA_8F0D_D42958A5F072_.wvu.PrintArea" localSheetId="9" hidden="1">Avoided!$B$2:$D$24</definedName>
    <definedName name="Z_058538D0_2E33_4BBA_8F0D_D42958A5F072_.wvu.PrintArea" localSheetId="2" hidden="1">'BC Sum'!$B$2:$X$51</definedName>
    <definedName name="Z_058538D0_2E33_4BBA_8F0D_D42958A5F072_.wvu.PrintArea" localSheetId="8" hidden="1">'Bus Benefit'!$B$2:$G$48</definedName>
    <definedName name="Z_058538D0_2E33_4BBA_8F0D_D42958A5F072_.wvu.PrintArea" localSheetId="14" hidden="1">'Const Cost'!$B$2:$C$15</definedName>
    <definedName name="Z_058538D0_2E33_4BBA_8F0D_D42958A5F072_.wvu.PrintArea" localSheetId="6" hidden="1">'Daily BikePed'!$B$2:$H$43</definedName>
    <definedName name="Z_058538D0_2E33_4BBA_8F0D_D42958A5F072_.wvu.PrintArea" localSheetId="12" hidden="1">Emissions!$B$3:$P$48</definedName>
    <definedName name="Z_058538D0_2E33_4BBA_8F0D_D42958A5F072_.wvu.PrintArea" localSheetId="16" hidden="1">Factors!$B$2:$H$40</definedName>
    <definedName name="Z_058538D0_2E33_4BBA_8F0D_D42958A5F072_.wvu.PrintArea" localSheetId="0" hidden="1">Index!$B$1:$C$18</definedName>
    <definedName name="Z_058538D0_2E33_4BBA_8F0D_D42958A5F072_.wvu.PrintArea" localSheetId="5" hidden="1">'Mortality Ben'!$B$2:$G$50</definedName>
    <definedName name="Z_058538D0_2E33_4BBA_8F0D_D42958A5F072_.wvu.PrintArea" localSheetId="10" hidden="1">'Rem Value'!$B$2:$D$28</definedName>
    <definedName name="Z_058538D0_2E33_4BBA_8F0D_D42958A5F072_.wvu.PrintArea" localSheetId="11" hidden="1">Safety!$B$2:$K$52</definedName>
    <definedName name="Z_058538D0_2E33_4BBA_8F0D_D42958A5F072_.wvu.PrintArea" localSheetId="13" hidden="1">'VMT Reductions'!$B$2:$E$47</definedName>
    <definedName name="Z_07646D44_94F5_4674_B94B_839B3B88B016_.wvu.PrintArea" localSheetId="0" hidden="1">Index!$B$1:$C$18</definedName>
    <definedName name="Z_130BDAC7_9C17_4C17_8751_F5B822598F0F_.wvu.PrintArea" localSheetId="7" hidden="1">'Ann BikePed'!$B$2:$H$45</definedName>
    <definedName name="Z_130BDAC7_9C17_4C17_8751_F5B822598F0F_.wvu.PrintArea" localSheetId="9" hidden="1">Avoided!$B$2:$D$21</definedName>
    <definedName name="Z_130BDAC7_9C17_4C17_8751_F5B822598F0F_.wvu.PrintArea" localSheetId="8" hidden="1">'Bus Benefit'!$B$2:$G$48</definedName>
    <definedName name="Z_130BDAC7_9C17_4C17_8751_F5B822598F0F_.wvu.PrintArea" localSheetId="6" hidden="1">'Daily BikePed'!$B$2:$H$43</definedName>
    <definedName name="Z_136183D8_EC90_4DF7_BE50_B80D5451F7A4_.wvu.PrintArea" localSheetId="0" hidden="1">Index!$B$1:$C$18</definedName>
    <definedName name="Z_137ACAA3_F4FC_4608_9431_D9BEC285296D_.wvu.PrintArea" localSheetId="15" hidden="1">'An Maint Cost'!$B$2:$D$21</definedName>
    <definedName name="Z_137ACAA3_F4FC_4608_9431_D9BEC285296D_.wvu.PrintArea" localSheetId="4" hidden="1">'Ann Bike Ben'!$B$2:$H$47</definedName>
    <definedName name="Z_137ACAA3_F4FC_4608_9431_D9BEC285296D_.wvu.PrintArea" localSheetId="7" hidden="1">'Ann BikePed'!$B$2:$H$45</definedName>
    <definedName name="Z_137ACAA3_F4FC_4608_9431_D9BEC285296D_.wvu.PrintArea" localSheetId="3" hidden="1">'Ann Ped Ben'!$B$2:$H$48</definedName>
    <definedName name="Z_137ACAA3_F4FC_4608_9431_D9BEC285296D_.wvu.PrintArea" localSheetId="9" hidden="1">Avoided!$B$2:$D$24</definedName>
    <definedName name="Z_137ACAA3_F4FC_4608_9431_D9BEC285296D_.wvu.PrintArea" localSheetId="2" hidden="1">'BC Sum'!$B$2:$X$51</definedName>
    <definedName name="Z_137ACAA3_F4FC_4608_9431_D9BEC285296D_.wvu.PrintArea" localSheetId="8" hidden="1">'Bus Benefit'!$B$2:$G$48</definedName>
    <definedName name="Z_137ACAA3_F4FC_4608_9431_D9BEC285296D_.wvu.PrintArea" localSheetId="14" hidden="1">'Const Cost'!$B$2:$C$15</definedName>
    <definedName name="Z_137ACAA3_F4FC_4608_9431_D9BEC285296D_.wvu.PrintArea" localSheetId="6" hidden="1">'Daily BikePed'!$B$2:$H$43</definedName>
    <definedName name="Z_137ACAA3_F4FC_4608_9431_D9BEC285296D_.wvu.PrintArea" localSheetId="12" hidden="1">Emissions!$B$3:$P$48</definedName>
    <definedName name="Z_137ACAA3_F4FC_4608_9431_D9BEC285296D_.wvu.PrintArea" localSheetId="16" hidden="1">Factors!$B$2:$H$40</definedName>
    <definedName name="Z_137ACAA3_F4FC_4608_9431_D9BEC285296D_.wvu.PrintArea" localSheetId="0" hidden="1">Index!$B$1:$C$18</definedName>
    <definedName name="Z_137ACAA3_F4FC_4608_9431_D9BEC285296D_.wvu.PrintArea" localSheetId="5" hidden="1">'Mortality Ben'!$B$2:$G$50</definedName>
    <definedName name="Z_137ACAA3_F4FC_4608_9431_D9BEC285296D_.wvu.PrintArea" localSheetId="10" hidden="1">'Rem Value'!$B$2:$D$28</definedName>
    <definedName name="Z_137ACAA3_F4FC_4608_9431_D9BEC285296D_.wvu.PrintArea" localSheetId="11" hidden="1">Safety!$B$2:$K$52</definedName>
    <definedName name="Z_137ACAA3_F4FC_4608_9431_D9BEC285296D_.wvu.PrintArea" localSheetId="13" hidden="1">'VMT Reductions'!$B$2:$E$47</definedName>
    <definedName name="Z_15B772B4_4ABC_4513_9CE5_BB389CC7A2B5_.wvu.PrintArea" localSheetId="0" hidden="1">Index!$B$1:$C$18</definedName>
    <definedName name="Z_15FFB909_55FF_4825_B9C3_60C1C842CC05_.wvu.PrintArea" localSheetId="15" hidden="1">'An Maint Cost'!$B$2:$D$21</definedName>
    <definedName name="Z_15FFB909_55FF_4825_B9C3_60C1C842CC05_.wvu.PrintArea" localSheetId="4" hidden="1">'Ann Bike Ben'!$B$2:$H$47</definedName>
    <definedName name="Z_15FFB909_55FF_4825_B9C3_60C1C842CC05_.wvu.PrintArea" localSheetId="7" hidden="1">'Ann BikePed'!$B$2:$H$45</definedName>
    <definedName name="Z_15FFB909_55FF_4825_B9C3_60C1C842CC05_.wvu.PrintArea" localSheetId="3" hidden="1">'Ann Ped Ben'!$B$2:$H$48</definedName>
    <definedName name="Z_15FFB909_55FF_4825_B9C3_60C1C842CC05_.wvu.PrintArea" localSheetId="9" hidden="1">Avoided!$B$2:$D$24</definedName>
    <definedName name="Z_15FFB909_55FF_4825_B9C3_60C1C842CC05_.wvu.PrintArea" localSheetId="2" hidden="1">'BC Sum'!$B$2:$X$51</definedName>
    <definedName name="Z_15FFB909_55FF_4825_B9C3_60C1C842CC05_.wvu.PrintArea" localSheetId="8" hidden="1">'Bus Benefit'!$B$2:$G$48</definedName>
    <definedName name="Z_15FFB909_55FF_4825_B9C3_60C1C842CC05_.wvu.PrintArea" localSheetId="14" hidden="1">'Const Cost'!$B$2:$C$15</definedName>
    <definedName name="Z_15FFB909_55FF_4825_B9C3_60C1C842CC05_.wvu.PrintArea" localSheetId="6" hidden="1">'Daily BikePed'!$B$2:$H$43</definedName>
    <definedName name="Z_15FFB909_55FF_4825_B9C3_60C1C842CC05_.wvu.PrintArea" localSheetId="12" hidden="1">Emissions!$B$3:$P$48</definedName>
    <definedName name="Z_15FFB909_55FF_4825_B9C3_60C1C842CC05_.wvu.PrintArea" localSheetId="16" hidden="1">Factors!$B$2:$H$40</definedName>
    <definedName name="Z_15FFB909_55FF_4825_B9C3_60C1C842CC05_.wvu.PrintArea" localSheetId="0" hidden="1">Index!$B$1:$C$18</definedName>
    <definedName name="Z_15FFB909_55FF_4825_B9C3_60C1C842CC05_.wvu.PrintArea" localSheetId="5" hidden="1">'Mortality Ben'!$B$2:$G$50</definedName>
    <definedName name="Z_15FFB909_55FF_4825_B9C3_60C1C842CC05_.wvu.PrintArea" localSheetId="10" hidden="1">'Rem Value'!$B$2:$D$28</definedName>
    <definedName name="Z_15FFB909_55FF_4825_B9C3_60C1C842CC05_.wvu.PrintArea" localSheetId="11" hidden="1">Safety!$B$2:$K$52</definedName>
    <definedName name="Z_15FFB909_55FF_4825_B9C3_60C1C842CC05_.wvu.PrintArea" localSheetId="13" hidden="1">'VMT Reductions'!$B$2:$E$47</definedName>
    <definedName name="Z_1BE16F68_9D44_11D3_8909_0000834298E4_.wvu.PrintArea" localSheetId="7" hidden="1">#REF!</definedName>
    <definedName name="Z_1BE16F68_9D44_11D3_8909_0000834298E4_.wvu.PrintArea" localSheetId="8" hidden="1">#REF!</definedName>
    <definedName name="Z_1BE16F68_9D44_11D3_8909_0000834298E4_.wvu.PrintArea" localSheetId="6" hidden="1">#REF!</definedName>
    <definedName name="Z_1BE16F68_9D44_11D3_8909_0000834298E4_.wvu.PrintArea" localSheetId="12" hidden="1">#REF!</definedName>
    <definedName name="Z_1BE16F68_9D44_11D3_8909_0000834298E4_.wvu.PrintArea" hidden="1">#REF!</definedName>
    <definedName name="Z_1BE16F68_9D44_11D3_8909_0000834298E4_.wvu.PrintTitles" localSheetId="7" hidden="1">#REF!,#REF!</definedName>
    <definedName name="Z_1BE16F68_9D44_11D3_8909_0000834298E4_.wvu.PrintTitles" localSheetId="8" hidden="1">#REF!,#REF!</definedName>
    <definedName name="Z_1BE16F68_9D44_11D3_8909_0000834298E4_.wvu.PrintTitles" localSheetId="6" hidden="1">#REF!,#REF!</definedName>
    <definedName name="Z_1BE16F68_9D44_11D3_8909_0000834298E4_.wvu.PrintTitles" localSheetId="12" hidden="1">#REF!,#REF!</definedName>
    <definedName name="Z_1BE16F68_9D44_11D3_8909_0000834298E4_.wvu.PrintTitles" hidden="1">#REF!,#REF!</definedName>
    <definedName name="Z_1BE16F69_9D44_11D3_8909_0000834298E4_.wvu.PrintArea" localSheetId="7" hidden="1">#REF!</definedName>
    <definedName name="Z_1BE16F69_9D44_11D3_8909_0000834298E4_.wvu.PrintArea" localSheetId="8" hidden="1">#REF!</definedName>
    <definedName name="Z_1BE16F69_9D44_11D3_8909_0000834298E4_.wvu.PrintArea" localSheetId="6" hidden="1">#REF!</definedName>
    <definedName name="Z_1BE16F69_9D44_11D3_8909_0000834298E4_.wvu.PrintArea" localSheetId="12" hidden="1">#REF!</definedName>
    <definedName name="Z_1BE16F69_9D44_11D3_8909_0000834298E4_.wvu.PrintArea" hidden="1">#REF!</definedName>
    <definedName name="Z_1BE16F69_9D44_11D3_8909_0000834298E4_.wvu.PrintTitles" localSheetId="7" hidden="1">#REF!,#REF!</definedName>
    <definedName name="Z_1BE16F69_9D44_11D3_8909_0000834298E4_.wvu.PrintTitles" localSheetId="8" hidden="1">#REF!,#REF!</definedName>
    <definedName name="Z_1BE16F69_9D44_11D3_8909_0000834298E4_.wvu.PrintTitles" localSheetId="6" hidden="1">#REF!,#REF!</definedName>
    <definedName name="Z_1BE16F69_9D44_11D3_8909_0000834298E4_.wvu.PrintTitles" localSheetId="12" hidden="1">#REF!,#REF!</definedName>
    <definedName name="Z_1BE16F69_9D44_11D3_8909_0000834298E4_.wvu.PrintTitles" hidden="1">#REF!,#REF!</definedName>
    <definedName name="Z_1BE16F6A_9D44_11D3_8909_0000834298E4_.wvu.PrintArea" localSheetId="7" hidden="1">#REF!</definedName>
    <definedName name="Z_1BE16F6A_9D44_11D3_8909_0000834298E4_.wvu.PrintArea" localSheetId="8" hidden="1">#REF!</definedName>
    <definedName name="Z_1BE16F6A_9D44_11D3_8909_0000834298E4_.wvu.PrintArea" localSheetId="6" hidden="1">#REF!</definedName>
    <definedName name="Z_1BE16F6A_9D44_11D3_8909_0000834298E4_.wvu.PrintArea" localSheetId="12" hidden="1">#REF!</definedName>
    <definedName name="Z_1BE16F6A_9D44_11D3_8909_0000834298E4_.wvu.PrintArea" hidden="1">#REF!</definedName>
    <definedName name="Z_1BE16F6A_9D44_11D3_8909_0000834298E4_.wvu.PrintTitles" localSheetId="7" hidden="1">#REF!,#REF!</definedName>
    <definedName name="Z_1BE16F6A_9D44_11D3_8909_0000834298E4_.wvu.PrintTitles" localSheetId="8" hidden="1">#REF!,#REF!</definedName>
    <definedName name="Z_1BE16F6A_9D44_11D3_8909_0000834298E4_.wvu.PrintTitles" localSheetId="6" hidden="1">#REF!,#REF!</definedName>
    <definedName name="Z_1BE16F6A_9D44_11D3_8909_0000834298E4_.wvu.PrintTitles" localSheetId="12" hidden="1">#REF!,#REF!</definedName>
    <definedName name="Z_1BE16F6A_9D44_11D3_8909_0000834298E4_.wvu.PrintTitles" hidden="1">#REF!,#REF!</definedName>
    <definedName name="Z_1BE16F6B_9D44_11D3_8909_0000834298E4_.wvu.PrintArea" localSheetId="7" hidden="1">#REF!</definedName>
    <definedName name="Z_1BE16F6B_9D44_11D3_8909_0000834298E4_.wvu.PrintArea" localSheetId="8" hidden="1">#REF!</definedName>
    <definedName name="Z_1BE16F6B_9D44_11D3_8909_0000834298E4_.wvu.PrintArea" localSheetId="6" hidden="1">#REF!</definedName>
    <definedName name="Z_1BE16F6B_9D44_11D3_8909_0000834298E4_.wvu.PrintArea" localSheetId="12" hidden="1">#REF!</definedName>
    <definedName name="Z_1BE16F6B_9D44_11D3_8909_0000834298E4_.wvu.PrintArea" hidden="1">#REF!</definedName>
    <definedName name="Z_1BE16F6B_9D44_11D3_8909_0000834298E4_.wvu.PrintTitles" localSheetId="7" hidden="1">#REF!,#REF!</definedName>
    <definedName name="Z_1BE16F6B_9D44_11D3_8909_0000834298E4_.wvu.PrintTitles" localSheetId="8" hidden="1">#REF!,#REF!</definedName>
    <definedName name="Z_1BE16F6B_9D44_11D3_8909_0000834298E4_.wvu.PrintTitles" localSheetId="6" hidden="1">#REF!,#REF!</definedName>
    <definedName name="Z_1BE16F6B_9D44_11D3_8909_0000834298E4_.wvu.PrintTitles" localSheetId="12" hidden="1">#REF!,#REF!</definedName>
    <definedName name="Z_1BE16F6B_9D44_11D3_8909_0000834298E4_.wvu.PrintTitles" hidden="1">#REF!,#REF!</definedName>
    <definedName name="Z_1BE16F6C_9D44_11D3_8909_0000834298E4_.wvu.PrintArea" localSheetId="7" hidden="1">#REF!</definedName>
    <definedName name="Z_1BE16F6C_9D44_11D3_8909_0000834298E4_.wvu.PrintArea" localSheetId="8" hidden="1">#REF!</definedName>
    <definedName name="Z_1BE16F6C_9D44_11D3_8909_0000834298E4_.wvu.PrintArea" localSheetId="6" hidden="1">#REF!</definedName>
    <definedName name="Z_1BE16F6C_9D44_11D3_8909_0000834298E4_.wvu.PrintArea" localSheetId="12" hidden="1">#REF!</definedName>
    <definedName name="Z_1BE16F6C_9D44_11D3_8909_0000834298E4_.wvu.PrintArea" hidden="1">#REF!</definedName>
    <definedName name="Z_1BE16F6C_9D44_11D3_8909_0000834298E4_.wvu.PrintTitles" localSheetId="7" hidden="1">#REF!,#REF!</definedName>
    <definedName name="Z_1BE16F6C_9D44_11D3_8909_0000834298E4_.wvu.PrintTitles" localSheetId="8" hidden="1">#REF!,#REF!</definedName>
    <definedName name="Z_1BE16F6C_9D44_11D3_8909_0000834298E4_.wvu.PrintTitles" localSheetId="6" hidden="1">#REF!,#REF!</definedName>
    <definedName name="Z_1BE16F6C_9D44_11D3_8909_0000834298E4_.wvu.PrintTitles" localSheetId="12" hidden="1">#REF!,#REF!</definedName>
    <definedName name="Z_1BE16F6C_9D44_11D3_8909_0000834298E4_.wvu.PrintTitles" hidden="1">#REF!,#REF!</definedName>
    <definedName name="Z_1D36A23A_A1C1_11D3_890B_0000834298E4_.wvu.PrintArea" localSheetId="7" hidden="1">#REF!</definedName>
    <definedName name="Z_1D36A23A_A1C1_11D3_890B_0000834298E4_.wvu.PrintArea" localSheetId="8" hidden="1">#REF!</definedName>
    <definedName name="Z_1D36A23A_A1C1_11D3_890B_0000834298E4_.wvu.PrintArea" localSheetId="6" hidden="1">#REF!</definedName>
    <definedName name="Z_1D36A23A_A1C1_11D3_890B_0000834298E4_.wvu.PrintArea" localSheetId="12" hidden="1">#REF!</definedName>
    <definedName name="Z_1D36A23A_A1C1_11D3_890B_0000834298E4_.wvu.PrintArea" hidden="1">#REF!</definedName>
    <definedName name="Z_1D36A23A_A1C1_11D3_890B_0000834298E4_.wvu.PrintTitles" localSheetId="7" hidden="1">#REF!,#REF!</definedName>
    <definedName name="Z_1D36A23A_A1C1_11D3_890B_0000834298E4_.wvu.PrintTitles" localSheetId="8" hidden="1">#REF!,#REF!</definedName>
    <definedName name="Z_1D36A23A_A1C1_11D3_890B_0000834298E4_.wvu.PrintTitles" localSheetId="6" hidden="1">#REF!,#REF!</definedName>
    <definedName name="Z_1D36A23A_A1C1_11D3_890B_0000834298E4_.wvu.PrintTitles" localSheetId="12" hidden="1">#REF!,#REF!</definedName>
    <definedName name="Z_1D36A23A_A1C1_11D3_890B_0000834298E4_.wvu.PrintTitles" hidden="1">#REF!,#REF!</definedName>
    <definedName name="Z_1D36A23B_A1C1_11D3_890B_0000834298E4_.wvu.PrintArea" localSheetId="7" hidden="1">#REF!</definedName>
    <definedName name="Z_1D36A23B_A1C1_11D3_890B_0000834298E4_.wvu.PrintArea" localSheetId="8" hidden="1">#REF!</definedName>
    <definedName name="Z_1D36A23B_A1C1_11D3_890B_0000834298E4_.wvu.PrintArea" localSheetId="6" hidden="1">#REF!</definedName>
    <definedName name="Z_1D36A23B_A1C1_11D3_890B_0000834298E4_.wvu.PrintArea" localSheetId="12" hidden="1">#REF!</definedName>
    <definedName name="Z_1D36A23B_A1C1_11D3_890B_0000834298E4_.wvu.PrintArea" hidden="1">#REF!</definedName>
    <definedName name="Z_1D36A23B_A1C1_11D3_890B_0000834298E4_.wvu.PrintTitles" localSheetId="7" hidden="1">#REF!,#REF!</definedName>
    <definedName name="Z_1D36A23B_A1C1_11D3_890B_0000834298E4_.wvu.PrintTitles" localSheetId="8" hidden="1">#REF!,#REF!</definedName>
    <definedName name="Z_1D36A23B_A1C1_11D3_890B_0000834298E4_.wvu.PrintTitles" localSheetId="6" hidden="1">#REF!,#REF!</definedName>
    <definedName name="Z_1D36A23B_A1C1_11D3_890B_0000834298E4_.wvu.PrintTitles" localSheetId="12" hidden="1">#REF!,#REF!</definedName>
    <definedName name="Z_1D36A23B_A1C1_11D3_890B_0000834298E4_.wvu.PrintTitles" hidden="1">#REF!,#REF!</definedName>
    <definedName name="Z_1D36A23C_A1C1_11D3_890B_0000834298E4_.wvu.PrintArea" localSheetId="7" hidden="1">#REF!</definedName>
    <definedName name="Z_1D36A23C_A1C1_11D3_890B_0000834298E4_.wvu.PrintArea" localSheetId="8" hidden="1">#REF!</definedName>
    <definedName name="Z_1D36A23C_A1C1_11D3_890B_0000834298E4_.wvu.PrintArea" localSheetId="6" hidden="1">#REF!</definedName>
    <definedName name="Z_1D36A23C_A1C1_11D3_890B_0000834298E4_.wvu.PrintArea" localSheetId="12" hidden="1">#REF!</definedName>
    <definedName name="Z_1D36A23C_A1C1_11D3_890B_0000834298E4_.wvu.PrintArea" hidden="1">#REF!</definedName>
    <definedName name="Z_1D36A23C_A1C1_11D3_890B_0000834298E4_.wvu.PrintTitles" localSheetId="7" hidden="1">#REF!,#REF!</definedName>
    <definedName name="Z_1D36A23C_A1C1_11D3_890B_0000834298E4_.wvu.PrintTitles" localSheetId="8" hidden="1">#REF!,#REF!</definedName>
    <definedName name="Z_1D36A23C_A1C1_11D3_890B_0000834298E4_.wvu.PrintTitles" localSheetId="6" hidden="1">#REF!,#REF!</definedName>
    <definedName name="Z_1D36A23C_A1C1_11D3_890B_0000834298E4_.wvu.PrintTitles" localSheetId="12" hidden="1">#REF!,#REF!</definedName>
    <definedName name="Z_1D36A23C_A1C1_11D3_890B_0000834298E4_.wvu.PrintTitles" hidden="1">#REF!,#REF!</definedName>
    <definedName name="Z_1D36A23D_A1C1_11D3_890B_0000834298E4_.wvu.PrintArea" localSheetId="7" hidden="1">#REF!</definedName>
    <definedName name="Z_1D36A23D_A1C1_11D3_890B_0000834298E4_.wvu.PrintArea" localSheetId="8" hidden="1">#REF!</definedName>
    <definedName name="Z_1D36A23D_A1C1_11D3_890B_0000834298E4_.wvu.PrintArea" localSheetId="6" hidden="1">#REF!</definedName>
    <definedName name="Z_1D36A23D_A1C1_11D3_890B_0000834298E4_.wvu.PrintArea" localSheetId="12" hidden="1">#REF!</definedName>
    <definedName name="Z_1D36A23D_A1C1_11D3_890B_0000834298E4_.wvu.PrintArea" hidden="1">#REF!</definedName>
    <definedName name="Z_1D36A23D_A1C1_11D3_890B_0000834298E4_.wvu.PrintTitles" localSheetId="7" hidden="1">#REF!,#REF!</definedName>
    <definedName name="Z_1D36A23D_A1C1_11D3_890B_0000834298E4_.wvu.PrintTitles" localSheetId="8" hidden="1">#REF!,#REF!</definedName>
    <definedName name="Z_1D36A23D_A1C1_11D3_890B_0000834298E4_.wvu.PrintTitles" localSheetId="6" hidden="1">#REF!,#REF!</definedName>
    <definedName name="Z_1D36A23D_A1C1_11D3_890B_0000834298E4_.wvu.PrintTitles" localSheetId="12" hidden="1">#REF!,#REF!</definedName>
    <definedName name="Z_1D36A23D_A1C1_11D3_890B_0000834298E4_.wvu.PrintTitles" hidden="1">#REF!,#REF!</definedName>
    <definedName name="Z_1D36A23E_A1C1_11D3_890B_0000834298E4_.wvu.PrintArea" localSheetId="7" hidden="1">#REF!</definedName>
    <definedName name="Z_1D36A23E_A1C1_11D3_890B_0000834298E4_.wvu.PrintArea" localSheetId="8" hidden="1">#REF!</definedName>
    <definedName name="Z_1D36A23E_A1C1_11D3_890B_0000834298E4_.wvu.PrintArea" localSheetId="6" hidden="1">#REF!</definedName>
    <definedName name="Z_1D36A23E_A1C1_11D3_890B_0000834298E4_.wvu.PrintArea" localSheetId="12" hidden="1">#REF!</definedName>
    <definedName name="Z_1D36A23E_A1C1_11D3_890B_0000834298E4_.wvu.PrintArea" hidden="1">#REF!</definedName>
    <definedName name="Z_1D36A23E_A1C1_11D3_890B_0000834298E4_.wvu.PrintTitles" localSheetId="7" hidden="1">#REF!,#REF!</definedName>
    <definedName name="Z_1D36A23E_A1C1_11D3_890B_0000834298E4_.wvu.PrintTitles" localSheetId="8" hidden="1">#REF!,#REF!</definedName>
    <definedName name="Z_1D36A23E_A1C1_11D3_890B_0000834298E4_.wvu.PrintTitles" localSheetId="6" hidden="1">#REF!,#REF!</definedName>
    <definedName name="Z_1D36A23E_A1C1_11D3_890B_0000834298E4_.wvu.PrintTitles" localSheetId="12" hidden="1">#REF!,#REF!</definedName>
    <definedName name="Z_1D36A23E_A1C1_11D3_890B_0000834298E4_.wvu.PrintTitles" hidden="1">#REF!,#REF!</definedName>
    <definedName name="Z_1F455A30_7293_11D3_8901_0000834298E4_.wvu.PrintArea" localSheetId="7" hidden="1">#REF!</definedName>
    <definedName name="Z_1F455A30_7293_11D3_8901_0000834298E4_.wvu.PrintArea" localSheetId="8" hidden="1">#REF!</definedName>
    <definedName name="Z_1F455A30_7293_11D3_8901_0000834298E4_.wvu.PrintArea" localSheetId="6" hidden="1">#REF!</definedName>
    <definedName name="Z_1F455A30_7293_11D3_8901_0000834298E4_.wvu.PrintArea" localSheetId="12" hidden="1">#REF!</definedName>
    <definedName name="Z_1F455A30_7293_11D3_8901_0000834298E4_.wvu.PrintArea" hidden="1">#REF!</definedName>
    <definedName name="Z_1F455A30_7293_11D3_8901_0000834298E4_.wvu.PrintTitles" localSheetId="7" hidden="1">#REF!,#REF!</definedName>
    <definedName name="Z_1F455A30_7293_11D3_8901_0000834298E4_.wvu.PrintTitles" localSheetId="8" hidden="1">#REF!,#REF!</definedName>
    <definedName name="Z_1F455A30_7293_11D3_8901_0000834298E4_.wvu.PrintTitles" localSheetId="6" hidden="1">#REF!,#REF!</definedName>
    <definedName name="Z_1F455A30_7293_11D3_8901_0000834298E4_.wvu.PrintTitles" localSheetId="12" hidden="1">#REF!,#REF!</definedName>
    <definedName name="Z_1F455A30_7293_11D3_8901_0000834298E4_.wvu.PrintTitles" hidden="1">#REF!,#REF!</definedName>
    <definedName name="Z_1F455A31_7293_11D3_8901_0000834298E4_.wvu.PrintArea" localSheetId="7" hidden="1">#REF!</definedName>
    <definedName name="Z_1F455A31_7293_11D3_8901_0000834298E4_.wvu.PrintArea" localSheetId="8" hidden="1">#REF!</definedName>
    <definedName name="Z_1F455A31_7293_11D3_8901_0000834298E4_.wvu.PrintArea" localSheetId="6" hidden="1">#REF!</definedName>
    <definedName name="Z_1F455A31_7293_11D3_8901_0000834298E4_.wvu.PrintArea" localSheetId="12" hidden="1">#REF!</definedName>
    <definedName name="Z_1F455A31_7293_11D3_8901_0000834298E4_.wvu.PrintArea" hidden="1">#REF!</definedName>
    <definedName name="Z_1F455A31_7293_11D3_8901_0000834298E4_.wvu.PrintTitles" localSheetId="7" hidden="1">#REF!,#REF!</definedName>
    <definedName name="Z_1F455A31_7293_11D3_8901_0000834298E4_.wvu.PrintTitles" localSheetId="8" hidden="1">#REF!,#REF!</definedName>
    <definedName name="Z_1F455A31_7293_11D3_8901_0000834298E4_.wvu.PrintTitles" localSheetId="6" hidden="1">#REF!,#REF!</definedName>
    <definedName name="Z_1F455A31_7293_11D3_8901_0000834298E4_.wvu.PrintTitles" localSheetId="12" hidden="1">#REF!,#REF!</definedName>
    <definedName name="Z_1F455A31_7293_11D3_8901_0000834298E4_.wvu.PrintTitles" hidden="1">#REF!,#REF!</definedName>
    <definedName name="Z_1F455A32_7293_11D3_8901_0000834298E4_.wvu.PrintArea" localSheetId="7" hidden="1">#REF!</definedName>
    <definedName name="Z_1F455A32_7293_11D3_8901_0000834298E4_.wvu.PrintArea" localSheetId="8" hidden="1">#REF!</definedName>
    <definedName name="Z_1F455A32_7293_11D3_8901_0000834298E4_.wvu.PrintArea" localSheetId="6" hidden="1">#REF!</definedName>
    <definedName name="Z_1F455A32_7293_11D3_8901_0000834298E4_.wvu.PrintArea" localSheetId="12" hidden="1">#REF!</definedName>
    <definedName name="Z_1F455A32_7293_11D3_8901_0000834298E4_.wvu.PrintArea" hidden="1">#REF!</definedName>
    <definedName name="Z_1F455A32_7293_11D3_8901_0000834298E4_.wvu.PrintTitles" localSheetId="7" hidden="1">#REF!,#REF!</definedName>
    <definedName name="Z_1F455A32_7293_11D3_8901_0000834298E4_.wvu.PrintTitles" localSheetId="8" hidden="1">#REF!,#REF!</definedName>
    <definedName name="Z_1F455A32_7293_11D3_8901_0000834298E4_.wvu.PrintTitles" localSheetId="6" hidden="1">#REF!,#REF!</definedName>
    <definedName name="Z_1F455A32_7293_11D3_8901_0000834298E4_.wvu.PrintTitles" localSheetId="12" hidden="1">#REF!,#REF!</definedName>
    <definedName name="Z_1F455A32_7293_11D3_8901_0000834298E4_.wvu.PrintTitles" hidden="1">#REF!,#REF!</definedName>
    <definedName name="Z_1F455A33_7293_11D3_8901_0000834298E4_.wvu.PrintArea" localSheetId="7" hidden="1">#REF!</definedName>
    <definedName name="Z_1F455A33_7293_11D3_8901_0000834298E4_.wvu.PrintArea" localSheetId="8" hidden="1">#REF!</definedName>
    <definedName name="Z_1F455A33_7293_11D3_8901_0000834298E4_.wvu.PrintArea" localSheetId="6" hidden="1">#REF!</definedName>
    <definedName name="Z_1F455A33_7293_11D3_8901_0000834298E4_.wvu.PrintArea" localSheetId="12" hidden="1">#REF!</definedName>
    <definedName name="Z_1F455A33_7293_11D3_8901_0000834298E4_.wvu.PrintArea" hidden="1">#REF!</definedName>
    <definedName name="Z_1F455A33_7293_11D3_8901_0000834298E4_.wvu.PrintTitles" localSheetId="7" hidden="1">#REF!,#REF!</definedName>
    <definedName name="Z_1F455A33_7293_11D3_8901_0000834298E4_.wvu.PrintTitles" localSheetId="8" hidden="1">#REF!,#REF!</definedName>
    <definedName name="Z_1F455A33_7293_11D3_8901_0000834298E4_.wvu.PrintTitles" localSheetId="6" hidden="1">#REF!,#REF!</definedName>
    <definedName name="Z_1F455A33_7293_11D3_8901_0000834298E4_.wvu.PrintTitles" localSheetId="12" hidden="1">#REF!,#REF!</definedName>
    <definedName name="Z_1F455A33_7293_11D3_8901_0000834298E4_.wvu.PrintTitles" hidden="1">#REF!,#REF!</definedName>
    <definedName name="Z_1F455A34_7293_11D3_8901_0000834298E4_.wvu.PrintArea" localSheetId="7" hidden="1">#REF!</definedName>
    <definedName name="Z_1F455A34_7293_11D3_8901_0000834298E4_.wvu.PrintArea" localSheetId="8" hidden="1">#REF!</definedName>
    <definedName name="Z_1F455A34_7293_11D3_8901_0000834298E4_.wvu.PrintArea" localSheetId="6" hidden="1">#REF!</definedName>
    <definedName name="Z_1F455A34_7293_11D3_8901_0000834298E4_.wvu.PrintArea" localSheetId="12" hidden="1">#REF!</definedName>
    <definedName name="Z_1F455A34_7293_11D3_8901_0000834298E4_.wvu.PrintArea" hidden="1">#REF!</definedName>
    <definedName name="Z_1F455A34_7293_11D3_8901_0000834298E4_.wvu.PrintTitles" localSheetId="7" hidden="1">#REF!,#REF!</definedName>
    <definedName name="Z_1F455A34_7293_11D3_8901_0000834298E4_.wvu.PrintTitles" localSheetId="8" hidden="1">#REF!,#REF!</definedName>
    <definedName name="Z_1F455A34_7293_11D3_8901_0000834298E4_.wvu.PrintTitles" localSheetId="6" hidden="1">#REF!,#REF!</definedName>
    <definedName name="Z_1F455A34_7293_11D3_8901_0000834298E4_.wvu.PrintTitles" localSheetId="12" hidden="1">#REF!,#REF!</definedName>
    <definedName name="Z_1F455A34_7293_11D3_8901_0000834298E4_.wvu.PrintTitles" hidden="1">#REF!,#REF!</definedName>
    <definedName name="Z_1F455B2A_7293_11D3_8901_0000834298E4_.wvu.PrintArea" localSheetId="7" hidden="1">#REF!</definedName>
    <definedName name="Z_1F455B2A_7293_11D3_8901_0000834298E4_.wvu.PrintArea" localSheetId="8" hidden="1">#REF!</definedName>
    <definedName name="Z_1F455B2A_7293_11D3_8901_0000834298E4_.wvu.PrintArea" localSheetId="6" hidden="1">#REF!</definedName>
    <definedName name="Z_1F455B2A_7293_11D3_8901_0000834298E4_.wvu.PrintArea" localSheetId="12" hidden="1">#REF!</definedName>
    <definedName name="Z_1F455B2A_7293_11D3_8901_0000834298E4_.wvu.PrintArea" hidden="1">#REF!</definedName>
    <definedName name="Z_1F455B2A_7293_11D3_8901_0000834298E4_.wvu.PrintTitles" localSheetId="7" hidden="1">#REF!,#REF!</definedName>
    <definedName name="Z_1F455B2A_7293_11D3_8901_0000834298E4_.wvu.PrintTitles" localSheetId="8" hidden="1">#REF!,#REF!</definedName>
    <definedName name="Z_1F455B2A_7293_11D3_8901_0000834298E4_.wvu.PrintTitles" localSheetId="6" hidden="1">#REF!,#REF!</definedName>
    <definedName name="Z_1F455B2A_7293_11D3_8901_0000834298E4_.wvu.PrintTitles" localSheetId="12" hidden="1">#REF!,#REF!</definedName>
    <definedName name="Z_1F455B2A_7293_11D3_8901_0000834298E4_.wvu.PrintTitles" hidden="1">#REF!,#REF!</definedName>
    <definedName name="Z_1F455B2B_7293_11D3_8901_0000834298E4_.wvu.PrintArea" localSheetId="7" hidden="1">#REF!</definedName>
    <definedName name="Z_1F455B2B_7293_11D3_8901_0000834298E4_.wvu.PrintArea" localSheetId="8" hidden="1">#REF!</definedName>
    <definedName name="Z_1F455B2B_7293_11D3_8901_0000834298E4_.wvu.PrintArea" localSheetId="6" hidden="1">#REF!</definedName>
    <definedName name="Z_1F455B2B_7293_11D3_8901_0000834298E4_.wvu.PrintArea" localSheetId="12" hidden="1">#REF!</definedName>
    <definedName name="Z_1F455B2B_7293_11D3_8901_0000834298E4_.wvu.PrintArea" hidden="1">#REF!</definedName>
    <definedName name="Z_1F455B2B_7293_11D3_8901_0000834298E4_.wvu.PrintTitles" localSheetId="7" hidden="1">#REF!,#REF!</definedName>
    <definedName name="Z_1F455B2B_7293_11D3_8901_0000834298E4_.wvu.PrintTitles" localSheetId="8" hidden="1">#REF!,#REF!</definedName>
    <definedName name="Z_1F455B2B_7293_11D3_8901_0000834298E4_.wvu.PrintTitles" localSheetId="6" hidden="1">#REF!,#REF!</definedName>
    <definedName name="Z_1F455B2B_7293_11D3_8901_0000834298E4_.wvu.PrintTitles" localSheetId="12" hidden="1">#REF!,#REF!</definedName>
    <definedName name="Z_1F455B2B_7293_11D3_8901_0000834298E4_.wvu.PrintTitles" hidden="1">#REF!,#REF!</definedName>
    <definedName name="Z_1F455B2C_7293_11D3_8901_0000834298E4_.wvu.PrintArea" localSheetId="7" hidden="1">#REF!</definedName>
    <definedName name="Z_1F455B2C_7293_11D3_8901_0000834298E4_.wvu.PrintArea" localSheetId="8" hidden="1">#REF!</definedName>
    <definedName name="Z_1F455B2C_7293_11D3_8901_0000834298E4_.wvu.PrintArea" localSheetId="6" hidden="1">#REF!</definedName>
    <definedName name="Z_1F455B2C_7293_11D3_8901_0000834298E4_.wvu.PrintArea" localSheetId="12" hidden="1">#REF!</definedName>
    <definedName name="Z_1F455B2C_7293_11D3_8901_0000834298E4_.wvu.PrintArea" hidden="1">#REF!</definedName>
    <definedName name="Z_1F455B2C_7293_11D3_8901_0000834298E4_.wvu.PrintTitles" localSheetId="7" hidden="1">#REF!,#REF!</definedName>
    <definedName name="Z_1F455B2C_7293_11D3_8901_0000834298E4_.wvu.PrintTitles" localSheetId="8" hidden="1">#REF!,#REF!</definedName>
    <definedName name="Z_1F455B2C_7293_11D3_8901_0000834298E4_.wvu.PrintTitles" localSheetId="6" hidden="1">#REF!,#REF!</definedName>
    <definedName name="Z_1F455B2C_7293_11D3_8901_0000834298E4_.wvu.PrintTitles" localSheetId="12" hidden="1">#REF!,#REF!</definedName>
    <definedName name="Z_1F455B2C_7293_11D3_8901_0000834298E4_.wvu.PrintTitles" hidden="1">#REF!,#REF!</definedName>
    <definedName name="Z_1F455B2D_7293_11D3_8901_0000834298E4_.wvu.PrintArea" localSheetId="7" hidden="1">#REF!</definedName>
    <definedName name="Z_1F455B2D_7293_11D3_8901_0000834298E4_.wvu.PrintArea" localSheetId="8" hidden="1">#REF!</definedName>
    <definedName name="Z_1F455B2D_7293_11D3_8901_0000834298E4_.wvu.PrintArea" localSheetId="6" hidden="1">#REF!</definedName>
    <definedName name="Z_1F455B2D_7293_11D3_8901_0000834298E4_.wvu.PrintArea" localSheetId="12" hidden="1">#REF!</definedName>
    <definedName name="Z_1F455B2D_7293_11D3_8901_0000834298E4_.wvu.PrintArea" hidden="1">#REF!</definedName>
    <definedName name="Z_1F455B2D_7293_11D3_8901_0000834298E4_.wvu.PrintTitles" localSheetId="7" hidden="1">#REF!,#REF!</definedName>
    <definedName name="Z_1F455B2D_7293_11D3_8901_0000834298E4_.wvu.PrintTitles" localSheetId="8" hidden="1">#REF!,#REF!</definedName>
    <definedName name="Z_1F455B2D_7293_11D3_8901_0000834298E4_.wvu.PrintTitles" localSheetId="6" hidden="1">#REF!,#REF!</definedName>
    <definedName name="Z_1F455B2D_7293_11D3_8901_0000834298E4_.wvu.PrintTitles" localSheetId="12" hidden="1">#REF!,#REF!</definedName>
    <definedName name="Z_1F455B2D_7293_11D3_8901_0000834298E4_.wvu.PrintTitles" hidden="1">#REF!,#REF!</definedName>
    <definedName name="Z_1F455B2E_7293_11D3_8901_0000834298E4_.wvu.PrintArea" localSheetId="7" hidden="1">#REF!</definedName>
    <definedName name="Z_1F455B2E_7293_11D3_8901_0000834298E4_.wvu.PrintArea" localSheetId="8" hidden="1">#REF!</definedName>
    <definedName name="Z_1F455B2E_7293_11D3_8901_0000834298E4_.wvu.PrintArea" localSheetId="6" hidden="1">#REF!</definedName>
    <definedName name="Z_1F455B2E_7293_11D3_8901_0000834298E4_.wvu.PrintArea" localSheetId="12" hidden="1">#REF!</definedName>
    <definedName name="Z_1F455B2E_7293_11D3_8901_0000834298E4_.wvu.PrintArea" hidden="1">#REF!</definedName>
    <definedName name="Z_1F455B2E_7293_11D3_8901_0000834298E4_.wvu.PrintTitles" localSheetId="7" hidden="1">#REF!,#REF!</definedName>
    <definedName name="Z_1F455B2E_7293_11D3_8901_0000834298E4_.wvu.PrintTitles" localSheetId="8" hidden="1">#REF!,#REF!</definedName>
    <definedName name="Z_1F455B2E_7293_11D3_8901_0000834298E4_.wvu.PrintTitles" localSheetId="6" hidden="1">#REF!,#REF!</definedName>
    <definedName name="Z_1F455B2E_7293_11D3_8901_0000834298E4_.wvu.PrintTitles" localSheetId="12" hidden="1">#REF!,#REF!</definedName>
    <definedName name="Z_1F455B2E_7293_11D3_8901_0000834298E4_.wvu.PrintTitles" hidden="1">#REF!,#REF!</definedName>
    <definedName name="Z_1F455C7F_7293_11D3_8901_0000834298E4_.wvu.PrintArea" localSheetId="7" hidden="1">#REF!</definedName>
    <definedName name="Z_1F455C7F_7293_11D3_8901_0000834298E4_.wvu.PrintArea" localSheetId="8" hidden="1">#REF!</definedName>
    <definedName name="Z_1F455C7F_7293_11D3_8901_0000834298E4_.wvu.PrintArea" localSheetId="6" hidden="1">#REF!</definedName>
    <definedName name="Z_1F455C7F_7293_11D3_8901_0000834298E4_.wvu.PrintArea" localSheetId="12" hidden="1">#REF!</definedName>
    <definedName name="Z_1F455C7F_7293_11D3_8901_0000834298E4_.wvu.PrintArea" hidden="1">#REF!</definedName>
    <definedName name="Z_1F455C7F_7293_11D3_8901_0000834298E4_.wvu.PrintTitles" localSheetId="7" hidden="1">#REF!,#REF!</definedName>
    <definedName name="Z_1F455C7F_7293_11D3_8901_0000834298E4_.wvu.PrintTitles" localSheetId="8" hidden="1">#REF!,#REF!</definedName>
    <definedName name="Z_1F455C7F_7293_11D3_8901_0000834298E4_.wvu.PrintTitles" localSheetId="6" hidden="1">#REF!,#REF!</definedName>
    <definedName name="Z_1F455C7F_7293_11D3_8901_0000834298E4_.wvu.PrintTitles" localSheetId="12" hidden="1">#REF!,#REF!</definedName>
    <definedName name="Z_1F455C7F_7293_11D3_8901_0000834298E4_.wvu.PrintTitles" hidden="1">#REF!,#REF!</definedName>
    <definedName name="Z_1F455C80_7293_11D3_8901_0000834298E4_.wvu.PrintArea" localSheetId="7" hidden="1">#REF!</definedName>
    <definedName name="Z_1F455C80_7293_11D3_8901_0000834298E4_.wvu.PrintArea" localSheetId="8" hidden="1">#REF!</definedName>
    <definedName name="Z_1F455C80_7293_11D3_8901_0000834298E4_.wvu.PrintArea" localSheetId="6" hidden="1">#REF!</definedName>
    <definedName name="Z_1F455C80_7293_11D3_8901_0000834298E4_.wvu.PrintArea" localSheetId="12" hidden="1">#REF!</definedName>
    <definedName name="Z_1F455C80_7293_11D3_8901_0000834298E4_.wvu.PrintArea" hidden="1">#REF!</definedName>
    <definedName name="Z_1F455C80_7293_11D3_8901_0000834298E4_.wvu.PrintTitles" localSheetId="7" hidden="1">#REF!,#REF!</definedName>
    <definedName name="Z_1F455C80_7293_11D3_8901_0000834298E4_.wvu.PrintTitles" localSheetId="8" hidden="1">#REF!,#REF!</definedName>
    <definedName name="Z_1F455C80_7293_11D3_8901_0000834298E4_.wvu.PrintTitles" localSheetId="6" hidden="1">#REF!,#REF!</definedName>
    <definedName name="Z_1F455C80_7293_11D3_8901_0000834298E4_.wvu.PrintTitles" localSheetId="12" hidden="1">#REF!,#REF!</definedName>
    <definedName name="Z_1F455C80_7293_11D3_8901_0000834298E4_.wvu.PrintTitles" hidden="1">#REF!,#REF!</definedName>
    <definedName name="Z_1F455C81_7293_11D3_8901_0000834298E4_.wvu.PrintArea" localSheetId="7" hidden="1">#REF!</definedName>
    <definedName name="Z_1F455C81_7293_11D3_8901_0000834298E4_.wvu.PrintArea" localSheetId="8" hidden="1">#REF!</definedName>
    <definedName name="Z_1F455C81_7293_11D3_8901_0000834298E4_.wvu.PrintArea" localSheetId="6" hidden="1">#REF!</definedName>
    <definedName name="Z_1F455C81_7293_11D3_8901_0000834298E4_.wvu.PrintArea" localSheetId="12" hidden="1">#REF!</definedName>
    <definedName name="Z_1F455C81_7293_11D3_8901_0000834298E4_.wvu.PrintArea" hidden="1">#REF!</definedName>
    <definedName name="Z_1F455C81_7293_11D3_8901_0000834298E4_.wvu.PrintTitles" localSheetId="7" hidden="1">#REF!,#REF!</definedName>
    <definedName name="Z_1F455C81_7293_11D3_8901_0000834298E4_.wvu.PrintTitles" localSheetId="8" hidden="1">#REF!,#REF!</definedName>
    <definedName name="Z_1F455C81_7293_11D3_8901_0000834298E4_.wvu.PrintTitles" localSheetId="6" hidden="1">#REF!,#REF!</definedName>
    <definedName name="Z_1F455C81_7293_11D3_8901_0000834298E4_.wvu.PrintTitles" localSheetId="12" hidden="1">#REF!,#REF!</definedName>
    <definedName name="Z_1F455C81_7293_11D3_8901_0000834298E4_.wvu.PrintTitles" hidden="1">#REF!,#REF!</definedName>
    <definedName name="Z_1F455C82_7293_11D3_8901_0000834298E4_.wvu.PrintArea" localSheetId="7" hidden="1">#REF!</definedName>
    <definedName name="Z_1F455C82_7293_11D3_8901_0000834298E4_.wvu.PrintArea" localSheetId="8" hidden="1">#REF!</definedName>
    <definedName name="Z_1F455C82_7293_11D3_8901_0000834298E4_.wvu.PrintArea" localSheetId="6" hidden="1">#REF!</definedName>
    <definedName name="Z_1F455C82_7293_11D3_8901_0000834298E4_.wvu.PrintArea" localSheetId="12" hidden="1">#REF!</definedName>
    <definedName name="Z_1F455C82_7293_11D3_8901_0000834298E4_.wvu.PrintArea" hidden="1">#REF!</definedName>
    <definedName name="Z_1F455C82_7293_11D3_8901_0000834298E4_.wvu.PrintTitles" localSheetId="7" hidden="1">#REF!,#REF!</definedName>
    <definedName name="Z_1F455C82_7293_11D3_8901_0000834298E4_.wvu.PrintTitles" localSheetId="8" hidden="1">#REF!,#REF!</definedName>
    <definedName name="Z_1F455C82_7293_11D3_8901_0000834298E4_.wvu.PrintTitles" localSheetId="6" hidden="1">#REF!,#REF!</definedName>
    <definedName name="Z_1F455C82_7293_11D3_8901_0000834298E4_.wvu.PrintTitles" localSheetId="12" hidden="1">#REF!,#REF!</definedName>
    <definedName name="Z_1F455C82_7293_11D3_8901_0000834298E4_.wvu.PrintTitles" hidden="1">#REF!,#REF!</definedName>
    <definedName name="Z_1F455C83_7293_11D3_8901_0000834298E4_.wvu.PrintArea" localSheetId="7" hidden="1">#REF!</definedName>
    <definedName name="Z_1F455C83_7293_11D3_8901_0000834298E4_.wvu.PrintArea" localSheetId="8" hidden="1">#REF!</definedName>
    <definedName name="Z_1F455C83_7293_11D3_8901_0000834298E4_.wvu.PrintArea" localSheetId="6" hidden="1">#REF!</definedName>
    <definedName name="Z_1F455C83_7293_11D3_8901_0000834298E4_.wvu.PrintArea" localSheetId="12" hidden="1">#REF!</definedName>
    <definedName name="Z_1F455C83_7293_11D3_8901_0000834298E4_.wvu.PrintArea" hidden="1">#REF!</definedName>
    <definedName name="Z_1F455C83_7293_11D3_8901_0000834298E4_.wvu.PrintTitles" localSheetId="7" hidden="1">#REF!,#REF!</definedName>
    <definedName name="Z_1F455C83_7293_11D3_8901_0000834298E4_.wvu.PrintTitles" localSheetId="8" hidden="1">#REF!,#REF!</definedName>
    <definedName name="Z_1F455C83_7293_11D3_8901_0000834298E4_.wvu.PrintTitles" localSheetId="6" hidden="1">#REF!,#REF!</definedName>
    <definedName name="Z_1F455C83_7293_11D3_8901_0000834298E4_.wvu.PrintTitles" localSheetId="12" hidden="1">#REF!,#REF!</definedName>
    <definedName name="Z_1F455C83_7293_11D3_8901_0000834298E4_.wvu.PrintTitles" hidden="1">#REF!,#REF!</definedName>
    <definedName name="Z_1F455D42_7293_11D3_8901_0000834298E4_.wvu.PrintArea" localSheetId="7" hidden="1">#REF!</definedName>
    <definedName name="Z_1F455D42_7293_11D3_8901_0000834298E4_.wvu.PrintArea" localSheetId="8" hidden="1">#REF!</definedName>
    <definedName name="Z_1F455D42_7293_11D3_8901_0000834298E4_.wvu.PrintArea" localSheetId="6" hidden="1">#REF!</definedName>
    <definedName name="Z_1F455D42_7293_11D3_8901_0000834298E4_.wvu.PrintArea" localSheetId="12" hidden="1">#REF!</definedName>
    <definedName name="Z_1F455D42_7293_11D3_8901_0000834298E4_.wvu.PrintArea" hidden="1">#REF!</definedName>
    <definedName name="Z_1F455D42_7293_11D3_8901_0000834298E4_.wvu.PrintTitles" localSheetId="7" hidden="1">#REF!,#REF!</definedName>
    <definedName name="Z_1F455D42_7293_11D3_8901_0000834298E4_.wvu.PrintTitles" localSheetId="8" hidden="1">#REF!,#REF!</definedName>
    <definedName name="Z_1F455D42_7293_11D3_8901_0000834298E4_.wvu.PrintTitles" localSheetId="6" hidden="1">#REF!,#REF!</definedName>
    <definedName name="Z_1F455D42_7293_11D3_8901_0000834298E4_.wvu.PrintTitles" localSheetId="12" hidden="1">#REF!,#REF!</definedName>
    <definedName name="Z_1F455D42_7293_11D3_8901_0000834298E4_.wvu.PrintTitles" hidden="1">#REF!,#REF!</definedName>
    <definedName name="Z_1F455D43_7293_11D3_8901_0000834298E4_.wvu.PrintArea" localSheetId="7" hidden="1">#REF!</definedName>
    <definedName name="Z_1F455D43_7293_11D3_8901_0000834298E4_.wvu.PrintArea" localSheetId="8" hidden="1">#REF!</definedName>
    <definedName name="Z_1F455D43_7293_11D3_8901_0000834298E4_.wvu.PrintArea" localSheetId="6" hidden="1">#REF!</definedName>
    <definedName name="Z_1F455D43_7293_11D3_8901_0000834298E4_.wvu.PrintArea" localSheetId="12" hidden="1">#REF!</definedName>
    <definedName name="Z_1F455D43_7293_11D3_8901_0000834298E4_.wvu.PrintArea" hidden="1">#REF!</definedName>
    <definedName name="Z_1F455D43_7293_11D3_8901_0000834298E4_.wvu.PrintTitles" localSheetId="7" hidden="1">#REF!,#REF!</definedName>
    <definedName name="Z_1F455D43_7293_11D3_8901_0000834298E4_.wvu.PrintTitles" localSheetId="8" hidden="1">#REF!,#REF!</definedName>
    <definedName name="Z_1F455D43_7293_11D3_8901_0000834298E4_.wvu.PrintTitles" localSheetId="6" hidden="1">#REF!,#REF!</definedName>
    <definedName name="Z_1F455D43_7293_11D3_8901_0000834298E4_.wvu.PrintTitles" localSheetId="12" hidden="1">#REF!,#REF!</definedName>
    <definedName name="Z_1F455D43_7293_11D3_8901_0000834298E4_.wvu.PrintTitles" hidden="1">#REF!,#REF!</definedName>
    <definedName name="Z_1F455D44_7293_11D3_8901_0000834298E4_.wvu.PrintArea" localSheetId="7" hidden="1">#REF!</definedName>
    <definedName name="Z_1F455D44_7293_11D3_8901_0000834298E4_.wvu.PrintArea" localSheetId="8" hidden="1">#REF!</definedName>
    <definedName name="Z_1F455D44_7293_11D3_8901_0000834298E4_.wvu.PrintArea" localSheetId="6" hidden="1">#REF!</definedName>
    <definedName name="Z_1F455D44_7293_11D3_8901_0000834298E4_.wvu.PrintArea" localSheetId="12" hidden="1">#REF!</definedName>
    <definedName name="Z_1F455D44_7293_11D3_8901_0000834298E4_.wvu.PrintArea" hidden="1">#REF!</definedName>
    <definedName name="Z_1F455D44_7293_11D3_8901_0000834298E4_.wvu.PrintTitles" localSheetId="7" hidden="1">#REF!,#REF!</definedName>
    <definedName name="Z_1F455D44_7293_11D3_8901_0000834298E4_.wvu.PrintTitles" localSheetId="8" hidden="1">#REF!,#REF!</definedName>
    <definedName name="Z_1F455D44_7293_11D3_8901_0000834298E4_.wvu.PrintTitles" localSheetId="6" hidden="1">#REF!,#REF!</definedName>
    <definedName name="Z_1F455D44_7293_11D3_8901_0000834298E4_.wvu.PrintTitles" localSheetId="12" hidden="1">#REF!,#REF!</definedName>
    <definedName name="Z_1F455D44_7293_11D3_8901_0000834298E4_.wvu.PrintTitles" hidden="1">#REF!,#REF!</definedName>
    <definedName name="Z_1F455D45_7293_11D3_8901_0000834298E4_.wvu.PrintArea" localSheetId="7" hidden="1">#REF!</definedName>
    <definedName name="Z_1F455D45_7293_11D3_8901_0000834298E4_.wvu.PrintArea" localSheetId="8" hidden="1">#REF!</definedName>
    <definedName name="Z_1F455D45_7293_11D3_8901_0000834298E4_.wvu.PrintArea" localSheetId="6" hidden="1">#REF!</definedName>
    <definedName name="Z_1F455D45_7293_11D3_8901_0000834298E4_.wvu.PrintArea" localSheetId="12" hidden="1">#REF!</definedName>
    <definedName name="Z_1F455D45_7293_11D3_8901_0000834298E4_.wvu.PrintArea" hidden="1">#REF!</definedName>
    <definedName name="Z_1F455D45_7293_11D3_8901_0000834298E4_.wvu.PrintTitles" localSheetId="7" hidden="1">#REF!,#REF!</definedName>
    <definedName name="Z_1F455D45_7293_11D3_8901_0000834298E4_.wvu.PrintTitles" localSheetId="8" hidden="1">#REF!,#REF!</definedName>
    <definedName name="Z_1F455D45_7293_11D3_8901_0000834298E4_.wvu.PrintTitles" localSheetId="6" hidden="1">#REF!,#REF!</definedName>
    <definedName name="Z_1F455D45_7293_11D3_8901_0000834298E4_.wvu.PrintTitles" localSheetId="12" hidden="1">#REF!,#REF!</definedName>
    <definedName name="Z_1F455D45_7293_11D3_8901_0000834298E4_.wvu.PrintTitles" hidden="1">#REF!,#REF!</definedName>
    <definedName name="Z_1F455D46_7293_11D3_8901_0000834298E4_.wvu.PrintArea" localSheetId="7" hidden="1">#REF!</definedName>
    <definedName name="Z_1F455D46_7293_11D3_8901_0000834298E4_.wvu.PrintArea" localSheetId="8" hidden="1">#REF!</definedName>
    <definedName name="Z_1F455D46_7293_11D3_8901_0000834298E4_.wvu.PrintArea" localSheetId="6" hidden="1">#REF!</definedName>
    <definedName name="Z_1F455D46_7293_11D3_8901_0000834298E4_.wvu.PrintArea" localSheetId="12" hidden="1">#REF!</definedName>
    <definedName name="Z_1F455D46_7293_11D3_8901_0000834298E4_.wvu.PrintArea" hidden="1">#REF!</definedName>
    <definedName name="Z_1F455D46_7293_11D3_8901_0000834298E4_.wvu.PrintTitles" localSheetId="7" hidden="1">#REF!,#REF!</definedName>
    <definedName name="Z_1F455D46_7293_11D3_8901_0000834298E4_.wvu.PrintTitles" localSheetId="8" hidden="1">#REF!,#REF!</definedName>
    <definedName name="Z_1F455D46_7293_11D3_8901_0000834298E4_.wvu.PrintTitles" localSheetId="6" hidden="1">#REF!,#REF!</definedName>
    <definedName name="Z_1F455D46_7293_11D3_8901_0000834298E4_.wvu.PrintTitles" localSheetId="12" hidden="1">#REF!,#REF!</definedName>
    <definedName name="Z_1F455D46_7293_11D3_8901_0000834298E4_.wvu.PrintTitles" hidden="1">#REF!,#REF!</definedName>
    <definedName name="Z_20CC9B39_69FE_11D3_88F7_0000834298E4_.wvu.Cols" hidden="1">[15]Quarters!$K:$N</definedName>
    <definedName name="Z_20CC9B39_69FE_11D3_88F7_0000834298E4_.wvu.PrintArea" hidden="1">[15]Quarters!$K$50:$S$81</definedName>
    <definedName name="Z_20CC9B39_69FE_11D3_88F7_0000834298E4_.wvu.PrintTitles" localSheetId="7" hidden="1">[15]Quarters!#REF!</definedName>
    <definedName name="Z_20CC9B39_69FE_11D3_88F7_0000834298E4_.wvu.PrintTitles" localSheetId="8" hidden="1">[15]Quarters!#REF!</definedName>
    <definedName name="Z_20CC9B39_69FE_11D3_88F7_0000834298E4_.wvu.PrintTitles" localSheetId="6" hidden="1">[15]Quarters!#REF!</definedName>
    <definedName name="Z_20CC9B39_69FE_11D3_88F7_0000834298E4_.wvu.PrintTitles" localSheetId="12" hidden="1">[15]Quarters!#REF!</definedName>
    <definedName name="Z_20CC9B39_69FE_11D3_88F7_0000834298E4_.wvu.PrintTitles" hidden="1">[15]Quarters!#REF!</definedName>
    <definedName name="Z_20CC9B39_69FE_11D3_88F7_0000834298E4_.wvu.Rows" localSheetId="7" hidden="1">[15]Quarters!#REF!</definedName>
    <definedName name="Z_20CC9B39_69FE_11D3_88F7_0000834298E4_.wvu.Rows" localSheetId="8" hidden="1">[15]Quarters!#REF!</definedName>
    <definedName name="Z_20CC9B39_69FE_11D3_88F7_0000834298E4_.wvu.Rows" localSheetId="6" hidden="1">[15]Quarters!#REF!</definedName>
    <definedName name="Z_20CC9B39_69FE_11D3_88F7_0000834298E4_.wvu.Rows" localSheetId="12" hidden="1">[15]Quarters!#REF!</definedName>
    <definedName name="Z_20CC9B39_69FE_11D3_88F7_0000834298E4_.wvu.Rows" hidden="1">[15]Quarters!#REF!</definedName>
    <definedName name="Z_20CC9B3B_69FE_11D3_88F7_0000834298E4_.wvu.Cols" hidden="1">[15]Quarters!$K:$N</definedName>
    <definedName name="Z_20CC9B3B_69FE_11D3_88F7_0000834298E4_.wvu.PrintArea" hidden="1">[15]Quarters!$K$1:$R$49</definedName>
    <definedName name="Z_20CC9B3B_69FE_11D3_88F7_0000834298E4_.wvu.PrintTitles" localSheetId="7" hidden="1">[15]Quarters!#REF!</definedName>
    <definedName name="Z_20CC9B3B_69FE_11D3_88F7_0000834298E4_.wvu.PrintTitles" localSheetId="8" hidden="1">[15]Quarters!#REF!</definedName>
    <definedName name="Z_20CC9B3B_69FE_11D3_88F7_0000834298E4_.wvu.PrintTitles" localSheetId="6" hidden="1">[15]Quarters!#REF!</definedName>
    <definedName name="Z_20CC9B3B_69FE_11D3_88F7_0000834298E4_.wvu.PrintTitles" localSheetId="12" hidden="1">[15]Quarters!#REF!</definedName>
    <definedName name="Z_20CC9B3B_69FE_11D3_88F7_0000834298E4_.wvu.PrintTitles" hidden="1">[15]Quarters!#REF!</definedName>
    <definedName name="Z_20CC9B3B_69FE_11D3_88F7_0000834298E4_.wvu.Rows" localSheetId="7" hidden="1">[15]Quarters!#REF!</definedName>
    <definedName name="Z_20CC9B3B_69FE_11D3_88F7_0000834298E4_.wvu.Rows" localSheetId="8" hidden="1">[15]Quarters!#REF!</definedName>
    <definedName name="Z_20CC9B3B_69FE_11D3_88F7_0000834298E4_.wvu.Rows" localSheetId="6" hidden="1">[15]Quarters!#REF!</definedName>
    <definedName name="Z_20CC9B3B_69FE_11D3_88F7_0000834298E4_.wvu.Rows" localSheetId="12" hidden="1">[15]Quarters!#REF!</definedName>
    <definedName name="Z_20CC9B3B_69FE_11D3_88F7_0000834298E4_.wvu.Rows" hidden="1">[15]Quarters!#REF!</definedName>
    <definedName name="Z_20CC9B3D_69FE_11D3_88F7_0000834298E4_.wvu.Cols" hidden="1">[15]Quarters!$K:$N</definedName>
    <definedName name="Z_20CC9B3D_69FE_11D3_88F7_0000834298E4_.wvu.PrintArea" hidden="1">[15]Quarters!$S$1:$AD$47</definedName>
    <definedName name="Z_20CC9B3D_69FE_11D3_88F7_0000834298E4_.wvu.PrintTitles" localSheetId="7" hidden="1">[15]Quarters!#REF!</definedName>
    <definedName name="Z_20CC9B3D_69FE_11D3_88F7_0000834298E4_.wvu.PrintTitles" localSheetId="8" hidden="1">[15]Quarters!#REF!</definedName>
    <definedName name="Z_20CC9B3D_69FE_11D3_88F7_0000834298E4_.wvu.PrintTitles" localSheetId="6" hidden="1">[15]Quarters!#REF!</definedName>
    <definedName name="Z_20CC9B3D_69FE_11D3_88F7_0000834298E4_.wvu.PrintTitles" localSheetId="12" hidden="1">[15]Quarters!#REF!</definedName>
    <definedName name="Z_20CC9B3D_69FE_11D3_88F7_0000834298E4_.wvu.PrintTitles" hidden="1">[15]Quarters!#REF!</definedName>
    <definedName name="Z_20CC9B3D_69FE_11D3_88F7_0000834298E4_.wvu.Rows" localSheetId="7" hidden="1">[15]Quarters!#REF!</definedName>
    <definedName name="Z_20CC9B3D_69FE_11D3_88F7_0000834298E4_.wvu.Rows" localSheetId="8" hidden="1">[15]Quarters!#REF!</definedName>
    <definedName name="Z_20CC9B3D_69FE_11D3_88F7_0000834298E4_.wvu.Rows" localSheetId="6" hidden="1">[15]Quarters!#REF!</definedName>
    <definedName name="Z_20CC9B3D_69FE_11D3_88F7_0000834298E4_.wvu.Rows" localSheetId="12" hidden="1">[15]Quarters!#REF!</definedName>
    <definedName name="Z_20CC9B3D_69FE_11D3_88F7_0000834298E4_.wvu.Rows" hidden="1">[15]Quarters!#REF!</definedName>
    <definedName name="Z_20CC9BCC_69FE_11D3_88F7_0000834298E4_.wvu.Cols" hidden="1">[15]Quarters!$K:$N</definedName>
    <definedName name="Z_20CC9BCC_69FE_11D3_88F7_0000834298E4_.wvu.PrintArea" hidden="1">[15]Quarters!$K$50:$S$81</definedName>
    <definedName name="Z_20CC9BCC_69FE_11D3_88F7_0000834298E4_.wvu.PrintTitles" localSheetId="7" hidden="1">[15]Quarters!#REF!</definedName>
    <definedName name="Z_20CC9BCC_69FE_11D3_88F7_0000834298E4_.wvu.PrintTitles" localSheetId="8" hidden="1">[15]Quarters!#REF!</definedName>
    <definedName name="Z_20CC9BCC_69FE_11D3_88F7_0000834298E4_.wvu.PrintTitles" localSheetId="6" hidden="1">[15]Quarters!#REF!</definedName>
    <definedName name="Z_20CC9BCC_69FE_11D3_88F7_0000834298E4_.wvu.PrintTitles" localSheetId="12" hidden="1">[15]Quarters!#REF!</definedName>
    <definedName name="Z_20CC9BCC_69FE_11D3_88F7_0000834298E4_.wvu.PrintTitles" hidden="1">[15]Quarters!#REF!</definedName>
    <definedName name="Z_20CC9BCC_69FE_11D3_88F7_0000834298E4_.wvu.Rows" localSheetId="7" hidden="1">[15]Quarters!#REF!</definedName>
    <definedName name="Z_20CC9BCC_69FE_11D3_88F7_0000834298E4_.wvu.Rows" localSheetId="8" hidden="1">[15]Quarters!#REF!</definedName>
    <definedName name="Z_20CC9BCC_69FE_11D3_88F7_0000834298E4_.wvu.Rows" localSheetId="6" hidden="1">[15]Quarters!#REF!</definedName>
    <definedName name="Z_20CC9BCC_69FE_11D3_88F7_0000834298E4_.wvu.Rows" localSheetId="12" hidden="1">[15]Quarters!#REF!</definedName>
    <definedName name="Z_20CC9BCC_69FE_11D3_88F7_0000834298E4_.wvu.Rows" hidden="1">[15]Quarters!#REF!</definedName>
    <definedName name="Z_20CC9BCE_69FE_11D3_88F7_0000834298E4_.wvu.Cols" hidden="1">[15]Quarters!$K:$N</definedName>
    <definedName name="Z_20CC9BCE_69FE_11D3_88F7_0000834298E4_.wvu.PrintArea" hidden="1">[15]Quarters!$K$1:$R$49</definedName>
    <definedName name="Z_20CC9BCE_69FE_11D3_88F7_0000834298E4_.wvu.PrintTitles" localSheetId="7" hidden="1">[15]Quarters!#REF!</definedName>
    <definedName name="Z_20CC9BCE_69FE_11D3_88F7_0000834298E4_.wvu.PrintTitles" localSheetId="8" hidden="1">[15]Quarters!#REF!</definedName>
    <definedName name="Z_20CC9BCE_69FE_11D3_88F7_0000834298E4_.wvu.PrintTitles" localSheetId="6" hidden="1">[15]Quarters!#REF!</definedName>
    <definedName name="Z_20CC9BCE_69FE_11D3_88F7_0000834298E4_.wvu.PrintTitles" localSheetId="12" hidden="1">[15]Quarters!#REF!</definedName>
    <definedName name="Z_20CC9BCE_69FE_11D3_88F7_0000834298E4_.wvu.PrintTitles" hidden="1">[15]Quarters!#REF!</definedName>
    <definedName name="Z_20CC9BCE_69FE_11D3_88F7_0000834298E4_.wvu.Rows" localSheetId="7" hidden="1">[15]Quarters!#REF!</definedName>
    <definedName name="Z_20CC9BCE_69FE_11D3_88F7_0000834298E4_.wvu.Rows" localSheetId="8" hidden="1">[15]Quarters!#REF!</definedName>
    <definedName name="Z_20CC9BCE_69FE_11D3_88F7_0000834298E4_.wvu.Rows" localSheetId="6" hidden="1">[15]Quarters!#REF!</definedName>
    <definedName name="Z_20CC9BCE_69FE_11D3_88F7_0000834298E4_.wvu.Rows" localSheetId="12" hidden="1">[15]Quarters!#REF!</definedName>
    <definedName name="Z_20CC9BCE_69FE_11D3_88F7_0000834298E4_.wvu.Rows" hidden="1">[15]Quarters!#REF!</definedName>
    <definedName name="Z_20CC9C23_69FE_11D3_88F7_0000834298E4_.wvu.Cols" hidden="1">[15]Quarters!$K:$N</definedName>
    <definedName name="Z_2C4C3456_C7CD_4A92_A41E_A9C58787EDA1_.wvu.PrintArea" localSheetId="15" hidden="1">'An Maint Cost'!$B$2:$D$21</definedName>
    <definedName name="Z_2C4C3456_C7CD_4A92_A41E_A9C58787EDA1_.wvu.PrintArea" localSheetId="4" hidden="1">'Ann Bike Ben'!$B$2:$H$47</definedName>
    <definedName name="Z_2C4C3456_C7CD_4A92_A41E_A9C58787EDA1_.wvu.PrintArea" localSheetId="7" hidden="1">'Ann BikePed'!$B$2:$H$45</definedName>
    <definedName name="Z_2C4C3456_C7CD_4A92_A41E_A9C58787EDA1_.wvu.PrintArea" localSheetId="3" hidden="1">'Ann Ped Ben'!$B$2:$H$48</definedName>
    <definedName name="Z_2C4C3456_C7CD_4A92_A41E_A9C58787EDA1_.wvu.PrintArea" localSheetId="9" hidden="1">Avoided!$B$2:$D$24</definedName>
    <definedName name="Z_2C4C3456_C7CD_4A92_A41E_A9C58787EDA1_.wvu.PrintArea" localSheetId="2" hidden="1">'BC Sum'!$B$2:$X$51</definedName>
    <definedName name="Z_2C4C3456_C7CD_4A92_A41E_A9C58787EDA1_.wvu.PrintArea" localSheetId="8" hidden="1">'Bus Benefit'!$B$2:$G$48</definedName>
    <definedName name="Z_2C4C3456_C7CD_4A92_A41E_A9C58787EDA1_.wvu.PrintArea" localSheetId="14" hidden="1">'Const Cost'!$B$2:$C$15</definedName>
    <definedName name="Z_2C4C3456_C7CD_4A92_A41E_A9C58787EDA1_.wvu.PrintArea" localSheetId="6" hidden="1">'Daily BikePed'!$B$2:$H$43</definedName>
    <definedName name="Z_2C4C3456_C7CD_4A92_A41E_A9C58787EDA1_.wvu.PrintArea" localSheetId="12" hidden="1">Emissions!$B$3:$P$48</definedName>
    <definedName name="Z_2C4C3456_C7CD_4A92_A41E_A9C58787EDA1_.wvu.PrintArea" localSheetId="16" hidden="1">Factors!$B$2:$H$40</definedName>
    <definedName name="Z_2C4C3456_C7CD_4A92_A41E_A9C58787EDA1_.wvu.PrintArea" localSheetId="0" hidden="1">Index!$B$1:$C$18</definedName>
    <definedName name="Z_2C4C3456_C7CD_4A92_A41E_A9C58787EDA1_.wvu.PrintArea" localSheetId="5" hidden="1">'Mortality Ben'!$B$2:$G$50</definedName>
    <definedName name="Z_2C4C3456_C7CD_4A92_A41E_A9C58787EDA1_.wvu.PrintArea" localSheetId="10" hidden="1">'Rem Value'!$B$2:$D$28</definedName>
    <definedName name="Z_2C4C3456_C7CD_4A92_A41E_A9C58787EDA1_.wvu.PrintArea" localSheetId="11" hidden="1">Safety!$B$2:$K$52</definedName>
    <definedName name="Z_2C4C3456_C7CD_4A92_A41E_A9C58787EDA1_.wvu.PrintArea" localSheetId="13" hidden="1">'VMT Reductions'!$B$2:$E$47</definedName>
    <definedName name="Z_2E0C25F4_6ADC_48E0_A153_39A75CB28ECC_.wvu.PrintArea" localSheetId="0" hidden="1">Index!$B$1:$C$18</definedName>
    <definedName name="Z_31BD4071_6607_11D3_88F3_0000834298E4_.wvu.Cols" hidden="1">[15]Quarters!$K:$N</definedName>
    <definedName name="Z_31BD4071_6607_11D3_88F3_0000834298E4_.wvu.PrintArea" hidden="1">[15]Quarters!$K$50:$S$81</definedName>
    <definedName name="Z_31BD4071_6607_11D3_88F3_0000834298E4_.wvu.PrintTitles" localSheetId="7" hidden="1">[15]Quarters!#REF!</definedName>
    <definedName name="Z_31BD4071_6607_11D3_88F3_0000834298E4_.wvu.PrintTitles" localSheetId="8" hidden="1">[15]Quarters!#REF!</definedName>
    <definedName name="Z_31BD4071_6607_11D3_88F3_0000834298E4_.wvu.PrintTitles" localSheetId="6" hidden="1">[15]Quarters!#REF!</definedName>
    <definedName name="Z_31BD4071_6607_11D3_88F3_0000834298E4_.wvu.PrintTitles" localSheetId="12" hidden="1">[15]Quarters!#REF!</definedName>
    <definedName name="Z_31BD4071_6607_11D3_88F3_0000834298E4_.wvu.PrintTitles" hidden="1">[15]Quarters!#REF!</definedName>
    <definedName name="Z_31BD4071_6607_11D3_88F3_0000834298E4_.wvu.Rows" localSheetId="7" hidden="1">[15]Quarters!#REF!</definedName>
    <definedName name="Z_31BD4071_6607_11D3_88F3_0000834298E4_.wvu.Rows" localSheetId="8" hidden="1">[15]Quarters!#REF!</definedName>
    <definedName name="Z_31BD4071_6607_11D3_88F3_0000834298E4_.wvu.Rows" localSheetId="6" hidden="1">[15]Quarters!#REF!</definedName>
    <definedName name="Z_31BD4071_6607_11D3_88F3_0000834298E4_.wvu.Rows" localSheetId="12" hidden="1">[15]Quarters!#REF!</definedName>
    <definedName name="Z_31BD4071_6607_11D3_88F3_0000834298E4_.wvu.Rows" hidden="1">[15]Quarters!#REF!</definedName>
    <definedName name="Z_31BD4073_6607_11D3_88F3_0000834298E4_.wvu.Cols" hidden="1">[15]Quarters!$K:$N</definedName>
    <definedName name="Z_31BD4073_6607_11D3_88F3_0000834298E4_.wvu.PrintArea" hidden="1">[15]Quarters!$K$1:$R$49</definedName>
    <definedName name="Z_31BD4073_6607_11D3_88F3_0000834298E4_.wvu.PrintTitles" localSheetId="7" hidden="1">[15]Quarters!#REF!</definedName>
    <definedName name="Z_31BD4073_6607_11D3_88F3_0000834298E4_.wvu.PrintTitles" localSheetId="8" hidden="1">[15]Quarters!#REF!</definedName>
    <definedName name="Z_31BD4073_6607_11D3_88F3_0000834298E4_.wvu.PrintTitles" localSheetId="6" hidden="1">[15]Quarters!#REF!</definedName>
    <definedName name="Z_31BD4073_6607_11D3_88F3_0000834298E4_.wvu.PrintTitles" localSheetId="12" hidden="1">[15]Quarters!#REF!</definedName>
    <definedName name="Z_31BD4073_6607_11D3_88F3_0000834298E4_.wvu.PrintTitles" hidden="1">[15]Quarters!#REF!</definedName>
    <definedName name="Z_31BD4073_6607_11D3_88F3_0000834298E4_.wvu.Rows" localSheetId="7" hidden="1">[15]Quarters!#REF!</definedName>
    <definedName name="Z_31BD4073_6607_11D3_88F3_0000834298E4_.wvu.Rows" localSheetId="8" hidden="1">[15]Quarters!#REF!</definedName>
    <definedName name="Z_31BD4073_6607_11D3_88F3_0000834298E4_.wvu.Rows" localSheetId="6" hidden="1">[15]Quarters!#REF!</definedName>
    <definedName name="Z_31BD4073_6607_11D3_88F3_0000834298E4_.wvu.Rows" localSheetId="12" hidden="1">[15]Quarters!#REF!</definedName>
    <definedName name="Z_31BD4073_6607_11D3_88F3_0000834298E4_.wvu.Rows" hidden="1">[15]Quarters!#REF!</definedName>
    <definedName name="Z_31BD4075_6607_11D3_88F3_0000834298E4_.wvu.Cols" hidden="1">[15]Quarters!$K:$N</definedName>
    <definedName name="Z_31BD4075_6607_11D3_88F3_0000834298E4_.wvu.PrintArea" hidden="1">[15]Quarters!$S$1:$AD$47</definedName>
    <definedName name="Z_31BD4075_6607_11D3_88F3_0000834298E4_.wvu.PrintTitles" localSheetId="7" hidden="1">[15]Quarters!#REF!</definedName>
    <definedName name="Z_31BD4075_6607_11D3_88F3_0000834298E4_.wvu.PrintTitles" localSheetId="8" hidden="1">[15]Quarters!#REF!</definedName>
    <definedName name="Z_31BD4075_6607_11D3_88F3_0000834298E4_.wvu.PrintTitles" localSheetId="6" hidden="1">[15]Quarters!#REF!</definedName>
    <definedName name="Z_31BD4075_6607_11D3_88F3_0000834298E4_.wvu.PrintTitles" localSheetId="12" hidden="1">[15]Quarters!#REF!</definedName>
    <definedName name="Z_31BD4075_6607_11D3_88F3_0000834298E4_.wvu.PrintTitles" hidden="1">[15]Quarters!#REF!</definedName>
    <definedName name="Z_31BD4075_6607_11D3_88F3_0000834298E4_.wvu.Rows" localSheetId="7" hidden="1">[15]Quarters!#REF!</definedName>
    <definedName name="Z_31BD4075_6607_11D3_88F3_0000834298E4_.wvu.Rows" localSheetId="8" hidden="1">[15]Quarters!#REF!</definedName>
    <definedName name="Z_31BD4075_6607_11D3_88F3_0000834298E4_.wvu.Rows" localSheetId="6" hidden="1">[15]Quarters!#REF!</definedName>
    <definedName name="Z_31BD4075_6607_11D3_88F3_0000834298E4_.wvu.Rows" localSheetId="12" hidden="1">[15]Quarters!#REF!</definedName>
    <definedName name="Z_31BD4075_6607_11D3_88F3_0000834298E4_.wvu.Rows" hidden="1">[15]Quarters!#REF!</definedName>
    <definedName name="Z_31BD40E5_6607_11D3_88F3_0000834298E4_.wvu.PrintArea" localSheetId="7" hidden="1">#REF!</definedName>
    <definedName name="Z_31BD40E5_6607_11D3_88F3_0000834298E4_.wvu.PrintArea" localSheetId="8" hidden="1">#REF!</definedName>
    <definedName name="Z_31BD40E5_6607_11D3_88F3_0000834298E4_.wvu.PrintArea" localSheetId="6" hidden="1">#REF!</definedName>
    <definedName name="Z_31BD40E5_6607_11D3_88F3_0000834298E4_.wvu.PrintArea" localSheetId="12" hidden="1">#REF!</definedName>
    <definedName name="Z_31BD40E5_6607_11D3_88F3_0000834298E4_.wvu.PrintArea" hidden="1">#REF!</definedName>
    <definedName name="Z_31BD40E5_6607_11D3_88F3_0000834298E4_.wvu.PrintTitles" localSheetId="7" hidden="1">#REF!,#REF!</definedName>
    <definedName name="Z_31BD40E5_6607_11D3_88F3_0000834298E4_.wvu.PrintTitles" localSheetId="8" hidden="1">#REF!,#REF!</definedName>
    <definedName name="Z_31BD40E5_6607_11D3_88F3_0000834298E4_.wvu.PrintTitles" localSheetId="6" hidden="1">#REF!,#REF!</definedName>
    <definedName name="Z_31BD40E5_6607_11D3_88F3_0000834298E4_.wvu.PrintTitles" localSheetId="12" hidden="1">#REF!,#REF!</definedName>
    <definedName name="Z_31BD40E5_6607_11D3_88F3_0000834298E4_.wvu.PrintTitles" hidden="1">#REF!,#REF!</definedName>
    <definedName name="Z_31BD40E6_6607_11D3_88F3_0000834298E4_.wvu.PrintArea" localSheetId="7" hidden="1">#REF!</definedName>
    <definedName name="Z_31BD40E6_6607_11D3_88F3_0000834298E4_.wvu.PrintArea" localSheetId="8" hidden="1">#REF!</definedName>
    <definedName name="Z_31BD40E6_6607_11D3_88F3_0000834298E4_.wvu.PrintArea" localSheetId="6" hidden="1">#REF!</definedName>
    <definedName name="Z_31BD40E6_6607_11D3_88F3_0000834298E4_.wvu.PrintArea" localSheetId="12" hidden="1">#REF!</definedName>
    <definedName name="Z_31BD40E6_6607_11D3_88F3_0000834298E4_.wvu.PrintArea" hidden="1">#REF!</definedName>
    <definedName name="Z_31BD40E6_6607_11D3_88F3_0000834298E4_.wvu.PrintTitles" localSheetId="7" hidden="1">#REF!,#REF!</definedName>
    <definedName name="Z_31BD40E6_6607_11D3_88F3_0000834298E4_.wvu.PrintTitles" localSheetId="8" hidden="1">#REF!,#REF!</definedName>
    <definedName name="Z_31BD40E6_6607_11D3_88F3_0000834298E4_.wvu.PrintTitles" localSheetId="6" hidden="1">#REF!,#REF!</definedName>
    <definedName name="Z_31BD40E6_6607_11D3_88F3_0000834298E4_.wvu.PrintTitles" localSheetId="12" hidden="1">#REF!,#REF!</definedName>
    <definedName name="Z_31BD40E6_6607_11D3_88F3_0000834298E4_.wvu.PrintTitles" hidden="1">#REF!,#REF!</definedName>
    <definedName name="Z_31BD40E7_6607_11D3_88F3_0000834298E4_.wvu.PrintArea" localSheetId="7" hidden="1">#REF!</definedName>
    <definedName name="Z_31BD40E7_6607_11D3_88F3_0000834298E4_.wvu.PrintArea" localSheetId="8" hidden="1">#REF!</definedName>
    <definedName name="Z_31BD40E7_6607_11D3_88F3_0000834298E4_.wvu.PrintArea" localSheetId="6" hidden="1">#REF!</definedName>
    <definedName name="Z_31BD40E7_6607_11D3_88F3_0000834298E4_.wvu.PrintArea" localSheetId="12" hidden="1">#REF!</definedName>
    <definedName name="Z_31BD40E7_6607_11D3_88F3_0000834298E4_.wvu.PrintArea" hidden="1">#REF!</definedName>
    <definedName name="Z_31BD40E7_6607_11D3_88F3_0000834298E4_.wvu.PrintTitles" localSheetId="7" hidden="1">#REF!,#REF!</definedName>
    <definedName name="Z_31BD40E7_6607_11D3_88F3_0000834298E4_.wvu.PrintTitles" localSheetId="8" hidden="1">#REF!,#REF!</definedName>
    <definedName name="Z_31BD40E7_6607_11D3_88F3_0000834298E4_.wvu.PrintTitles" localSheetId="6" hidden="1">#REF!,#REF!</definedName>
    <definedName name="Z_31BD40E7_6607_11D3_88F3_0000834298E4_.wvu.PrintTitles" localSheetId="12" hidden="1">#REF!,#REF!</definedName>
    <definedName name="Z_31BD40E7_6607_11D3_88F3_0000834298E4_.wvu.PrintTitles" hidden="1">#REF!,#REF!</definedName>
    <definedName name="Z_31BD40E8_6607_11D3_88F3_0000834298E4_.wvu.PrintArea" localSheetId="7" hidden="1">#REF!</definedName>
    <definedName name="Z_31BD40E8_6607_11D3_88F3_0000834298E4_.wvu.PrintArea" localSheetId="8" hidden="1">#REF!</definedName>
    <definedName name="Z_31BD40E8_6607_11D3_88F3_0000834298E4_.wvu.PrintArea" localSheetId="6" hidden="1">#REF!</definedName>
    <definedName name="Z_31BD40E8_6607_11D3_88F3_0000834298E4_.wvu.PrintArea" localSheetId="12" hidden="1">#REF!</definedName>
    <definedName name="Z_31BD40E8_6607_11D3_88F3_0000834298E4_.wvu.PrintArea" hidden="1">#REF!</definedName>
    <definedName name="Z_31BD40E8_6607_11D3_88F3_0000834298E4_.wvu.PrintTitles" localSheetId="7" hidden="1">#REF!,#REF!</definedName>
    <definedName name="Z_31BD40E8_6607_11D3_88F3_0000834298E4_.wvu.PrintTitles" localSheetId="8" hidden="1">#REF!,#REF!</definedName>
    <definedName name="Z_31BD40E8_6607_11D3_88F3_0000834298E4_.wvu.PrintTitles" localSheetId="6" hidden="1">#REF!,#REF!</definedName>
    <definedName name="Z_31BD40E8_6607_11D3_88F3_0000834298E4_.wvu.PrintTitles" localSheetId="12" hidden="1">#REF!,#REF!</definedName>
    <definedName name="Z_31BD40E8_6607_11D3_88F3_0000834298E4_.wvu.PrintTitles" hidden="1">#REF!,#REF!</definedName>
    <definedName name="Z_31BD40E9_6607_11D3_88F3_0000834298E4_.wvu.PrintArea" localSheetId="7" hidden="1">#REF!</definedName>
    <definedName name="Z_31BD40E9_6607_11D3_88F3_0000834298E4_.wvu.PrintArea" localSheetId="8" hidden="1">#REF!</definedName>
    <definedName name="Z_31BD40E9_6607_11D3_88F3_0000834298E4_.wvu.PrintArea" localSheetId="6" hidden="1">#REF!</definedName>
    <definedName name="Z_31BD40E9_6607_11D3_88F3_0000834298E4_.wvu.PrintArea" localSheetId="12" hidden="1">#REF!</definedName>
    <definedName name="Z_31BD40E9_6607_11D3_88F3_0000834298E4_.wvu.PrintArea" hidden="1">#REF!</definedName>
    <definedName name="Z_31BD40E9_6607_11D3_88F3_0000834298E4_.wvu.PrintTitles" localSheetId="7" hidden="1">#REF!,#REF!</definedName>
    <definedName name="Z_31BD40E9_6607_11D3_88F3_0000834298E4_.wvu.PrintTitles" localSheetId="8" hidden="1">#REF!,#REF!</definedName>
    <definedName name="Z_31BD40E9_6607_11D3_88F3_0000834298E4_.wvu.PrintTitles" localSheetId="6" hidden="1">#REF!,#REF!</definedName>
    <definedName name="Z_31BD40E9_6607_11D3_88F3_0000834298E4_.wvu.PrintTitles" localSheetId="12" hidden="1">#REF!,#REF!</definedName>
    <definedName name="Z_31BD40E9_6607_11D3_88F3_0000834298E4_.wvu.PrintTitles" hidden="1">#REF!,#REF!</definedName>
    <definedName name="Z_31BD4177_6607_11D3_88F3_0000834298E4_.wvu.Cols" hidden="1">[15]Quarters!$K:$N</definedName>
    <definedName name="Z_31BD4177_6607_11D3_88F3_0000834298E4_.wvu.PrintArea" hidden="1">[15]Quarters!$K$50:$S$81</definedName>
    <definedName name="Z_31BD4177_6607_11D3_88F3_0000834298E4_.wvu.PrintTitles" localSheetId="7" hidden="1">[15]Quarters!#REF!</definedName>
    <definedName name="Z_31BD4177_6607_11D3_88F3_0000834298E4_.wvu.PrintTitles" localSheetId="8" hidden="1">[15]Quarters!#REF!</definedName>
    <definedName name="Z_31BD4177_6607_11D3_88F3_0000834298E4_.wvu.PrintTitles" localSheetId="6" hidden="1">[15]Quarters!#REF!</definedName>
    <definedName name="Z_31BD4177_6607_11D3_88F3_0000834298E4_.wvu.PrintTitles" localSheetId="12" hidden="1">[15]Quarters!#REF!</definedName>
    <definedName name="Z_31BD4177_6607_11D3_88F3_0000834298E4_.wvu.PrintTitles" hidden="1">[15]Quarters!#REF!</definedName>
    <definedName name="Z_31BD4177_6607_11D3_88F3_0000834298E4_.wvu.Rows" localSheetId="7" hidden="1">[15]Quarters!#REF!</definedName>
    <definedName name="Z_31BD4177_6607_11D3_88F3_0000834298E4_.wvu.Rows" localSheetId="8" hidden="1">[15]Quarters!#REF!</definedName>
    <definedName name="Z_31BD4177_6607_11D3_88F3_0000834298E4_.wvu.Rows" localSheetId="6" hidden="1">[15]Quarters!#REF!</definedName>
    <definedName name="Z_31BD4177_6607_11D3_88F3_0000834298E4_.wvu.Rows" localSheetId="12" hidden="1">[15]Quarters!#REF!</definedName>
    <definedName name="Z_31BD4177_6607_11D3_88F3_0000834298E4_.wvu.Rows" hidden="1">[15]Quarters!#REF!</definedName>
    <definedName name="Z_31BD4179_6607_11D3_88F3_0000834298E4_.wvu.Cols" hidden="1">[15]Quarters!$K:$N</definedName>
    <definedName name="Z_31BD4179_6607_11D3_88F3_0000834298E4_.wvu.PrintArea" hidden="1">[15]Quarters!$K$1:$R$49</definedName>
    <definedName name="Z_31BD4179_6607_11D3_88F3_0000834298E4_.wvu.PrintTitles" localSheetId="7" hidden="1">[15]Quarters!#REF!</definedName>
    <definedName name="Z_31BD4179_6607_11D3_88F3_0000834298E4_.wvu.PrintTitles" localSheetId="8" hidden="1">[15]Quarters!#REF!</definedName>
    <definedName name="Z_31BD4179_6607_11D3_88F3_0000834298E4_.wvu.PrintTitles" localSheetId="6" hidden="1">[15]Quarters!#REF!</definedName>
    <definedName name="Z_31BD4179_6607_11D3_88F3_0000834298E4_.wvu.PrintTitles" localSheetId="12" hidden="1">[15]Quarters!#REF!</definedName>
    <definedName name="Z_31BD4179_6607_11D3_88F3_0000834298E4_.wvu.PrintTitles" hidden="1">[15]Quarters!#REF!</definedName>
    <definedName name="Z_31BD4179_6607_11D3_88F3_0000834298E4_.wvu.Rows" localSheetId="7" hidden="1">[15]Quarters!#REF!</definedName>
    <definedName name="Z_31BD4179_6607_11D3_88F3_0000834298E4_.wvu.Rows" localSheetId="8" hidden="1">[15]Quarters!#REF!</definedName>
    <definedName name="Z_31BD4179_6607_11D3_88F3_0000834298E4_.wvu.Rows" localSheetId="6" hidden="1">[15]Quarters!#REF!</definedName>
    <definedName name="Z_31BD4179_6607_11D3_88F3_0000834298E4_.wvu.Rows" localSheetId="12" hidden="1">[15]Quarters!#REF!</definedName>
    <definedName name="Z_31BD4179_6607_11D3_88F3_0000834298E4_.wvu.Rows" hidden="1">[15]Quarters!#REF!</definedName>
    <definedName name="Z_31BD417B_6607_11D3_88F3_0000834298E4_.wvu.Cols" hidden="1">[15]Quarters!$K:$N</definedName>
    <definedName name="Z_31BD417B_6607_11D3_88F3_0000834298E4_.wvu.PrintArea" hidden="1">[15]Quarters!$S$1:$AD$47</definedName>
    <definedName name="Z_31BD417B_6607_11D3_88F3_0000834298E4_.wvu.PrintTitles" localSheetId="7" hidden="1">[15]Quarters!#REF!</definedName>
    <definedName name="Z_31BD417B_6607_11D3_88F3_0000834298E4_.wvu.PrintTitles" localSheetId="8" hidden="1">[15]Quarters!#REF!</definedName>
    <definedName name="Z_31BD417B_6607_11D3_88F3_0000834298E4_.wvu.PrintTitles" localSheetId="6" hidden="1">[15]Quarters!#REF!</definedName>
    <definedName name="Z_31BD417B_6607_11D3_88F3_0000834298E4_.wvu.PrintTitles" localSheetId="12" hidden="1">[15]Quarters!#REF!</definedName>
    <definedName name="Z_31BD417B_6607_11D3_88F3_0000834298E4_.wvu.PrintTitles" hidden="1">[15]Quarters!#REF!</definedName>
    <definedName name="Z_31BD417B_6607_11D3_88F3_0000834298E4_.wvu.Rows" localSheetId="7" hidden="1">[15]Quarters!#REF!</definedName>
    <definedName name="Z_31BD417B_6607_11D3_88F3_0000834298E4_.wvu.Rows" localSheetId="8" hidden="1">[15]Quarters!#REF!</definedName>
    <definedName name="Z_31BD417B_6607_11D3_88F3_0000834298E4_.wvu.Rows" localSheetId="6" hidden="1">[15]Quarters!#REF!</definedName>
    <definedName name="Z_31BD417B_6607_11D3_88F3_0000834298E4_.wvu.Rows" localSheetId="12" hidden="1">[15]Quarters!#REF!</definedName>
    <definedName name="Z_31BD417B_6607_11D3_88F3_0000834298E4_.wvu.Rows" hidden="1">[15]Quarters!#REF!</definedName>
    <definedName name="Z_31C0CC66_A0FA_11D3_890A_0000834298E4_.wvu.PrintArea" localSheetId="7" hidden="1">#REF!</definedName>
    <definedName name="Z_31C0CC66_A0FA_11D3_890A_0000834298E4_.wvu.PrintArea" localSheetId="8" hidden="1">#REF!</definedName>
    <definedName name="Z_31C0CC66_A0FA_11D3_890A_0000834298E4_.wvu.PrintArea" localSheetId="6" hidden="1">#REF!</definedName>
    <definedName name="Z_31C0CC66_A0FA_11D3_890A_0000834298E4_.wvu.PrintArea" localSheetId="12" hidden="1">#REF!</definedName>
    <definedName name="Z_31C0CC66_A0FA_11D3_890A_0000834298E4_.wvu.PrintArea" hidden="1">#REF!</definedName>
    <definedName name="Z_31C0CC66_A0FA_11D3_890A_0000834298E4_.wvu.PrintTitles" localSheetId="7" hidden="1">#REF!,#REF!</definedName>
    <definedName name="Z_31C0CC66_A0FA_11D3_890A_0000834298E4_.wvu.PrintTitles" localSheetId="8" hidden="1">#REF!,#REF!</definedName>
    <definedName name="Z_31C0CC66_A0FA_11D3_890A_0000834298E4_.wvu.PrintTitles" localSheetId="6" hidden="1">#REF!,#REF!</definedName>
    <definedName name="Z_31C0CC66_A0FA_11D3_890A_0000834298E4_.wvu.PrintTitles" localSheetId="12" hidden="1">#REF!,#REF!</definedName>
    <definedName name="Z_31C0CC66_A0FA_11D3_890A_0000834298E4_.wvu.PrintTitles" hidden="1">#REF!,#REF!</definedName>
    <definedName name="Z_31C0CC67_A0FA_11D3_890A_0000834298E4_.wvu.PrintArea" localSheetId="7" hidden="1">#REF!</definedName>
    <definedName name="Z_31C0CC67_A0FA_11D3_890A_0000834298E4_.wvu.PrintArea" localSheetId="8" hidden="1">#REF!</definedName>
    <definedName name="Z_31C0CC67_A0FA_11D3_890A_0000834298E4_.wvu.PrintArea" localSheetId="6" hidden="1">#REF!</definedName>
    <definedName name="Z_31C0CC67_A0FA_11D3_890A_0000834298E4_.wvu.PrintArea" localSheetId="12" hidden="1">#REF!</definedName>
    <definedName name="Z_31C0CC67_A0FA_11D3_890A_0000834298E4_.wvu.PrintArea" hidden="1">#REF!</definedName>
    <definedName name="Z_31C0CC67_A0FA_11D3_890A_0000834298E4_.wvu.PrintTitles" localSheetId="7" hidden="1">#REF!,#REF!</definedName>
    <definedName name="Z_31C0CC67_A0FA_11D3_890A_0000834298E4_.wvu.PrintTitles" localSheetId="8" hidden="1">#REF!,#REF!</definedName>
    <definedName name="Z_31C0CC67_A0FA_11D3_890A_0000834298E4_.wvu.PrintTitles" localSheetId="6" hidden="1">#REF!,#REF!</definedName>
    <definedName name="Z_31C0CC67_A0FA_11D3_890A_0000834298E4_.wvu.PrintTitles" localSheetId="12" hidden="1">#REF!,#REF!</definedName>
    <definedName name="Z_31C0CC67_A0FA_11D3_890A_0000834298E4_.wvu.PrintTitles" hidden="1">#REF!,#REF!</definedName>
    <definedName name="Z_31C0CC68_A0FA_11D3_890A_0000834298E4_.wvu.PrintArea" localSheetId="7" hidden="1">#REF!</definedName>
    <definedName name="Z_31C0CC68_A0FA_11D3_890A_0000834298E4_.wvu.PrintArea" localSheetId="8" hidden="1">#REF!</definedName>
    <definedName name="Z_31C0CC68_A0FA_11D3_890A_0000834298E4_.wvu.PrintArea" localSheetId="6" hidden="1">#REF!</definedName>
    <definedName name="Z_31C0CC68_A0FA_11D3_890A_0000834298E4_.wvu.PrintArea" localSheetId="12" hidden="1">#REF!</definedName>
    <definedName name="Z_31C0CC68_A0FA_11D3_890A_0000834298E4_.wvu.PrintArea" hidden="1">#REF!</definedName>
    <definedName name="Z_31C0CC68_A0FA_11D3_890A_0000834298E4_.wvu.PrintTitles" localSheetId="7" hidden="1">#REF!,#REF!</definedName>
    <definedName name="Z_31C0CC68_A0FA_11D3_890A_0000834298E4_.wvu.PrintTitles" localSheetId="8" hidden="1">#REF!,#REF!</definedName>
    <definedName name="Z_31C0CC68_A0FA_11D3_890A_0000834298E4_.wvu.PrintTitles" localSheetId="6" hidden="1">#REF!,#REF!</definedName>
    <definedName name="Z_31C0CC68_A0FA_11D3_890A_0000834298E4_.wvu.PrintTitles" localSheetId="12" hidden="1">#REF!,#REF!</definedName>
    <definedName name="Z_31C0CC68_A0FA_11D3_890A_0000834298E4_.wvu.PrintTitles" hidden="1">#REF!,#REF!</definedName>
    <definedName name="Z_31C0CC69_A0FA_11D3_890A_0000834298E4_.wvu.PrintArea" localSheetId="7" hidden="1">#REF!</definedName>
    <definedName name="Z_31C0CC69_A0FA_11D3_890A_0000834298E4_.wvu.PrintArea" localSheetId="8" hidden="1">#REF!</definedName>
    <definedName name="Z_31C0CC69_A0FA_11D3_890A_0000834298E4_.wvu.PrintArea" localSheetId="6" hidden="1">#REF!</definedName>
    <definedName name="Z_31C0CC69_A0FA_11D3_890A_0000834298E4_.wvu.PrintArea" localSheetId="12" hidden="1">#REF!</definedName>
    <definedName name="Z_31C0CC69_A0FA_11D3_890A_0000834298E4_.wvu.PrintArea" hidden="1">#REF!</definedName>
    <definedName name="Z_31C0CC69_A0FA_11D3_890A_0000834298E4_.wvu.PrintTitles" localSheetId="7" hidden="1">#REF!,#REF!</definedName>
    <definedName name="Z_31C0CC69_A0FA_11D3_890A_0000834298E4_.wvu.PrintTitles" localSheetId="8" hidden="1">#REF!,#REF!</definedName>
    <definedName name="Z_31C0CC69_A0FA_11D3_890A_0000834298E4_.wvu.PrintTitles" localSheetId="6" hidden="1">#REF!,#REF!</definedName>
    <definedName name="Z_31C0CC69_A0FA_11D3_890A_0000834298E4_.wvu.PrintTitles" localSheetId="12" hidden="1">#REF!,#REF!</definedName>
    <definedName name="Z_31C0CC69_A0FA_11D3_890A_0000834298E4_.wvu.PrintTitles" hidden="1">#REF!,#REF!</definedName>
    <definedName name="Z_31C0CC6A_A0FA_11D3_890A_0000834298E4_.wvu.PrintArea" localSheetId="7" hidden="1">#REF!</definedName>
    <definedName name="Z_31C0CC6A_A0FA_11D3_890A_0000834298E4_.wvu.PrintArea" localSheetId="8" hidden="1">#REF!</definedName>
    <definedName name="Z_31C0CC6A_A0FA_11D3_890A_0000834298E4_.wvu.PrintArea" localSheetId="6" hidden="1">#REF!</definedName>
    <definedName name="Z_31C0CC6A_A0FA_11D3_890A_0000834298E4_.wvu.PrintArea" localSheetId="12" hidden="1">#REF!</definedName>
    <definedName name="Z_31C0CC6A_A0FA_11D3_890A_0000834298E4_.wvu.PrintArea" hidden="1">#REF!</definedName>
    <definedName name="Z_31C0CC6A_A0FA_11D3_890A_0000834298E4_.wvu.PrintTitles" localSheetId="7" hidden="1">#REF!,#REF!</definedName>
    <definedName name="Z_31C0CC6A_A0FA_11D3_890A_0000834298E4_.wvu.PrintTitles" localSheetId="8" hidden="1">#REF!,#REF!</definedName>
    <definedName name="Z_31C0CC6A_A0FA_11D3_890A_0000834298E4_.wvu.PrintTitles" localSheetId="6" hidden="1">#REF!,#REF!</definedName>
    <definedName name="Z_31C0CC6A_A0FA_11D3_890A_0000834298E4_.wvu.PrintTitles" localSheetId="12" hidden="1">#REF!,#REF!</definedName>
    <definedName name="Z_31C0CC6A_A0FA_11D3_890A_0000834298E4_.wvu.PrintTitles" hidden="1">#REF!,#REF!</definedName>
    <definedName name="Z_3255DD5E_B32B_4BFE_B7F9_1A97ECB4E158_.wvu.PrintArea" localSheetId="7" hidden="1">'Ann BikePed'!$B$2:$H$45</definedName>
    <definedName name="Z_3255DD5E_B32B_4BFE_B7F9_1A97ECB4E158_.wvu.PrintArea" localSheetId="8" hidden="1">'Bus Benefit'!$B$2:$G$48</definedName>
    <definedName name="Z_3255DD5E_B32B_4BFE_B7F9_1A97ECB4E158_.wvu.PrintArea" localSheetId="6" hidden="1">'Daily BikePed'!$B$2:$H$43</definedName>
    <definedName name="Z_33E04360_9D15_11D3_8909_0000834298E4_.wvu.PrintArea" localSheetId="7" hidden="1">#REF!</definedName>
    <definedName name="Z_33E04360_9D15_11D3_8909_0000834298E4_.wvu.PrintArea" localSheetId="8" hidden="1">#REF!</definedName>
    <definedName name="Z_33E04360_9D15_11D3_8909_0000834298E4_.wvu.PrintArea" localSheetId="6" hidden="1">#REF!</definedName>
    <definedName name="Z_33E04360_9D15_11D3_8909_0000834298E4_.wvu.PrintArea" localSheetId="12" hidden="1">#REF!</definedName>
    <definedName name="Z_33E04360_9D15_11D3_8909_0000834298E4_.wvu.PrintArea" hidden="1">#REF!</definedName>
    <definedName name="Z_33E04360_9D15_11D3_8909_0000834298E4_.wvu.PrintTitles" localSheetId="7" hidden="1">#REF!,#REF!</definedName>
    <definedName name="Z_33E04360_9D15_11D3_8909_0000834298E4_.wvu.PrintTitles" localSheetId="8" hidden="1">#REF!,#REF!</definedName>
    <definedName name="Z_33E04360_9D15_11D3_8909_0000834298E4_.wvu.PrintTitles" localSheetId="6" hidden="1">#REF!,#REF!</definedName>
    <definedName name="Z_33E04360_9D15_11D3_8909_0000834298E4_.wvu.PrintTitles" localSheetId="12" hidden="1">#REF!,#REF!</definedName>
    <definedName name="Z_33E04360_9D15_11D3_8909_0000834298E4_.wvu.PrintTitles" hidden="1">#REF!,#REF!</definedName>
    <definedName name="Z_33E04361_9D15_11D3_8909_0000834298E4_.wvu.PrintArea" localSheetId="7" hidden="1">#REF!</definedName>
    <definedName name="Z_33E04361_9D15_11D3_8909_0000834298E4_.wvu.PrintArea" localSheetId="8" hidden="1">#REF!</definedName>
    <definedName name="Z_33E04361_9D15_11D3_8909_0000834298E4_.wvu.PrintArea" localSheetId="6" hidden="1">#REF!</definedName>
    <definedName name="Z_33E04361_9D15_11D3_8909_0000834298E4_.wvu.PrintArea" localSheetId="12" hidden="1">#REF!</definedName>
    <definedName name="Z_33E04361_9D15_11D3_8909_0000834298E4_.wvu.PrintArea" hidden="1">#REF!</definedName>
    <definedName name="Z_33E04361_9D15_11D3_8909_0000834298E4_.wvu.PrintTitles" localSheetId="7" hidden="1">#REF!,#REF!</definedName>
    <definedName name="Z_33E04361_9D15_11D3_8909_0000834298E4_.wvu.PrintTitles" localSheetId="8" hidden="1">#REF!,#REF!</definedName>
    <definedName name="Z_33E04361_9D15_11D3_8909_0000834298E4_.wvu.PrintTitles" localSheetId="6" hidden="1">#REF!,#REF!</definedName>
    <definedName name="Z_33E04361_9D15_11D3_8909_0000834298E4_.wvu.PrintTitles" localSheetId="12" hidden="1">#REF!,#REF!</definedName>
    <definedName name="Z_33E04361_9D15_11D3_8909_0000834298E4_.wvu.PrintTitles" hidden="1">#REF!,#REF!</definedName>
    <definedName name="Z_33E04362_9D15_11D3_8909_0000834298E4_.wvu.PrintArea" localSheetId="7" hidden="1">#REF!</definedName>
    <definedName name="Z_33E04362_9D15_11D3_8909_0000834298E4_.wvu.PrintArea" localSheetId="8" hidden="1">#REF!</definedName>
    <definedName name="Z_33E04362_9D15_11D3_8909_0000834298E4_.wvu.PrintArea" localSheetId="6" hidden="1">#REF!</definedName>
    <definedName name="Z_33E04362_9D15_11D3_8909_0000834298E4_.wvu.PrintArea" localSheetId="12" hidden="1">#REF!</definedName>
    <definedName name="Z_33E04362_9D15_11D3_8909_0000834298E4_.wvu.PrintArea" hidden="1">#REF!</definedName>
    <definedName name="Z_33E04362_9D15_11D3_8909_0000834298E4_.wvu.PrintTitles" localSheetId="7" hidden="1">#REF!,#REF!</definedName>
    <definedName name="Z_33E04362_9D15_11D3_8909_0000834298E4_.wvu.PrintTitles" localSheetId="8" hidden="1">#REF!,#REF!</definedName>
    <definedName name="Z_33E04362_9D15_11D3_8909_0000834298E4_.wvu.PrintTitles" localSheetId="6" hidden="1">#REF!,#REF!</definedName>
    <definedName name="Z_33E04362_9D15_11D3_8909_0000834298E4_.wvu.PrintTitles" localSheetId="12" hidden="1">#REF!,#REF!</definedName>
    <definedName name="Z_33E04362_9D15_11D3_8909_0000834298E4_.wvu.PrintTitles" hidden="1">#REF!,#REF!</definedName>
    <definedName name="Z_33E04363_9D15_11D3_8909_0000834298E4_.wvu.PrintArea" localSheetId="7" hidden="1">#REF!</definedName>
    <definedName name="Z_33E04363_9D15_11D3_8909_0000834298E4_.wvu.PrintArea" localSheetId="8" hidden="1">#REF!</definedName>
    <definedName name="Z_33E04363_9D15_11D3_8909_0000834298E4_.wvu.PrintArea" localSheetId="6" hidden="1">#REF!</definedName>
    <definedName name="Z_33E04363_9D15_11D3_8909_0000834298E4_.wvu.PrintArea" localSheetId="12" hidden="1">#REF!</definedName>
    <definedName name="Z_33E04363_9D15_11D3_8909_0000834298E4_.wvu.PrintArea" hidden="1">#REF!</definedName>
    <definedName name="Z_33E04363_9D15_11D3_8909_0000834298E4_.wvu.PrintTitles" localSheetId="7" hidden="1">#REF!,#REF!</definedName>
    <definedName name="Z_33E04363_9D15_11D3_8909_0000834298E4_.wvu.PrintTitles" localSheetId="8" hidden="1">#REF!,#REF!</definedName>
    <definedName name="Z_33E04363_9D15_11D3_8909_0000834298E4_.wvu.PrintTitles" localSheetId="6" hidden="1">#REF!,#REF!</definedName>
    <definedName name="Z_33E04363_9D15_11D3_8909_0000834298E4_.wvu.PrintTitles" localSheetId="12" hidden="1">#REF!,#REF!</definedName>
    <definedName name="Z_33E04363_9D15_11D3_8909_0000834298E4_.wvu.PrintTitles" hidden="1">#REF!,#REF!</definedName>
    <definedName name="Z_33E04364_9D15_11D3_8909_0000834298E4_.wvu.PrintArea" localSheetId="7" hidden="1">#REF!</definedName>
    <definedName name="Z_33E04364_9D15_11D3_8909_0000834298E4_.wvu.PrintArea" localSheetId="8" hidden="1">#REF!</definedName>
    <definedName name="Z_33E04364_9D15_11D3_8909_0000834298E4_.wvu.PrintArea" localSheetId="6" hidden="1">#REF!</definedName>
    <definedName name="Z_33E04364_9D15_11D3_8909_0000834298E4_.wvu.PrintArea" localSheetId="12" hidden="1">#REF!</definedName>
    <definedName name="Z_33E04364_9D15_11D3_8909_0000834298E4_.wvu.PrintArea" hidden="1">#REF!</definedName>
    <definedName name="Z_33E04364_9D15_11D3_8909_0000834298E4_.wvu.PrintTitles" localSheetId="7" hidden="1">#REF!,#REF!</definedName>
    <definedName name="Z_33E04364_9D15_11D3_8909_0000834298E4_.wvu.PrintTitles" localSheetId="8" hidden="1">#REF!,#REF!</definedName>
    <definedName name="Z_33E04364_9D15_11D3_8909_0000834298E4_.wvu.PrintTitles" localSheetId="6" hidden="1">#REF!,#REF!</definedName>
    <definedName name="Z_33E04364_9D15_11D3_8909_0000834298E4_.wvu.PrintTitles" localSheetId="12" hidden="1">#REF!,#REF!</definedName>
    <definedName name="Z_33E04364_9D15_11D3_8909_0000834298E4_.wvu.PrintTitles" hidden="1">#REF!,#REF!</definedName>
    <definedName name="Z_3447DF51_9990_4D16_B7CC_41E843FF9F81_.wvu.PrintArea" localSheetId="0" hidden="1">Index!$B$1:$C$18</definedName>
    <definedName name="Z_372AD0D0_7071_11D3_88FD_0000834298E4_.wvu.PrintArea" localSheetId="7" hidden="1">#REF!</definedName>
    <definedName name="Z_372AD0D0_7071_11D3_88FD_0000834298E4_.wvu.PrintArea" localSheetId="8" hidden="1">#REF!</definedName>
    <definedName name="Z_372AD0D0_7071_11D3_88FD_0000834298E4_.wvu.PrintArea" localSheetId="6" hidden="1">#REF!</definedName>
    <definedName name="Z_372AD0D0_7071_11D3_88FD_0000834298E4_.wvu.PrintArea" localSheetId="12" hidden="1">#REF!</definedName>
    <definedName name="Z_372AD0D0_7071_11D3_88FD_0000834298E4_.wvu.PrintArea" hidden="1">#REF!</definedName>
    <definedName name="Z_372AD0D0_7071_11D3_88FD_0000834298E4_.wvu.PrintTitles" localSheetId="7" hidden="1">#REF!,#REF!</definedName>
    <definedName name="Z_372AD0D0_7071_11D3_88FD_0000834298E4_.wvu.PrintTitles" localSheetId="8" hidden="1">#REF!,#REF!</definedName>
    <definedName name="Z_372AD0D0_7071_11D3_88FD_0000834298E4_.wvu.PrintTitles" localSheetId="6" hidden="1">#REF!,#REF!</definedName>
    <definedName name="Z_372AD0D0_7071_11D3_88FD_0000834298E4_.wvu.PrintTitles" localSheetId="12" hidden="1">#REF!,#REF!</definedName>
    <definedName name="Z_372AD0D0_7071_11D3_88FD_0000834298E4_.wvu.PrintTitles" hidden="1">#REF!,#REF!</definedName>
    <definedName name="Z_372AD0D1_7071_11D3_88FD_0000834298E4_.wvu.PrintArea" localSheetId="7" hidden="1">#REF!</definedName>
    <definedName name="Z_372AD0D1_7071_11D3_88FD_0000834298E4_.wvu.PrintArea" localSheetId="8" hidden="1">#REF!</definedName>
    <definedName name="Z_372AD0D1_7071_11D3_88FD_0000834298E4_.wvu.PrintArea" localSheetId="6" hidden="1">#REF!</definedName>
    <definedName name="Z_372AD0D1_7071_11D3_88FD_0000834298E4_.wvu.PrintArea" localSheetId="12" hidden="1">#REF!</definedName>
    <definedName name="Z_372AD0D1_7071_11D3_88FD_0000834298E4_.wvu.PrintArea" hidden="1">#REF!</definedName>
    <definedName name="Z_372AD0D1_7071_11D3_88FD_0000834298E4_.wvu.PrintTitles" localSheetId="7" hidden="1">#REF!,#REF!</definedName>
    <definedName name="Z_372AD0D1_7071_11D3_88FD_0000834298E4_.wvu.PrintTitles" localSheetId="8" hidden="1">#REF!,#REF!</definedName>
    <definedName name="Z_372AD0D1_7071_11D3_88FD_0000834298E4_.wvu.PrintTitles" localSheetId="6" hidden="1">#REF!,#REF!</definedName>
    <definedName name="Z_372AD0D1_7071_11D3_88FD_0000834298E4_.wvu.PrintTitles" localSheetId="12" hidden="1">#REF!,#REF!</definedName>
    <definedName name="Z_372AD0D1_7071_11D3_88FD_0000834298E4_.wvu.PrintTitles" hidden="1">#REF!,#REF!</definedName>
    <definedName name="Z_372AD0D2_7071_11D3_88FD_0000834298E4_.wvu.PrintArea" localSheetId="7" hidden="1">#REF!</definedName>
    <definedName name="Z_372AD0D2_7071_11D3_88FD_0000834298E4_.wvu.PrintArea" localSheetId="8" hidden="1">#REF!</definedName>
    <definedName name="Z_372AD0D2_7071_11D3_88FD_0000834298E4_.wvu.PrintArea" localSheetId="6" hidden="1">#REF!</definedName>
    <definedName name="Z_372AD0D2_7071_11D3_88FD_0000834298E4_.wvu.PrintArea" localSheetId="12" hidden="1">#REF!</definedName>
    <definedName name="Z_372AD0D2_7071_11D3_88FD_0000834298E4_.wvu.PrintArea" hidden="1">#REF!</definedName>
    <definedName name="Z_372AD0D2_7071_11D3_88FD_0000834298E4_.wvu.PrintTitles" localSheetId="7" hidden="1">#REF!,#REF!</definedName>
    <definedName name="Z_372AD0D2_7071_11D3_88FD_0000834298E4_.wvu.PrintTitles" localSheetId="8" hidden="1">#REF!,#REF!</definedName>
    <definedName name="Z_372AD0D2_7071_11D3_88FD_0000834298E4_.wvu.PrintTitles" localSheetId="6" hidden="1">#REF!,#REF!</definedName>
    <definedName name="Z_372AD0D2_7071_11D3_88FD_0000834298E4_.wvu.PrintTitles" localSheetId="12" hidden="1">#REF!,#REF!</definedName>
    <definedName name="Z_372AD0D2_7071_11D3_88FD_0000834298E4_.wvu.PrintTitles" hidden="1">#REF!,#REF!</definedName>
    <definedName name="Z_372AD0D3_7071_11D3_88FD_0000834298E4_.wvu.PrintArea" localSheetId="7" hidden="1">#REF!</definedName>
    <definedName name="Z_372AD0D3_7071_11D3_88FD_0000834298E4_.wvu.PrintArea" localSheetId="8" hidden="1">#REF!</definedName>
    <definedName name="Z_372AD0D3_7071_11D3_88FD_0000834298E4_.wvu.PrintArea" localSheetId="6" hidden="1">#REF!</definedName>
    <definedName name="Z_372AD0D3_7071_11D3_88FD_0000834298E4_.wvu.PrintArea" localSheetId="12" hidden="1">#REF!</definedName>
    <definedName name="Z_372AD0D3_7071_11D3_88FD_0000834298E4_.wvu.PrintArea" hidden="1">#REF!</definedName>
    <definedName name="Z_372AD0D3_7071_11D3_88FD_0000834298E4_.wvu.PrintTitles" localSheetId="7" hidden="1">#REF!,#REF!</definedName>
    <definedName name="Z_372AD0D3_7071_11D3_88FD_0000834298E4_.wvu.PrintTitles" localSheetId="8" hidden="1">#REF!,#REF!</definedName>
    <definedName name="Z_372AD0D3_7071_11D3_88FD_0000834298E4_.wvu.PrintTitles" localSheetId="6" hidden="1">#REF!,#REF!</definedName>
    <definedName name="Z_372AD0D3_7071_11D3_88FD_0000834298E4_.wvu.PrintTitles" localSheetId="12" hidden="1">#REF!,#REF!</definedName>
    <definedName name="Z_372AD0D3_7071_11D3_88FD_0000834298E4_.wvu.PrintTitles" hidden="1">#REF!,#REF!</definedName>
    <definedName name="Z_372AD0D4_7071_11D3_88FD_0000834298E4_.wvu.PrintArea" localSheetId="7" hidden="1">#REF!</definedName>
    <definedName name="Z_372AD0D4_7071_11D3_88FD_0000834298E4_.wvu.PrintArea" localSheetId="8" hidden="1">#REF!</definedName>
    <definedName name="Z_372AD0D4_7071_11D3_88FD_0000834298E4_.wvu.PrintArea" localSheetId="6" hidden="1">#REF!</definedName>
    <definedName name="Z_372AD0D4_7071_11D3_88FD_0000834298E4_.wvu.PrintArea" localSheetId="12" hidden="1">#REF!</definedName>
    <definedName name="Z_372AD0D4_7071_11D3_88FD_0000834298E4_.wvu.PrintArea" hidden="1">#REF!</definedName>
    <definedName name="Z_372AD0D4_7071_11D3_88FD_0000834298E4_.wvu.PrintTitles" localSheetId="7" hidden="1">#REF!,#REF!</definedName>
    <definedName name="Z_372AD0D4_7071_11D3_88FD_0000834298E4_.wvu.PrintTitles" localSheetId="8" hidden="1">#REF!,#REF!</definedName>
    <definedName name="Z_372AD0D4_7071_11D3_88FD_0000834298E4_.wvu.PrintTitles" localSheetId="6" hidden="1">#REF!,#REF!</definedName>
    <definedName name="Z_372AD0D4_7071_11D3_88FD_0000834298E4_.wvu.PrintTitles" localSheetId="12" hidden="1">#REF!,#REF!</definedName>
    <definedName name="Z_372AD0D4_7071_11D3_88FD_0000834298E4_.wvu.PrintTitles" hidden="1">#REF!,#REF!</definedName>
    <definedName name="Z_39C23816_21B1_47A6_A255_46DB5EB8E846_.wvu.PrintArea" localSheetId="15" hidden="1">'An Maint Cost'!$B$2:$D$21</definedName>
    <definedName name="Z_39C23816_21B1_47A6_A255_46DB5EB8E846_.wvu.PrintArea" localSheetId="4" hidden="1">'Ann Bike Ben'!$B$2:$H$47</definedName>
    <definedName name="Z_39C23816_21B1_47A6_A255_46DB5EB8E846_.wvu.PrintArea" localSheetId="7" hidden="1">'Ann BikePed'!$B$2:$H$45</definedName>
    <definedName name="Z_39C23816_21B1_47A6_A255_46DB5EB8E846_.wvu.PrintArea" localSheetId="3" hidden="1">'Ann Ped Ben'!$B$2:$H$48</definedName>
    <definedName name="Z_39C23816_21B1_47A6_A255_46DB5EB8E846_.wvu.PrintArea" localSheetId="9" hidden="1">Avoided!$B$2:$D$24</definedName>
    <definedName name="Z_39C23816_21B1_47A6_A255_46DB5EB8E846_.wvu.PrintArea" localSheetId="2" hidden="1">'BC Sum'!$B$2:$X$51</definedName>
    <definedName name="Z_39C23816_21B1_47A6_A255_46DB5EB8E846_.wvu.PrintArea" localSheetId="8" hidden="1">'Bus Benefit'!$B$2:$G$48</definedName>
    <definedName name="Z_39C23816_21B1_47A6_A255_46DB5EB8E846_.wvu.PrintArea" localSheetId="14" hidden="1">'Const Cost'!$B$2:$C$15</definedName>
    <definedName name="Z_39C23816_21B1_47A6_A255_46DB5EB8E846_.wvu.PrintArea" localSheetId="6" hidden="1">'Daily BikePed'!$B$2:$H$43</definedName>
    <definedName name="Z_39C23816_21B1_47A6_A255_46DB5EB8E846_.wvu.PrintArea" localSheetId="12" hidden="1">Emissions!$B$3:$P$48</definedName>
    <definedName name="Z_39C23816_21B1_47A6_A255_46DB5EB8E846_.wvu.PrintArea" localSheetId="16" hidden="1">Factors!$B$2:$H$40</definedName>
    <definedName name="Z_39C23816_21B1_47A6_A255_46DB5EB8E846_.wvu.PrintArea" localSheetId="0" hidden="1">Index!$B$1:$C$18</definedName>
    <definedName name="Z_39C23816_21B1_47A6_A255_46DB5EB8E846_.wvu.PrintArea" localSheetId="5" hidden="1">'Mortality Ben'!$B$2:$G$50</definedName>
    <definedName name="Z_39C23816_21B1_47A6_A255_46DB5EB8E846_.wvu.PrintArea" localSheetId="10" hidden="1">'Rem Value'!$B$2:$D$28</definedName>
    <definedName name="Z_39C23816_21B1_47A6_A255_46DB5EB8E846_.wvu.PrintArea" localSheetId="11" hidden="1">Safety!$B$2:$K$52</definedName>
    <definedName name="Z_39C23816_21B1_47A6_A255_46DB5EB8E846_.wvu.PrintArea" localSheetId="13" hidden="1">'VMT Reductions'!$B$2:$E$47</definedName>
    <definedName name="Z_3FDE5923_907D_11D3_88FB_0000834298E4_.wvu.PrintArea" localSheetId="7" hidden="1">#REF!</definedName>
    <definedName name="Z_3FDE5923_907D_11D3_88FB_0000834298E4_.wvu.PrintArea" localSheetId="8" hidden="1">#REF!</definedName>
    <definedName name="Z_3FDE5923_907D_11D3_88FB_0000834298E4_.wvu.PrintArea" localSheetId="6" hidden="1">#REF!</definedName>
    <definedName name="Z_3FDE5923_907D_11D3_88FB_0000834298E4_.wvu.PrintArea" localSheetId="12" hidden="1">#REF!</definedName>
    <definedName name="Z_3FDE5923_907D_11D3_88FB_0000834298E4_.wvu.PrintArea" hidden="1">#REF!</definedName>
    <definedName name="Z_3FDE5923_907D_11D3_88FB_0000834298E4_.wvu.PrintTitles" localSheetId="7" hidden="1">#REF!,#REF!</definedName>
    <definedName name="Z_3FDE5923_907D_11D3_88FB_0000834298E4_.wvu.PrintTitles" localSheetId="8" hidden="1">#REF!,#REF!</definedName>
    <definedName name="Z_3FDE5923_907D_11D3_88FB_0000834298E4_.wvu.PrintTitles" localSheetId="6" hidden="1">#REF!,#REF!</definedName>
    <definedName name="Z_3FDE5923_907D_11D3_88FB_0000834298E4_.wvu.PrintTitles" localSheetId="12" hidden="1">#REF!,#REF!</definedName>
    <definedName name="Z_3FDE5923_907D_11D3_88FB_0000834298E4_.wvu.PrintTitles" hidden="1">#REF!,#REF!</definedName>
    <definedName name="Z_3FDE5924_907D_11D3_88FB_0000834298E4_.wvu.PrintArea" localSheetId="7" hidden="1">#REF!</definedName>
    <definedName name="Z_3FDE5924_907D_11D3_88FB_0000834298E4_.wvu.PrintArea" localSheetId="8" hidden="1">#REF!</definedName>
    <definedName name="Z_3FDE5924_907D_11D3_88FB_0000834298E4_.wvu.PrintArea" localSheetId="6" hidden="1">#REF!</definedName>
    <definedName name="Z_3FDE5924_907D_11D3_88FB_0000834298E4_.wvu.PrintArea" localSheetId="12" hidden="1">#REF!</definedName>
    <definedName name="Z_3FDE5924_907D_11D3_88FB_0000834298E4_.wvu.PrintArea" hidden="1">#REF!</definedName>
    <definedName name="Z_3FDE5924_907D_11D3_88FB_0000834298E4_.wvu.PrintTitles" localSheetId="7" hidden="1">#REF!,#REF!</definedName>
    <definedName name="Z_3FDE5924_907D_11D3_88FB_0000834298E4_.wvu.PrintTitles" localSheetId="8" hidden="1">#REF!,#REF!</definedName>
    <definedName name="Z_3FDE5924_907D_11D3_88FB_0000834298E4_.wvu.PrintTitles" localSheetId="6" hidden="1">#REF!,#REF!</definedName>
    <definedName name="Z_3FDE5924_907D_11D3_88FB_0000834298E4_.wvu.PrintTitles" localSheetId="12" hidden="1">#REF!,#REF!</definedName>
    <definedName name="Z_3FDE5924_907D_11D3_88FB_0000834298E4_.wvu.PrintTitles" hidden="1">#REF!,#REF!</definedName>
    <definedName name="Z_3FDE5925_907D_11D3_88FB_0000834298E4_.wvu.PrintArea" localSheetId="7" hidden="1">#REF!</definedName>
    <definedName name="Z_3FDE5925_907D_11D3_88FB_0000834298E4_.wvu.PrintArea" localSheetId="8" hidden="1">#REF!</definedName>
    <definedName name="Z_3FDE5925_907D_11D3_88FB_0000834298E4_.wvu.PrintArea" localSheetId="6" hidden="1">#REF!</definedName>
    <definedName name="Z_3FDE5925_907D_11D3_88FB_0000834298E4_.wvu.PrintArea" localSheetId="12" hidden="1">#REF!</definedName>
    <definedName name="Z_3FDE5925_907D_11D3_88FB_0000834298E4_.wvu.PrintArea" hidden="1">#REF!</definedName>
    <definedName name="Z_3FDE5925_907D_11D3_88FB_0000834298E4_.wvu.PrintTitles" localSheetId="7" hidden="1">#REF!,#REF!</definedName>
    <definedName name="Z_3FDE5925_907D_11D3_88FB_0000834298E4_.wvu.PrintTitles" localSheetId="8" hidden="1">#REF!,#REF!</definedName>
    <definedName name="Z_3FDE5925_907D_11D3_88FB_0000834298E4_.wvu.PrintTitles" localSheetId="6" hidden="1">#REF!,#REF!</definedName>
    <definedName name="Z_3FDE5925_907D_11D3_88FB_0000834298E4_.wvu.PrintTitles" localSheetId="12" hidden="1">#REF!,#REF!</definedName>
    <definedName name="Z_3FDE5925_907D_11D3_88FB_0000834298E4_.wvu.PrintTitles" hidden="1">#REF!,#REF!</definedName>
    <definedName name="Z_3FDE5926_907D_11D3_88FB_0000834298E4_.wvu.PrintArea" localSheetId="7" hidden="1">#REF!</definedName>
    <definedName name="Z_3FDE5926_907D_11D3_88FB_0000834298E4_.wvu.PrintArea" localSheetId="8" hidden="1">#REF!</definedName>
    <definedName name="Z_3FDE5926_907D_11D3_88FB_0000834298E4_.wvu.PrintArea" localSheetId="6" hidden="1">#REF!</definedName>
    <definedName name="Z_3FDE5926_907D_11D3_88FB_0000834298E4_.wvu.PrintArea" localSheetId="12" hidden="1">#REF!</definedName>
    <definedName name="Z_3FDE5926_907D_11D3_88FB_0000834298E4_.wvu.PrintArea" hidden="1">#REF!</definedName>
    <definedName name="Z_3FDE5926_907D_11D3_88FB_0000834298E4_.wvu.PrintTitles" localSheetId="7" hidden="1">#REF!,#REF!</definedName>
    <definedName name="Z_3FDE5926_907D_11D3_88FB_0000834298E4_.wvu.PrintTitles" localSheetId="8" hidden="1">#REF!,#REF!</definedName>
    <definedName name="Z_3FDE5926_907D_11D3_88FB_0000834298E4_.wvu.PrintTitles" localSheetId="6" hidden="1">#REF!,#REF!</definedName>
    <definedName name="Z_3FDE5926_907D_11D3_88FB_0000834298E4_.wvu.PrintTitles" localSheetId="12" hidden="1">#REF!,#REF!</definedName>
    <definedName name="Z_3FDE5926_907D_11D3_88FB_0000834298E4_.wvu.PrintTitles" hidden="1">#REF!,#REF!</definedName>
    <definedName name="Z_3FDE5927_907D_11D3_88FB_0000834298E4_.wvu.PrintArea" localSheetId="7" hidden="1">#REF!</definedName>
    <definedName name="Z_3FDE5927_907D_11D3_88FB_0000834298E4_.wvu.PrintArea" localSheetId="8" hidden="1">#REF!</definedName>
    <definedName name="Z_3FDE5927_907D_11D3_88FB_0000834298E4_.wvu.PrintArea" localSheetId="6" hidden="1">#REF!</definedName>
    <definedName name="Z_3FDE5927_907D_11D3_88FB_0000834298E4_.wvu.PrintArea" localSheetId="12" hidden="1">#REF!</definedName>
    <definedName name="Z_3FDE5927_907D_11D3_88FB_0000834298E4_.wvu.PrintArea" hidden="1">#REF!</definedName>
    <definedName name="Z_3FDE5927_907D_11D3_88FB_0000834298E4_.wvu.PrintTitles" localSheetId="7" hidden="1">#REF!,#REF!</definedName>
    <definedName name="Z_3FDE5927_907D_11D3_88FB_0000834298E4_.wvu.PrintTitles" localSheetId="8" hidden="1">#REF!,#REF!</definedName>
    <definedName name="Z_3FDE5927_907D_11D3_88FB_0000834298E4_.wvu.PrintTitles" localSheetId="6" hidden="1">#REF!,#REF!</definedName>
    <definedName name="Z_3FDE5927_907D_11D3_88FB_0000834298E4_.wvu.PrintTitles" localSheetId="12" hidden="1">#REF!,#REF!</definedName>
    <definedName name="Z_3FDE5927_907D_11D3_88FB_0000834298E4_.wvu.PrintTitles" hidden="1">#REF!,#REF!</definedName>
    <definedName name="Z_439D949C_6213_444A_BC9C_177362F74078_.wvu.PrintArea" localSheetId="15" hidden="1">'An Maint Cost'!$B$2:$D$21</definedName>
    <definedName name="Z_439D949C_6213_444A_BC9C_177362F74078_.wvu.PrintArea" localSheetId="4" hidden="1">'Ann Bike Ben'!$B$2:$H$47</definedName>
    <definedName name="Z_439D949C_6213_444A_BC9C_177362F74078_.wvu.PrintArea" localSheetId="7" hidden="1">'Ann BikePed'!$B$2:$H$45</definedName>
    <definedName name="Z_439D949C_6213_444A_BC9C_177362F74078_.wvu.PrintArea" localSheetId="3" hidden="1">'Ann Ped Ben'!$B$2:$H$48</definedName>
    <definedName name="Z_439D949C_6213_444A_BC9C_177362F74078_.wvu.PrintArea" localSheetId="9" hidden="1">Avoided!$B$2:$D$24</definedName>
    <definedName name="Z_439D949C_6213_444A_BC9C_177362F74078_.wvu.PrintArea" localSheetId="2" hidden="1">'BC Sum'!$B$2:$X$51</definedName>
    <definedName name="Z_439D949C_6213_444A_BC9C_177362F74078_.wvu.PrintArea" localSheetId="8" hidden="1">'Bus Benefit'!$B$2:$G$48</definedName>
    <definedName name="Z_439D949C_6213_444A_BC9C_177362F74078_.wvu.PrintArea" localSheetId="14" hidden="1">'Const Cost'!$B$2:$C$15</definedName>
    <definedName name="Z_439D949C_6213_444A_BC9C_177362F74078_.wvu.PrintArea" localSheetId="6" hidden="1">'Daily BikePed'!$B$2:$H$43</definedName>
    <definedName name="Z_439D949C_6213_444A_BC9C_177362F74078_.wvu.PrintArea" localSheetId="12" hidden="1">Emissions!$B$3:$P$48</definedName>
    <definedName name="Z_439D949C_6213_444A_BC9C_177362F74078_.wvu.PrintArea" localSheetId="16" hidden="1">Factors!$B$2:$H$40</definedName>
    <definedName name="Z_439D949C_6213_444A_BC9C_177362F74078_.wvu.PrintArea" localSheetId="0" hidden="1">Index!$B$1:$C$18</definedName>
    <definedName name="Z_439D949C_6213_444A_BC9C_177362F74078_.wvu.PrintArea" localSheetId="5" hidden="1">'Mortality Ben'!$B$2:$G$50</definedName>
    <definedName name="Z_439D949C_6213_444A_BC9C_177362F74078_.wvu.PrintArea" localSheetId="10" hidden="1">'Rem Value'!$B$2:$D$28</definedName>
    <definedName name="Z_439D949C_6213_444A_BC9C_177362F74078_.wvu.PrintArea" localSheetId="11" hidden="1">Safety!$B$2:$K$52</definedName>
    <definedName name="Z_439D949C_6213_444A_BC9C_177362F74078_.wvu.PrintArea" localSheetId="13" hidden="1">'VMT Reductions'!$B$2:$E$47</definedName>
    <definedName name="Z_48A48492_0CDE_4D04_AB49_2D8960358063_.wvu.PrintArea" localSheetId="0" hidden="1">Index!$B$1:$C$18</definedName>
    <definedName name="Z_52599C1A_5BCA_11D3_88E6_0000834298E4_.wvu.Cols" hidden="1">[15]Quarters!$K:$N</definedName>
    <definedName name="Z_52599C1A_5BCA_11D3_88E6_0000834298E4_.wvu.PrintArea" hidden="1">[15]Quarters!$K$50:$S$81</definedName>
    <definedName name="Z_52599C1A_5BCA_11D3_88E6_0000834298E4_.wvu.PrintTitles" localSheetId="7" hidden="1">[15]Quarters!#REF!</definedName>
    <definedName name="Z_52599C1A_5BCA_11D3_88E6_0000834298E4_.wvu.PrintTitles" localSheetId="8" hidden="1">[15]Quarters!#REF!</definedName>
    <definedName name="Z_52599C1A_5BCA_11D3_88E6_0000834298E4_.wvu.PrintTitles" localSheetId="6" hidden="1">[15]Quarters!#REF!</definedName>
    <definedName name="Z_52599C1A_5BCA_11D3_88E6_0000834298E4_.wvu.PrintTitles" localSheetId="12" hidden="1">[15]Quarters!#REF!</definedName>
    <definedName name="Z_52599C1A_5BCA_11D3_88E6_0000834298E4_.wvu.PrintTitles" hidden="1">[15]Quarters!#REF!</definedName>
    <definedName name="Z_52599C1C_5BCA_11D3_88E6_0000834298E4_.wvu.Cols" hidden="1">[15]Quarters!$K:$N</definedName>
    <definedName name="Z_52599C1C_5BCA_11D3_88E6_0000834298E4_.wvu.PrintArea" hidden="1">[15]Quarters!$K$1:$R$49</definedName>
    <definedName name="Z_52599C1C_5BCA_11D3_88E6_0000834298E4_.wvu.PrintTitles" localSheetId="7" hidden="1">[15]Quarters!#REF!</definedName>
    <definedName name="Z_52599C1C_5BCA_11D3_88E6_0000834298E4_.wvu.PrintTitles" localSheetId="8" hidden="1">[15]Quarters!#REF!</definedName>
    <definedName name="Z_52599C1C_5BCA_11D3_88E6_0000834298E4_.wvu.PrintTitles" localSheetId="6" hidden="1">[15]Quarters!#REF!</definedName>
    <definedName name="Z_52599C1C_5BCA_11D3_88E6_0000834298E4_.wvu.PrintTitles" localSheetId="12" hidden="1">[15]Quarters!#REF!</definedName>
    <definedName name="Z_52599C1C_5BCA_11D3_88E6_0000834298E4_.wvu.PrintTitles" hidden="1">[15]Quarters!#REF!</definedName>
    <definedName name="Z_52599C1E_5BCA_11D3_88E6_0000834298E4_.wvu.Cols" hidden="1">[15]Quarters!$K:$N</definedName>
    <definedName name="Z_52599C1E_5BCA_11D3_88E6_0000834298E4_.wvu.PrintArea" hidden="1">[15]Quarters!$S$1:$AD$47</definedName>
    <definedName name="Z_52599C1E_5BCA_11D3_88E6_0000834298E4_.wvu.PrintTitles" localSheetId="7" hidden="1">[15]Quarters!#REF!</definedName>
    <definedName name="Z_52599C1E_5BCA_11D3_88E6_0000834298E4_.wvu.PrintTitles" localSheetId="8" hidden="1">[15]Quarters!#REF!</definedName>
    <definedName name="Z_52599C1E_5BCA_11D3_88E6_0000834298E4_.wvu.PrintTitles" localSheetId="6" hidden="1">[15]Quarters!#REF!</definedName>
    <definedName name="Z_52599C1E_5BCA_11D3_88E6_0000834298E4_.wvu.PrintTitles" localSheetId="12" hidden="1">[15]Quarters!#REF!</definedName>
    <definedName name="Z_52599C1E_5BCA_11D3_88E6_0000834298E4_.wvu.PrintTitles" hidden="1">[15]Quarters!#REF!</definedName>
    <definedName name="Z_52599EEC_5BCA_11D3_88E6_0000834298E4_.wvu.Cols" hidden="1">[15]Quarters!$K:$N</definedName>
    <definedName name="Z_52599EEC_5BCA_11D3_88E6_0000834298E4_.wvu.PrintArea" hidden="1">[15]Quarters!$K$50:$S$81</definedName>
    <definedName name="Z_52599EEC_5BCA_11D3_88E6_0000834298E4_.wvu.PrintTitles" localSheetId="7" hidden="1">[15]Quarters!#REF!</definedName>
    <definedName name="Z_52599EEC_5BCA_11D3_88E6_0000834298E4_.wvu.PrintTitles" localSheetId="8" hidden="1">[15]Quarters!#REF!</definedName>
    <definedName name="Z_52599EEC_5BCA_11D3_88E6_0000834298E4_.wvu.PrintTitles" localSheetId="6" hidden="1">[15]Quarters!#REF!</definedName>
    <definedName name="Z_52599EEC_5BCA_11D3_88E6_0000834298E4_.wvu.PrintTitles" localSheetId="12" hidden="1">[15]Quarters!#REF!</definedName>
    <definedName name="Z_52599EEC_5BCA_11D3_88E6_0000834298E4_.wvu.PrintTitles" hidden="1">[15]Quarters!#REF!</definedName>
    <definedName name="Z_52599EEE_5BCA_11D3_88E6_0000834298E4_.wvu.Cols" hidden="1">[15]Quarters!$K:$N</definedName>
    <definedName name="Z_52599EEE_5BCA_11D3_88E6_0000834298E4_.wvu.PrintArea" hidden="1">[15]Quarters!$K$1:$R$49</definedName>
    <definedName name="Z_52599EEE_5BCA_11D3_88E6_0000834298E4_.wvu.PrintTitles" localSheetId="7" hidden="1">[15]Quarters!#REF!</definedName>
    <definedName name="Z_52599EEE_5BCA_11D3_88E6_0000834298E4_.wvu.PrintTitles" localSheetId="8" hidden="1">[15]Quarters!#REF!</definedName>
    <definedName name="Z_52599EEE_5BCA_11D3_88E6_0000834298E4_.wvu.PrintTitles" localSheetId="6" hidden="1">[15]Quarters!#REF!</definedName>
    <definedName name="Z_52599EEE_5BCA_11D3_88E6_0000834298E4_.wvu.PrintTitles" localSheetId="12" hidden="1">[15]Quarters!#REF!</definedName>
    <definedName name="Z_52599EEE_5BCA_11D3_88E6_0000834298E4_.wvu.PrintTitles" hidden="1">[15]Quarters!#REF!</definedName>
    <definedName name="Z_52599EF0_5BCA_11D3_88E6_0000834298E4_.wvu.Cols" hidden="1">[15]Quarters!$K:$N</definedName>
    <definedName name="Z_52599EF0_5BCA_11D3_88E6_0000834298E4_.wvu.PrintArea" hidden="1">[15]Quarters!$S$1:$AD$47</definedName>
    <definedName name="Z_52599EF0_5BCA_11D3_88E6_0000834298E4_.wvu.PrintTitles" localSheetId="7" hidden="1">[15]Quarters!#REF!</definedName>
    <definedName name="Z_52599EF0_5BCA_11D3_88E6_0000834298E4_.wvu.PrintTitles" localSheetId="8" hidden="1">[15]Quarters!#REF!</definedName>
    <definedName name="Z_52599EF0_5BCA_11D3_88E6_0000834298E4_.wvu.PrintTitles" localSheetId="6" hidden="1">[15]Quarters!#REF!</definedName>
    <definedName name="Z_52599EF0_5BCA_11D3_88E6_0000834298E4_.wvu.PrintTitles" localSheetId="12" hidden="1">[15]Quarters!#REF!</definedName>
    <definedName name="Z_52599EF0_5BCA_11D3_88E6_0000834298E4_.wvu.PrintTitles" hidden="1">[15]Quarters!#REF!</definedName>
    <definedName name="Z_5259A2CD_5BCA_11D3_88E6_0000834298E4_.wvu.Cols" hidden="1">[15]Quarters!$K:$N</definedName>
    <definedName name="Z_5259A2CD_5BCA_11D3_88E6_0000834298E4_.wvu.PrintArea" hidden="1">[15]Quarters!$K$50:$S$81</definedName>
    <definedName name="Z_5259A2CD_5BCA_11D3_88E6_0000834298E4_.wvu.PrintTitles" localSheetId="7" hidden="1">[15]Quarters!#REF!</definedName>
    <definedName name="Z_5259A2CD_5BCA_11D3_88E6_0000834298E4_.wvu.PrintTitles" localSheetId="8" hidden="1">[15]Quarters!#REF!</definedName>
    <definedName name="Z_5259A2CD_5BCA_11D3_88E6_0000834298E4_.wvu.PrintTitles" localSheetId="6" hidden="1">[15]Quarters!#REF!</definedName>
    <definedName name="Z_5259A2CD_5BCA_11D3_88E6_0000834298E4_.wvu.PrintTitles" localSheetId="12" hidden="1">[15]Quarters!#REF!</definedName>
    <definedName name="Z_5259A2CD_5BCA_11D3_88E6_0000834298E4_.wvu.PrintTitles" hidden="1">[15]Quarters!#REF!</definedName>
    <definedName name="Z_5259A2CF_5BCA_11D3_88E6_0000834298E4_.wvu.Cols" hidden="1">[15]Quarters!$K:$N</definedName>
    <definedName name="Z_5259A2CF_5BCA_11D3_88E6_0000834298E4_.wvu.PrintArea" hidden="1">[15]Quarters!$K$1:$R$49</definedName>
    <definedName name="Z_5259A2CF_5BCA_11D3_88E6_0000834298E4_.wvu.PrintTitles" localSheetId="7" hidden="1">[15]Quarters!#REF!</definedName>
    <definedName name="Z_5259A2CF_5BCA_11D3_88E6_0000834298E4_.wvu.PrintTitles" localSheetId="8" hidden="1">[15]Quarters!#REF!</definedName>
    <definedName name="Z_5259A2CF_5BCA_11D3_88E6_0000834298E4_.wvu.PrintTitles" localSheetId="6" hidden="1">[15]Quarters!#REF!</definedName>
    <definedName name="Z_5259A2CF_5BCA_11D3_88E6_0000834298E4_.wvu.PrintTitles" localSheetId="12" hidden="1">[15]Quarters!#REF!</definedName>
    <definedName name="Z_5259A2CF_5BCA_11D3_88E6_0000834298E4_.wvu.PrintTitles" hidden="1">[15]Quarters!#REF!</definedName>
    <definedName name="Z_5259A2D1_5BCA_11D3_88E6_0000834298E4_.wvu.Cols" hidden="1">[15]Quarters!$K:$N</definedName>
    <definedName name="Z_5259A2D1_5BCA_11D3_88E6_0000834298E4_.wvu.PrintArea" hidden="1">[15]Quarters!$S$1:$AD$47</definedName>
    <definedName name="Z_5259A2D1_5BCA_11D3_88E6_0000834298E4_.wvu.PrintTitles" localSheetId="7" hidden="1">[15]Quarters!#REF!</definedName>
    <definedName name="Z_5259A2D1_5BCA_11D3_88E6_0000834298E4_.wvu.PrintTitles" localSheetId="8" hidden="1">[15]Quarters!#REF!</definedName>
    <definedName name="Z_5259A2D1_5BCA_11D3_88E6_0000834298E4_.wvu.PrintTitles" localSheetId="6" hidden="1">[15]Quarters!#REF!</definedName>
    <definedName name="Z_5259A2D1_5BCA_11D3_88E6_0000834298E4_.wvu.PrintTitles" localSheetId="12" hidden="1">[15]Quarters!#REF!</definedName>
    <definedName name="Z_5259A2D1_5BCA_11D3_88E6_0000834298E4_.wvu.PrintTitles" hidden="1">[15]Quarters!#REF!</definedName>
    <definedName name="Z_5259A4C0_5BCA_11D3_88E6_0000834298E4_.wvu.Cols" hidden="1">[15]Quarters!$K:$N</definedName>
    <definedName name="Z_5259A4C0_5BCA_11D3_88E6_0000834298E4_.wvu.PrintArea" hidden="1">[15]Quarters!$K$50:$S$81</definedName>
    <definedName name="Z_5259A4C0_5BCA_11D3_88E6_0000834298E4_.wvu.PrintTitles" localSheetId="7" hidden="1">[15]Quarters!#REF!</definedName>
    <definedName name="Z_5259A4C0_5BCA_11D3_88E6_0000834298E4_.wvu.PrintTitles" localSheetId="8" hidden="1">[15]Quarters!#REF!</definedName>
    <definedName name="Z_5259A4C0_5BCA_11D3_88E6_0000834298E4_.wvu.PrintTitles" localSheetId="6" hidden="1">[15]Quarters!#REF!</definedName>
    <definedName name="Z_5259A4C0_5BCA_11D3_88E6_0000834298E4_.wvu.PrintTitles" localSheetId="12" hidden="1">[15]Quarters!#REF!</definedName>
    <definedName name="Z_5259A4C0_5BCA_11D3_88E6_0000834298E4_.wvu.PrintTitles" hidden="1">[15]Quarters!#REF!</definedName>
    <definedName name="Z_5259A4C2_5BCA_11D3_88E6_0000834298E4_.wvu.Cols" hidden="1">[15]Quarters!$K:$N</definedName>
    <definedName name="Z_5259A4C2_5BCA_11D3_88E6_0000834298E4_.wvu.PrintArea" hidden="1">[15]Quarters!$K$1:$R$49</definedName>
    <definedName name="Z_5259A4C2_5BCA_11D3_88E6_0000834298E4_.wvu.PrintTitles" localSheetId="7" hidden="1">[15]Quarters!#REF!</definedName>
    <definedName name="Z_5259A4C2_5BCA_11D3_88E6_0000834298E4_.wvu.PrintTitles" localSheetId="8" hidden="1">[15]Quarters!#REF!</definedName>
    <definedName name="Z_5259A4C2_5BCA_11D3_88E6_0000834298E4_.wvu.PrintTitles" localSheetId="6" hidden="1">[15]Quarters!#REF!</definedName>
    <definedName name="Z_5259A4C2_5BCA_11D3_88E6_0000834298E4_.wvu.PrintTitles" localSheetId="12" hidden="1">[15]Quarters!#REF!</definedName>
    <definedName name="Z_5259A4C2_5BCA_11D3_88E6_0000834298E4_.wvu.PrintTitles" hidden="1">[15]Quarters!#REF!</definedName>
    <definedName name="Z_5259A4C4_5BCA_11D3_88E6_0000834298E4_.wvu.Cols" hidden="1">[15]Quarters!$K:$N</definedName>
    <definedName name="Z_5259A4C4_5BCA_11D3_88E6_0000834298E4_.wvu.PrintArea" hidden="1">[15]Quarters!$S$1:$AD$47</definedName>
    <definedName name="Z_5259A4C4_5BCA_11D3_88E6_0000834298E4_.wvu.PrintTitles" localSheetId="7" hidden="1">[15]Quarters!#REF!</definedName>
    <definedName name="Z_5259A4C4_5BCA_11D3_88E6_0000834298E4_.wvu.PrintTitles" localSheetId="8" hidden="1">[15]Quarters!#REF!</definedName>
    <definedName name="Z_5259A4C4_5BCA_11D3_88E6_0000834298E4_.wvu.PrintTitles" localSheetId="6" hidden="1">[15]Quarters!#REF!</definedName>
    <definedName name="Z_5259A4C4_5BCA_11D3_88E6_0000834298E4_.wvu.PrintTitles" localSheetId="12" hidden="1">[15]Quarters!#REF!</definedName>
    <definedName name="Z_5259A4C4_5BCA_11D3_88E6_0000834298E4_.wvu.PrintTitles" hidden="1">[15]Quarters!#REF!</definedName>
    <definedName name="Z_52920238_0CA0_4F32_A278_0BAAB60E0528_.wvu.PrintArea" localSheetId="0" hidden="1">Index!$B$1:$C$18</definedName>
    <definedName name="Z_54CBAE16_0DF2_4301_929B_F5805FBF5033_.wvu.PrintArea" localSheetId="7" hidden="1">'Ann BikePed'!$B$2:$H$45</definedName>
    <definedName name="Z_54CBAE16_0DF2_4301_929B_F5805FBF5033_.wvu.PrintArea" localSheetId="9" hidden="1">Avoided!$B$2:$D$21</definedName>
    <definedName name="Z_54CBAE16_0DF2_4301_929B_F5805FBF5033_.wvu.PrintArea" localSheetId="8" hidden="1">'Bus Benefit'!$B$2:$G$48</definedName>
    <definedName name="Z_54CBAE16_0DF2_4301_929B_F5805FBF5033_.wvu.PrintArea" localSheetId="6" hidden="1">'Daily BikePed'!$B$2:$H$43</definedName>
    <definedName name="Z_575FE831_9D22_11D3_8909_0000834298E4_.wvu.PrintArea" localSheetId="7" hidden="1">#REF!</definedName>
    <definedName name="Z_575FE831_9D22_11D3_8909_0000834298E4_.wvu.PrintArea" localSheetId="8" hidden="1">#REF!</definedName>
    <definedName name="Z_575FE831_9D22_11D3_8909_0000834298E4_.wvu.PrintArea" localSheetId="6" hidden="1">#REF!</definedName>
    <definedName name="Z_575FE831_9D22_11D3_8909_0000834298E4_.wvu.PrintArea" localSheetId="12" hidden="1">#REF!</definedName>
    <definedName name="Z_575FE831_9D22_11D3_8909_0000834298E4_.wvu.PrintArea" hidden="1">#REF!</definedName>
    <definedName name="Z_575FE831_9D22_11D3_8909_0000834298E4_.wvu.PrintTitles" localSheetId="7" hidden="1">#REF!,#REF!</definedName>
    <definedName name="Z_575FE831_9D22_11D3_8909_0000834298E4_.wvu.PrintTitles" localSheetId="8" hidden="1">#REF!,#REF!</definedName>
    <definedName name="Z_575FE831_9D22_11D3_8909_0000834298E4_.wvu.PrintTitles" localSheetId="6" hidden="1">#REF!,#REF!</definedName>
    <definedName name="Z_575FE831_9D22_11D3_8909_0000834298E4_.wvu.PrintTitles" localSheetId="12" hidden="1">#REF!,#REF!</definedName>
    <definedName name="Z_575FE831_9D22_11D3_8909_0000834298E4_.wvu.PrintTitles" hidden="1">#REF!,#REF!</definedName>
    <definedName name="Z_575FE832_9D22_11D3_8909_0000834298E4_.wvu.PrintArea" localSheetId="7" hidden="1">#REF!</definedName>
    <definedName name="Z_575FE832_9D22_11D3_8909_0000834298E4_.wvu.PrintArea" localSheetId="8" hidden="1">#REF!</definedName>
    <definedName name="Z_575FE832_9D22_11D3_8909_0000834298E4_.wvu.PrintArea" localSheetId="6" hidden="1">#REF!</definedName>
    <definedName name="Z_575FE832_9D22_11D3_8909_0000834298E4_.wvu.PrintArea" localSheetId="12" hidden="1">#REF!</definedName>
    <definedName name="Z_575FE832_9D22_11D3_8909_0000834298E4_.wvu.PrintArea" hidden="1">#REF!</definedName>
    <definedName name="Z_575FE832_9D22_11D3_8909_0000834298E4_.wvu.PrintTitles" localSheetId="7" hidden="1">#REF!,#REF!</definedName>
    <definedName name="Z_575FE832_9D22_11D3_8909_0000834298E4_.wvu.PrintTitles" localSheetId="8" hidden="1">#REF!,#REF!</definedName>
    <definedName name="Z_575FE832_9D22_11D3_8909_0000834298E4_.wvu.PrintTitles" localSheetId="6" hidden="1">#REF!,#REF!</definedName>
    <definedName name="Z_575FE832_9D22_11D3_8909_0000834298E4_.wvu.PrintTitles" localSheetId="12" hidden="1">#REF!,#REF!</definedName>
    <definedName name="Z_575FE832_9D22_11D3_8909_0000834298E4_.wvu.PrintTitles" hidden="1">#REF!,#REF!</definedName>
    <definedName name="Z_575FE833_9D22_11D3_8909_0000834298E4_.wvu.PrintArea" localSheetId="7" hidden="1">#REF!</definedName>
    <definedName name="Z_575FE833_9D22_11D3_8909_0000834298E4_.wvu.PrintArea" localSheetId="8" hidden="1">#REF!</definedName>
    <definedName name="Z_575FE833_9D22_11D3_8909_0000834298E4_.wvu.PrintArea" localSheetId="6" hidden="1">#REF!</definedName>
    <definedName name="Z_575FE833_9D22_11D3_8909_0000834298E4_.wvu.PrintArea" localSheetId="12" hidden="1">#REF!</definedName>
    <definedName name="Z_575FE833_9D22_11D3_8909_0000834298E4_.wvu.PrintArea" hidden="1">#REF!</definedName>
    <definedName name="Z_575FE833_9D22_11D3_8909_0000834298E4_.wvu.PrintTitles" localSheetId="7" hidden="1">#REF!,#REF!</definedName>
    <definedName name="Z_575FE833_9D22_11D3_8909_0000834298E4_.wvu.PrintTitles" localSheetId="8" hidden="1">#REF!,#REF!</definedName>
    <definedName name="Z_575FE833_9D22_11D3_8909_0000834298E4_.wvu.PrintTitles" localSheetId="6" hidden="1">#REF!,#REF!</definedName>
    <definedName name="Z_575FE833_9D22_11D3_8909_0000834298E4_.wvu.PrintTitles" localSheetId="12" hidden="1">#REF!,#REF!</definedName>
    <definedName name="Z_575FE833_9D22_11D3_8909_0000834298E4_.wvu.PrintTitles" hidden="1">#REF!,#REF!</definedName>
    <definedName name="Z_575FE834_9D22_11D3_8909_0000834298E4_.wvu.PrintArea" localSheetId="7" hidden="1">#REF!</definedName>
    <definedName name="Z_575FE834_9D22_11D3_8909_0000834298E4_.wvu.PrintArea" localSheetId="8" hidden="1">#REF!</definedName>
    <definedName name="Z_575FE834_9D22_11D3_8909_0000834298E4_.wvu.PrintArea" localSheetId="6" hidden="1">#REF!</definedName>
    <definedName name="Z_575FE834_9D22_11D3_8909_0000834298E4_.wvu.PrintArea" localSheetId="12" hidden="1">#REF!</definedName>
    <definedName name="Z_575FE834_9D22_11D3_8909_0000834298E4_.wvu.PrintArea" hidden="1">#REF!</definedName>
    <definedName name="Z_575FE834_9D22_11D3_8909_0000834298E4_.wvu.PrintTitles" localSheetId="7" hidden="1">#REF!,#REF!</definedName>
    <definedName name="Z_575FE834_9D22_11D3_8909_0000834298E4_.wvu.PrintTitles" localSheetId="8" hidden="1">#REF!,#REF!</definedName>
    <definedName name="Z_575FE834_9D22_11D3_8909_0000834298E4_.wvu.PrintTitles" localSheetId="6" hidden="1">#REF!,#REF!</definedName>
    <definedName name="Z_575FE834_9D22_11D3_8909_0000834298E4_.wvu.PrintTitles" localSheetId="12" hidden="1">#REF!,#REF!</definedName>
    <definedName name="Z_575FE834_9D22_11D3_8909_0000834298E4_.wvu.PrintTitles" hidden="1">#REF!,#REF!</definedName>
    <definedName name="Z_575FE835_9D22_11D3_8909_0000834298E4_.wvu.PrintArea" localSheetId="7" hidden="1">#REF!</definedName>
    <definedName name="Z_575FE835_9D22_11D3_8909_0000834298E4_.wvu.PrintArea" localSheetId="8" hidden="1">#REF!</definedName>
    <definedName name="Z_575FE835_9D22_11D3_8909_0000834298E4_.wvu.PrintArea" localSheetId="6" hidden="1">#REF!</definedName>
    <definedName name="Z_575FE835_9D22_11D3_8909_0000834298E4_.wvu.PrintArea" localSheetId="12" hidden="1">#REF!</definedName>
    <definedName name="Z_575FE835_9D22_11D3_8909_0000834298E4_.wvu.PrintArea" hidden="1">#REF!</definedName>
    <definedName name="Z_575FE835_9D22_11D3_8909_0000834298E4_.wvu.PrintTitles" localSheetId="7" hidden="1">#REF!,#REF!</definedName>
    <definedName name="Z_575FE835_9D22_11D3_8909_0000834298E4_.wvu.PrintTitles" localSheetId="8" hidden="1">#REF!,#REF!</definedName>
    <definedName name="Z_575FE835_9D22_11D3_8909_0000834298E4_.wvu.PrintTitles" localSheetId="6" hidden="1">#REF!,#REF!</definedName>
    <definedName name="Z_575FE835_9D22_11D3_8909_0000834298E4_.wvu.PrintTitles" localSheetId="12" hidden="1">#REF!,#REF!</definedName>
    <definedName name="Z_575FE835_9D22_11D3_8909_0000834298E4_.wvu.PrintTitles" hidden="1">#REF!,#REF!</definedName>
    <definedName name="Z_57CDBE7F_6BD9_4E33_B189_8C96DB1AB10F_.wvu.PrintArea" localSheetId="0" hidden="1">Index!$B$1:$C$18</definedName>
    <definedName name="Z_58811516_5B2E_11D3_88E5_0000834298E4_.wvu.Cols" hidden="1">[15]Quarters!$K:$N</definedName>
    <definedName name="Z_58811516_5B2E_11D3_88E5_0000834298E4_.wvu.PrintArea" hidden="1">[15]Quarters!$K$50:$S$81</definedName>
    <definedName name="Z_58811516_5B2E_11D3_88E5_0000834298E4_.wvu.PrintTitles" localSheetId="7" hidden="1">[15]Quarters!#REF!</definedName>
    <definedName name="Z_58811516_5B2E_11D3_88E5_0000834298E4_.wvu.PrintTitles" localSheetId="8" hidden="1">[15]Quarters!#REF!</definedName>
    <definedName name="Z_58811516_5B2E_11D3_88E5_0000834298E4_.wvu.PrintTitles" localSheetId="6" hidden="1">[15]Quarters!#REF!</definedName>
    <definedName name="Z_58811516_5B2E_11D3_88E5_0000834298E4_.wvu.PrintTitles" localSheetId="12" hidden="1">[15]Quarters!#REF!</definedName>
    <definedName name="Z_58811516_5B2E_11D3_88E5_0000834298E4_.wvu.PrintTitles" hidden="1">[15]Quarters!#REF!</definedName>
    <definedName name="Z_58811518_5B2E_11D3_88E5_0000834298E4_.wvu.Cols" hidden="1">[15]Quarters!$K:$N</definedName>
    <definedName name="Z_58811518_5B2E_11D3_88E5_0000834298E4_.wvu.PrintArea" hidden="1">[15]Quarters!$K$1:$R$49</definedName>
    <definedName name="Z_58811518_5B2E_11D3_88E5_0000834298E4_.wvu.PrintTitles" localSheetId="7" hidden="1">[15]Quarters!#REF!</definedName>
    <definedName name="Z_58811518_5B2E_11D3_88E5_0000834298E4_.wvu.PrintTitles" localSheetId="8" hidden="1">[15]Quarters!#REF!</definedName>
    <definedName name="Z_58811518_5B2E_11D3_88E5_0000834298E4_.wvu.PrintTitles" localSheetId="6" hidden="1">[15]Quarters!#REF!</definedName>
    <definedName name="Z_58811518_5B2E_11D3_88E5_0000834298E4_.wvu.PrintTitles" localSheetId="12" hidden="1">[15]Quarters!#REF!</definedName>
    <definedName name="Z_58811518_5B2E_11D3_88E5_0000834298E4_.wvu.PrintTitles" hidden="1">[15]Quarters!#REF!</definedName>
    <definedName name="Z_5881151A_5B2E_11D3_88E5_0000834298E4_.wvu.Cols" hidden="1">[15]Quarters!$K:$N</definedName>
    <definedName name="Z_5881151A_5B2E_11D3_88E5_0000834298E4_.wvu.PrintArea" hidden="1">[15]Quarters!$S$1:$AD$47</definedName>
    <definedName name="Z_5881151A_5B2E_11D3_88E5_0000834298E4_.wvu.PrintTitles" localSheetId="7" hidden="1">[15]Quarters!#REF!</definedName>
    <definedName name="Z_5881151A_5B2E_11D3_88E5_0000834298E4_.wvu.PrintTitles" localSheetId="8" hidden="1">[15]Quarters!#REF!</definedName>
    <definedName name="Z_5881151A_5B2E_11D3_88E5_0000834298E4_.wvu.PrintTitles" localSheetId="6" hidden="1">[15]Quarters!#REF!</definedName>
    <definedName name="Z_5881151A_5B2E_11D3_88E5_0000834298E4_.wvu.PrintTitles" localSheetId="12" hidden="1">[15]Quarters!#REF!</definedName>
    <definedName name="Z_5881151A_5B2E_11D3_88E5_0000834298E4_.wvu.PrintTitles" hidden="1">[15]Quarters!#REF!</definedName>
    <definedName name="Z_5B0C12DA_9023_4EEC_BC92_8EE0A6EDE0D6_.wvu.PrintArea" localSheetId="0" hidden="1">Index!$B$1:$C$18</definedName>
    <definedName name="Z_5C98F854_F373_45A6_85F9_05CD0BEF75B0_.wvu.PrintArea" localSheetId="0" hidden="1">Index!$B$1:$C$18</definedName>
    <definedName name="Z_5E19D768_9687_4B3C_B156_C284C986D693_.wvu.PrintArea" localSheetId="12" hidden="1">Emissions!$B$3:$H$48</definedName>
    <definedName name="Z_5F8A3C5E_2D1B_413F_AE84_3BAD5B0C6338_.wvu.PrintArea" localSheetId="15" hidden="1">'An Maint Cost'!$B$2:$D$21</definedName>
    <definedName name="Z_5F8A3C5E_2D1B_413F_AE84_3BAD5B0C6338_.wvu.PrintArea" localSheetId="4" hidden="1">'Ann Bike Ben'!$B$2:$H$47</definedName>
    <definedName name="Z_5F8A3C5E_2D1B_413F_AE84_3BAD5B0C6338_.wvu.PrintArea" localSheetId="7" hidden="1">'Ann BikePed'!$B$2:$H$45</definedName>
    <definedName name="Z_5F8A3C5E_2D1B_413F_AE84_3BAD5B0C6338_.wvu.PrintArea" localSheetId="3" hidden="1">'Ann Ped Ben'!$B$2:$H$48</definedName>
    <definedName name="Z_5F8A3C5E_2D1B_413F_AE84_3BAD5B0C6338_.wvu.PrintArea" localSheetId="9" hidden="1">Avoided!$B$2:$D$24</definedName>
    <definedName name="Z_5F8A3C5E_2D1B_413F_AE84_3BAD5B0C6338_.wvu.PrintArea" localSheetId="2" hidden="1">'BC Sum'!$B$2:$X$51</definedName>
    <definedName name="Z_5F8A3C5E_2D1B_413F_AE84_3BAD5B0C6338_.wvu.PrintArea" localSheetId="8" hidden="1">'Bus Benefit'!$B$2:$G$48</definedName>
    <definedName name="Z_5F8A3C5E_2D1B_413F_AE84_3BAD5B0C6338_.wvu.PrintArea" localSheetId="14" hidden="1">'Const Cost'!$B$2:$F$15</definedName>
    <definedName name="Z_5F8A3C5E_2D1B_413F_AE84_3BAD5B0C6338_.wvu.PrintArea" localSheetId="6" hidden="1">'Daily BikePed'!$B$2:$H$43</definedName>
    <definedName name="Z_5F8A3C5E_2D1B_413F_AE84_3BAD5B0C6338_.wvu.PrintArea" localSheetId="12" hidden="1">Emissions!$B$3:$P$48</definedName>
    <definedName name="Z_5F8A3C5E_2D1B_413F_AE84_3BAD5B0C6338_.wvu.PrintArea" localSheetId="16" hidden="1">Factors!$B$2:$H$40</definedName>
    <definedName name="Z_5F8A3C5E_2D1B_413F_AE84_3BAD5B0C6338_.wvu.PrintArea" localSheetId="0" hidden="1">Index!$B$1:$C$18</definedName>
    <definedName name="Z_5F8A3C5E_2D1B_413F_AE84_3BAD5B0C6338_.wvu.PrintArea" localSheetId="5" hidden="1">'Mortality Ben'!$B$2:$G$50</definedName>
    <definedName name="Z_5F8A3C5E_2D1B_413F_AE84_3BAD5B0C6338_.wvu.PrintArea" localSheetId="10" hidden="1">'Rem Value'!$B$2:$D$28</definedName>
    <definedName name="Z_5F8A3C5E_2D1B_413F_AE84_3BAD5B0C6338_.wvu.PrintArea" localSheetId="11" hidden="1">Safety!$B$2:$K$52</definedName>
    <definedName name="Z_5F8A3C5E_2D1B_413F_AE84_3BAD5B0C6338_.wvu.PrintArea" localSheetId="13" hidden="1">'VMT Reductions'!$B$2:$E$47</definedName>
    <definedName name="Z_60919C40_57C4_4772_8CDC_FF42DBBFCEEA_.wvu.PrintArea" localSheetId="0" hidden="1">Index!$B$1:$C$18</definedName>
    <definedName name="Z_6784BEB2_0CFB_4FEE_9718_BB80D0DF60E0_.wvu.PrintArea" localSheetId="15" hidden="1">'An Maint Cost'!$B$2:$D$21</definedName>
    <definedName name="Z_6784BEB2_0CFB_4FEE_9718_BB80D0DF60E0_.wvu.PrintArea" localSheetId="4" hidden="1">'Ann Bike Ben'!$B$2:$H$47</definedName>
    <definedName name="Z_6784BEB2_0CFB_4FEE_9718_BB80D0DF60E0_.wvu.PrintArea" localSheetId="7" hidden="1">'Ann BikePed'!$B$2:$H$45</definedName>
    <definedName name="Z_6784BEB2_0CFB_4FEE_9718_BB80D0DF60E0_.wvu.PrintArea" localSheetId="3" hidden="1">'Ann Ped Ben'!$B$2:$H$48</definedName>
    <definedName name="Z_6784BEB2_0CFB_4FEE_9718_BB80D0DF60E0_.wvu.PrintArea" localSheetId="9" hidden="1">Avoided!$B$2:$D$24</definedName>
    <definedName name="Z_6784BEB2_0CFB_4FEE_9718_BB80D0DF60E0_.wvu.PrintArea" localSheetId="2" hidden="1">'BC Sum'!$B$2:$X$51</definedName>
    <definedName name="Z_6784BEB2_0CFB_4FEE_9718_BB80D0DF60E0_.wvu.PrintArea" localSheetId="8" hidden="1">'Bus Benefit'!$B$2:$G$48</definedName>
    <definedName name="Z_6784BEB2_0CFB_4FEE_9718_BB80D0DF60E0_.wvu.PrintArea" localSheetId="14" hidden="1">'Const Cost'!$B$2:$C$15</definedName>
    <definedName name="Z_6784BEB2_0CFB_4FEE_9718_BB80D0DF60E0_.wvu.PrintArea" localSheetId="6" hidden="1">'Daily BikePed'!$B$2:$H$43</definedName>
    <definedName name="Z_6784BEB2_0CFB_4FEE_9718_BB80D0DF60E0_.wvu.PrintArea" localSheetId="12" hidden="1">Emissions!$B$3:$P$48</definedName>
    <definedName name="Z_6784BEB2_0CFB_4FEE_9718_BB80D0DF60E0_.wvu.PrintArea" localSheetId="16" hidden="1">Factors!$B$2:$H$40</definedName>
    <definedName name="Z_6784BEB2_0CFB_4FEE_9718_BB80D0DF60E0_.wvu.PrintArea" localSheetId="0" hidden="1">Index!$B$1:$C$18</definedName>
    <definedName name="Z_6784BEB2_0CFB_4FEE_9718_BB80D0DF60E0_.wvu.PrintArea" localSheetId="5" hidden="1">'Mortality Ben'!$B$2:$G$50</definedName>
    <definedName name="Z_6784BEB2_0CFB_4FEE_9718_BB80D0DF60E0_.wvu.PrintArea" localSheetId="10" hidden="1">'Rem Value'!$B$2:$D$28</definedName>
    <definedName name="Z_6784BEB2_0CFB_4FEE_9718_BB80D0DF60E0_.wvu.PrintArea" localSheetId="11" hidden="1">Safety!$B$2:$K$52</definedName>
    <definedName name="Z_6784BEB2_0CFB_4FEE_9718_BB80D0DF60E0_.wvu.PrintArea" localSheetId="13" hidden="1">'VMT Reductions'!$B$2:$E$47</definedName>
    <definedName name="Z_6784BEB2_0CFB_4FEE_9718_BB80D0DF60E0_.wvu.Rows" localSheetId="0" hidden="1">Index!$8:$8</definedName>
    <definedName name="Z_6B65784C_1250_4413_8F72_A78059DE71EC_.wvu.PrintArea" localSheetId="0" hidden="1">Index!$B$1:$C$18</definedName>
    <definedName name="Z_6CE78217_C368_4467_9CC2_5484AE9283E6_.wvu.PrintArea" localSheetId="7" hidden="1">'Ann BikePed'!$B$2:$H$45</definedName>
    <definedName name="Z_6CE78217_C368_4467_9CC2_5484AE9283E6_.wvu.PrintArea" localSheetId="9" hidden="1">Avoided!$B$2:$D$21</definedName>
    <definedName name="Z_6CE78217_C368_4467_9CC2_5484AE9283E6_.wvu.PrintArea" localSheetId="8" hidden="1">'Bus Benefit'!$B$2:$G$48</definedName>
    <definedName name="Z_6CE78217_C368_4467_9CC2_5484AE9283E6_.wvu.PrintArea" localSheetId="6" hidden="1">'Daily BikePed'!$B$2:$H$43</definedName>
    <definedName name="Z_6D4EF0D7_55CD_45E8_9233_8CE1EFC9F503_.wvu.PrintArea" localSheetId="15" hidden="1">'An Maint Cost'!$B$2:$D$21</definedName>
    <definedName name="Z_6D4EF0D7_55CD_45E8_9233_8CE1EFC9F503_.wvu.PrintArea" localSheetId="4" hidden="1">'Ann Bike Ben'!$B$2:$H$47</definedName>
    <definedName name="Z_6D4EF0D7_55CD_45E8_9233_8CE1EFC9F503_.wvu.PrintArea" localSheetId="7" hidden="1">'Ann BikePed'!$B$2:$H$45</definedName>
    <definedName name="Z_6D4EF0D7_55CD_45E8_9233_8CE1EFC9F503_.wvu.PrintArea" localSheetId="3" hidden="1">'Ann Ped Ben'!$B$2:$H$48</definedName>
    <definedName name="Z_6D4EF0D7_55CD_45E8_9233_8CE1EFC9F503_.wvu.PrintArea" localSheetId="9" hidden="1">Avoided!$B$2:$D$24</definedName>
    <definedName name="Z_6D4EF0D7_55CD_45E8_9233_8CE1EFC9F503_.wvu.PrintArea" localSheetId="2" hidden="1">'BC Sum'!$B$2:$X$51</definedName>
    <definedName name="Z_6D4EF0D7_55CD_45E8_9233_8CE1EFC9F503_.wvu.PrintArea" localSheetId="8" hidden="1">'Bus Benefit'!$B$2:$G$48</definedName>
    <definedName name="Z_6D4EF0D7_55CD_45E8_9233_8CE1EFC9F503_.wvu.PrintArea" localSheetId="14" hidden="1">'Const Cost'!$B$2:$C$15</definedName>
    <definedName name="Z_6D4EF0D7_55CD_45E8_9233_8CE1EFC9F503_.wvu.PrintArea" localSheetId="6" hidden="1">'Daily BikePed'!$B$2:$H$43</definedName>
    <definedName name="Z_6D4EF0D7_55CD_45E8_9233_8CE1EFC9F503_.wvu.PrintArea" localSheetId="12" hidden="1">Emissions!$B$3:$P$48</definedName>
    <definedName name="Z_6D4EF0D7_55CD_45E8_9233_8CE1EFC9F503_.wvu.PrintArea" localSheetId="16" hidden="1">Factors!$B$2:$H$40</definedName>
    <definedName name="Z_6D4EF0D7_55CD_45E8_9233_8CE1EFC9F503_.wvu.PrintArea" localSheetId="0" hidden="1">Index!$B$1:$C$18</definedName>
    <definedName name="Z_6D4EF0D7_55CD_45E8_9233_8CE1EFC9F503_.wvu.PrintArea" localSheetId="5" hidden="1">'Mortality Ben'!$B$2:$G$50</definedName>
    <definedName name="Z_6D4EF0D7_55CD_45E8_9233_8CE1EFC9F503_.wvu.PrintArea" localSheetId="10" hidden="1">'Rem Value'!$B$2:$D$28</definedName>
    <definedName name="Z_6D4EF0D7_55CD_45E8_9233_8CE1EFC9F503_.wvu.PrintArea" localSheetId="11" hidden="1">Safety!$B$2:$K$52</definedName>
    <definedName name="Z_6D4EF0D7_55CD_45E8_9233_8CE1EFC9F503_.wvu.PrintArea" localSheetId="13" hidden="1">'VMT Reductions'!$B$2:$E$47</definedName>
    <definedName name="Z_762B830A_7081_441C_AEFE_84579D773471_.wvu.PrintArea" localSheetId="0" hidden="1">Index!$B$1:$C$18</definedName>
    <definedName name="Z_79E8FB63_FAB1_401F_8376_4C995C38C9B5_.wvu.PrintArea" localSheetId="15" hidden="1">'An Maint Cost'!$B$2:$D$21</definedName>
    <definedName name="Z_79E8FB63_FAB1_401F_8376_4C995C38C9B5_.wvu.PrintArea" localSheetId="4" hidden="1">'Ann Bike Ben'!$B$2:$H$47</definedName>
    <definedName name="Z_79E8FB63_FAB1_401F_8376_4C995C38C9B5_.wvu.PrintArea" localSheetId="7" hidden="1">'Ann BikePed'!$B$2:$H$45</definedName>
    <definedName name="Z_79E8FB63_FAB1_401F_8376_4C995C38C9B5_.wvu.PrintArea" localSheetId="3" hidden="1">'Ann Ped Ben'!$B$2:$H$48</definedName>
    <definedName name="Z_79E8FB63_FAB1_401F_8376_4C995C38C9B5_.wvu.PrintArea" localSheetId="9" hidden="1">Avoided!$B$2:$D$24</definedName>
    <definedName name="Z_79E8FB63_FAB1_401F_8376_4C995C38C9B5_.wvu.PrintArea" localSheetId="2" hidden="1">'BC Sum'!$B$2:$X$51</definedName>
    <definedName name="Z_79E8FB63_FAB1_401F_8376_4C995C38C9B5_.wvu.PrintArea" localSheetId="8" hidden="1">'Bus Benefit'!$B$2:$G$48</definedName>
    <definedName name="Z_79E8FB63_FAB1_401F_8376_4C995C38C9B5_.wvu.PrintArea" localSheetId="14" hidden="1">'Const Cost'!$B$2:$C$15</definedName>
    <definedName name="Z_79E8FB63_FAB1_401F_8376_4C995C38C9B5_.wvu.PrintArea" localSheetId="6" hidden="1">'Daily BikePed'!$B$2:$H$43</definedName>
    <definedName name="Z_79E8FB63_FAB1_401F_8376_4C995C38C9B5_.wvu.PrintArea" localSheetId="12" hidden="1">Emissions!$B$3:$P$48</definedName>
    <definedName name="Z_79E8FB63_FAB1_401F_8376_4C995C38C9B5_.wvu.PrintArea" localSheetId="16" hidden="1">Factors!$B$2:$H$40</definedName>
    <definedName name="Z_79E8FB63_FAB1_401F_8376_4C995C38C9B5_.wvu.PrintArea" localSheetId="0" hidden="1">Index!$B$1:$C$18</definedName>
    <definedName name="Z_79E8FB63_FAB1_401F_8376_4C995C38C9B5_.wvu.PrintArea" localSheetId="5" hidden="1">'Mortality Ben'!$B$2:$G$50</definedName>
    <definedName name="Z_79E8FB63_FAB1_401F_8376_4C995C38C9B5_.wvu.PrintArea" localSheetId="10" hidden="1">'Rem Value'!$B$2:$D$28</definedName>
    <definedName name="Z_79E8FB63_FAB1_401F_8376_4C995C38C9B5_.wvu.PrintArea" localSheetId="11" hidden="1">Safety!$B$2:$K$52</definedName>
    <definedName name="Z_79E8FB63_FAB1_401F_8376_4C995C38C9B5_.wvu.PrintArea" localSheetId="13" hidden="1">'VMT Reductions'!$B$2:$E$47</definedName>
    <definedName name="Z_7CB3114A_C6D0_43AB_B6DE_3FB59AAA8578_.wvu.PrintArea" localSheetId="0" hidden="1">Index!$B$1:$C$18</definedName>
    <definedName name="Z_806DABE2_654D_11D3_88F1_0000834298E4_.wvu.PrintArea" localSheetId="7" hidden="1">#REF!</definedName>
    <definedName name="Z_806DABE2_654D_11D3_88F1_0000834298E4_.wvu.PrintArea" localSheetId="8" hidden="1">#REF!</definedName>
    <definedName name="Z_806DABE2_654D_11D3_88F1_0000834298E4_.wvu.PrintArea" localSheetId="6" hidden="1">#REF!</definedName>
    <definedName name="Z_806DABE2_654D_11D3_88F1_0000834298E4_.wvu.PrintArea" localSheetId="12" hidden="1">#REF!</definedName>
    <definedName name="Z_806DABE2_654D_11D3_88F1_0000834298E4_.wvu.PrintArea" hidden="1">#REF!</definedName>
    <definedName name="Z_806DABE2_654D_11D3_88F1_0000834298E4_.wvu.PrintTitles" localSheetId="7" hidden="1">#REF!,#REF!</definedName>
    <definedName name="Z_806DABE2_654D_11D3_88F1_0000834298E4_.wvu.PrintTitles" localSheetId="8" hidden="1">#REF!,#REF!</definedName>
    <definedName name="Z_806DABE2_654D_11D3_88F1_0000834298E4_.wvu.PrintTitles" localSheetId="6" hidden="1">#REF!,#REF!</definedName>
    <definedName name="Z_806DABE2_654D_11D3_88F1_0000834298E4_.wvu.PrintTitles" localSheetId="12" hidden="1">#REF!,#REF!</definedName>
    <definedName name="Z_806DABE2_654D_11D3_88F1_0000834298E4_.wvu.PrintTitles" hidden="1">#REF!,#REF!</definedName>
    <definedName name="Z_806DABE3_654D_11D3_88F1_0000834298E4_.wvu.PrintArea" localSheetId="7" hidden="1">#REF!</definedName>
    <definedName name="Z_806DABE3_654D_11D3_88F1_0000834298E4_.wvu.PrintArea" localSheetId="8" hidden="1">#REF!</definedName>
    <definedName name="Z_806DABE3_654D_11D3_88F1_0000834298E4_.wvu.PrintArea" localSheetId="6" hidden="1">#REF!</definedName>
    <definedName name="Z_806DABE3_654D_11D3_88F1_0000834298E4_.wvu.PrintArea" localSheetId="12" hidden="1">#REF!</definedName>
    <definedName name="Z_806DABE3_654D_11D3_88F1_0000834298E4_.wvu.PrintArea" hidden="1">#REF!</definedName>
    <definedName name="Z_806DABE3_654D_11D3_88F1_0000834298E4_.wvu.PrintTitles" localSheetId="7" hidden="1">#REF!,#REF!</definedName>
    <definedName name="Z_806DABE3_654D_11D3_88F1_0000834298E4_.wvu.PrintTitles" localSheetId="8" hidden="1">#REF!,#REF!</definedName>
    <definedName name="Z_806DABE3_654D_11D3_88F1_0000834298E4_.wvu.PrintTitles" localSheetId="6" hidden="1">#REF!,#REF!</definedName>
    <definedName name="Z_806DABE3_654D_11D3_88F1_0000834298E4_.wvu.PrintTitles" localSheetId="12" hidden="1">#REF!,#REF!</definedName>
    <definedName name="Z_806DABE3_654D_11D3_88F1_0000834298E4_.wvu.PrintTitles" hidden="1">#REF!,#REF!</definedName>
    <definedName name="Z_806DABE4_654D_11D3_88F1_0000834298E4_.wvu.PrintArea" localSheetId="7" hidden="1">#REF!</definedName>
    <definedName name="Z_806DABE4_654D_11D3_88F1_0000834298E4_.wvu.PrintArea" localSheetId="8" hidden="1">#REF!</definedName>
    <definedName name="Z_806DABE4_654D_11D3_88F1_0000834298E4_.wvu.PrintArea" localSheetId="6" hidden="1">#REF!</definedName>
    <definedName name="Z_806DABE4_654D_11D3_88F1_0000834298E4_.wvu.PrintArea" localSheetId="12" hidden="1">#REF!</definedName>
    <definedName name="Z_806DABE4_654D_11D3_88F1_0000834298E4_.wvu.PrintArea" hidden="1">#REF!</definedName>
    <definedName name="Z_806DABE4_654D_11D3_88F1_0000834298E4_.wvu.PrintTitles" localSheetId="7" hidden="1">#REF!,#REF!</definedName>
    <definedName name="Z_806DABE4_654D_11D3_88F1_0000834298E4_.wvu.PrintTitles" localSheetId="8" hidden="1">#REF!,#REF!</definedName>
    <definedName name="Z_806DABE4_654D_11D3_88F1_0000834298E4_.wvu.PrintTitles" localSheetId="6" hidden="1">#REF!,#REF!</definedName>
    <definedName name="Z_806DABE4_654D_11D3_88F1_0000834298E4_.wvu.PrintTitles" localSheetId="12" hidden="1">#REF!,#REF!</definedName>
    <definedName name="Z_806DABE4_654D_11D3_88F1_0000834298E4_.wvu.PrintTitles" hidden="1">#REF!,#REF!</definedName>
    <definedName name="Z_806DABE5_654D_11D3_88F1_0000834298E4_.wvu.PrintArea" localSheetId="7" hidden="1">#REF!</definedName>
    <definedName name="Z_806DABE5_654D_11D3_88F1_0000834298E4_.wvu.PrintArea" localSheetId="8" hidden="1">#REF!</definedName>
    <definedName name="Z_806DABE5_654D_11D3_88F1_0000834298E4_.wvu.PrintArea" localSheetId="6" hidden="1">#REF!</definedName>
    <definedName name="Z_806DABE5_654D_11D3_88F1_0000834298E4_.wvu.PrintArea" localSheetId="12" hidden="1">#REF!</definedName>
    <definedName name="Z_806DABE5_654D_11D3_88F1_0000834298E4_.wvu.PrintArea" hidden="1">#REF!</definedName>
    <definedName name="Z_806DABE5_654D_11D3_88F1_0000834298E4_.wvu.PrintTitles" localSheetId="7" hidden="1">#REF!,#REF!</definedName>
    <definedName name="Z_806DABE5_654D_11D3_88F1_0000834298E4_.wvu.PrintTitles" localSheetId="8" hidden="1">#REF!,#REF!</definedName>
    <definedName name="Z_806DABE5_654D_11D3_88F1_0000834298E4_.wvu.PrintTitles" localSheetId="6" hidden="1">#REF!,#REF!</definedName>
    <definedName name="Z_806DABE5_654D_11D3_88F1_0000834298E4_.wvu.PrintTitles" localSheetId="12" hidden="1">#REF!,#REF!</definedName>
    <definedName name="Z_806DABE5_654D_11D3_88F1_0000834298E4_.wvu.PrintTitles" hidden="1">#REF!,#REF!</definedName>
    <definedName name="Z_806DABE6_654D_11D3_88F1_0000834298E4_.wvu.PrintArea" localSheetId="7" hidden="1">#REF!</definedName>
    <definedName name="Z_806DABE6_654D_11D3_88F1_0000834298E4_.wvu.PrintArea" localSheetId="8" hidden="1">#REF!</definedName>
    <definedName name="Z_806DABE6_654D_11D3_88F1_0000834298E4_.wvu.PrintArea" localSheetId="6" hidden="1">#REF!</definedName>
    <definedName name="Z_806DABE6_654D_11D3_88F1_0000834298E4_.wvu.PrintArea" localSheetId="12" hidden="1">#REF!</definedName>
    <definedName name="Z_806DABE6_654D_11D3_88F1_0000834298E4_.wvu.PrintArea" hidden="1">#REF!</definedName>
    <definedName name="Z_806DABE6_654D_11D3_88F1_0000834298E4_.wvu.PrintTitles" localSheetId="7" hidden="1">#REF!,#REF!</definedName>
    <definedName name="Z_806DABE6_654D_11D3_88F1_0000834298E4_.wvu.PrintTitles" localSheetId="8" hidden="1">#REF!,#REF!</definedName>
    <definedName name="Z_806DABE6_654D_11D3_88F1_0000834298E4_.wvu.PrintTitles" localSheetId="6" hidden="1">#REF!,#REF!</definedName>
    <definedName name="Z_806DABE6_654D_11D3_88F1_0000834298E4_.wvu.PrintTitles" localSheetId="12" hidden="1">#REF!,#REF!</definedName>
    <definedName name="Z_806DABE6_654D_11D3_88F1_0000834298E4_.wvu.PrintTitles" hidden="1">#REF!,#REF!</definedName>
    <definedName name="Z_806DAC53_654D_11D3_88F1_0000834298E4_.wvu.PrintArea" localSheetId="7" hidden="1">#REF!</definedName>
    <definedName name="Z_806DAC53_654D_11D3_88F1_0000834298E4_.wvu.PrintArea" localSheetId="8" hidden="1">#REF!</definedName>
    <definedName name="Z_806DAC53_654D_11D3_88F1_0000834298E4_.wvu.PrintArea" localSheetId="6" hidden="1">#REF!</definedName>
    <definedName name="Z_806DAC53_654D_11D3_88F1_0000834298E4_.wvu.PrintArea" localSheetId="12" hidden="1">#REF!</definedName>
    <definedName name="Z_806DAC53_654D_11D3_88F1_0000834298E4_.wvu.PrintArea" hidden="1">#REF!</definedName>
    <definedName name="Z_806DAC53_654D_11D3_88F1_0000834298E4_.wvu.PrintTitles" localSheetId="7" hidden="1">#REF!,#REF!</definedName>
    <definedName name="Z_806DAC53_654D_11D3_88F1_0000834298E4_.wvu.PrintTitles" localSheetId="8" hidden="1">#REF!,#REF!</definedName>
    <definedName name="Z_806DAC53_654D_11D3_88F1_0000834298E4_.wvu.PrintTitles" localSheetId="6" hidden="1">#REF!,#REF!</definedName>
    <definedName name="Z_806DAC53_654D_11D3_88F1_0000834298E4_.wvu.PrintTitles" localSheetId="12" hidden="1">#REF!,#REF!</definedName>
    <definedName name="Z_806DAC53_654D_11D3_88F1_0000834298E4_.wvu.PrintTitles" hidden="1">#REF!,#REF!</definedName>
    <definedName name="Z_806DAC54_654D_11D3_88F1_0000834298E4_.wvu.PrintArea" localSheetId="7" hidden="1">#REF!</definedName>
    <definedName name="Z_806DAC54_654D_11D3_88F1_0000834298E4_.wvu.PrintArea" localSheetId="8" hidden="1">#REF!</definedName>
    <definedName name="Z_806DAC54_654D_11D3_88F1_0000834298E4_.wvu.PrintArea" localSheetId="6" hidden="1">#REF!</definedName>
    <definedName name="Z_806DAC54_654D_11D3_88F1_0000834298E4_.wvu.PrintArea" localSheetId="12" hidden="1">#REF!</definedName>
    <definedName name="Z_806DAC54_654D_11D3_88F1_0000834298E4_.wvu.PrintArea" hidden="1">#REF!</definedName>
    <definedName name="Z_806DAC54_654D_11D3_88F1_0000834298E4_.wvu.PrintTitles" localSheetId="7" hidden="1">#REF!,#REF!</definedName>
    <definedName name="Z_806DAC54_654D_11D3_88F1_0000834298E4_.wvu.PrintTitles" localSheetId="8" hidden="1">#REF!,#REF!</definedName>
    <definedName name="Z_806DAC54_654D_11D3_88F1_0000834298E4_.wvu.PrintTitles" localSheetId="6" hidden="1">#REF!,#REF!</definedName>
    <definedName name="Z_806DAC54_654D_11D3_88F1_0000834298E4_.wvu.PrintTitles" localSheetId="12" hidden="1">#REF!,#REF!</definedName>
    <definedName name="Z_806DAC54_654D_11D3_88F1_0000834298E4_.wvu.PrintTitles" hidden="1">#REF!,#REF!</definedName>
    <definedName name="Z_806DAC55_654D_11D3_88F1_0000834298E4_.wvu.PrintArea" localSheetId="7" hidden="1">#REF!</definedName>
    <definedName name="Z_806DAC55_654D_11D3_88F1_0000834298E4_.wvu.PrintArea" localSheetId="8" hidden="1">#REF!</definedName>
    <definedName name="Z_806DAC55_654D_11D3_88F1_0000834298E4_.wvu.PrintArea" localSheetId="6" hidden="1">#REF!</definedName>
    <definedName name="Z_806DAC55_654D_11D3_88F1_0000834298E4_.wvu.PrintArea" localSheetId="12" hidden="1">#REF!</definedName>
    <definedName name="Z_806DAC55_654D_11D3_88F1_0000834298E4_.wvu.PrintArea" hidden="1">#REF!</definedName>
    <definedName name="Z_806DAC55_654D_11D3_88F1_0000834298E4_.wvu.PrintTitles" localSheetId="7" hidden="1">#REF!,#REF!</definedName>
    <definedName name="Z_806DAC55_654D_11D3_88F1_0000834298E4_.wvu.PrintTitles" localSheetId="8" hidden="1">#REF!,#REF!</definedName>
    <definedName name="Z_806DAC55_654D_11D3_88F1_0000834298E4_.wvu.PrintTitles" localSheetId="6" hidden="1">#REF!,#REF!</definedName>
    <definedName name="Z_806DAC55_654D_11D3_88F1_0000834298E4_.wvu.PrintTitles" localSheetId="12" hidden="1">#REF!,#REF!</definedName>
    <definedName name="Z_806DAC55_654D_11D3_88F1_0000834298E4_.wvu.PrintTitles" hidden="1">#REF!,#REF!</definedName>
    <definedName name="Z_806DAC56_654D_11D3_88F1_0000834298E4_.wvu.PrintArea" localSheetId="7" hidden="1">#REF!</definedName>
    <definedName name="Z_806DAC56_654D_11D3_88F1_0000834298E4_.wvu.PrintArea" localSheetId="8" hidden="1">#REF!</definedName>
    <definedName name="Z_806DAC56_654D_11D3_88F1_0000834298E4_.wvu.PrintArea" localSheetId="6" hidden="1">#REF!</definedName>
    <definedName name="Z_806DAC56_654D_11D3_88F1_0000834298E4_.wvu.PrintArea" localSheetId="12" hidden="1">#REF!</definedName>
    <definedName name="Z_806DAC56_654D_11D3_88F1_0000834298E4_.wvu.PrintArea" hidden="1">#REF!</definedName>
    <definedName name="Z_806DAC56_654D_11D3_88F1_0000834298E4_.wvu.PrintTitles" localSheetId="7" hidden="1">#REF!,#REF!</definedName>
    <definedName name="Z_806DAC56_654D_11D3_88F1_0000834298E4_.wvu.PrintTitles" localSheetId="8" hidden="1">#REF!,#REF!</definedName>
    <definedName name="Z_806DAC56_654D_11D3_88F1_0000834298E4_.wvu.PrintTitles" localSheetId="6" hidden="1">#REF!,#REF!</definedName>
    <definedName name="Z_806DAC56_654D_11D3_88F1_0000834298E4_.wvu.PrintTitles" localSheetId="12" hidden="1">#REF!,#REF!</definedName>
    <definedName name="Z_806DAC56_654D_11D3_88F1_0000834298E4_.wvu.PrintTitles" hidden="1">#REF!,#REF!</definedName>
    <definedName name="Z_806DAC57_654D_11D3_88F1_0000834298E4_.wvu.PrintArea" localSheetId="7" hidden="1">#REF!</definedName>
    <definedName name="Z_806DAC57_654D_11D3_88F1_0000834298E4_.wvu.PrintArea" localSheetId="8" hidden="1">#REF!</definedName>
    <definedName name="Z_806DAC57_654D_11D3_88F1_0000834298E4_.wvu.PrintArea" localSheetId="6" hidden="1">#REF!</definedName>
    <definedName name="Z_806DAC57_654D_11D3_88F1_0000834298E4_.wvu.PrintArea" localSheetId="12" hidden="1">#REF!</definedName>
    <definedName name="Z_806DAC57_654D_11D3_88F1_0000834298E4_.wvu.PrintArea" hidden="1">#REF!</definedName>
    <definedName name="Z_806DAC57_654D_11D3_88F1_0000834298E4_.wvu.PrintTitles" localSheetId="7" hidden="1">#REF!,#REF!</definedName>
    <definedName name="Z_806DAC57_654D_11D3_88F1_0000834298E4_.wvu.PrintTitles" localSheetId="8" hidden="1">#REF!,#REF!</definedName>
    <definedName name="Z_806DAC57_654D_11D3_88F1_0000834298E4_.wvu.PrintTitles" localSheetId="6" hidden="1">#REF!,#REF!</definedName>
    <definedName name="Z_806DAC57_654D_11D3_88F1_0000834298E4_.wvu.PrintTitles" localSheetId="12" hidden="1">#REF!,#REF!</definedName>
    <definedName name="Z_806DAC57_654D_11D3_88F1_0000834298E4_.wvu.PrintTitles" hidden="1">#REF!,#REF!</definedName>
    <definedName name="Z_806DACFE_654D_11D3_88F1_0000834298E4_.wvu.PrintArea" localSheetId="7" hidden="1">#REF!</definedName>
    <definedName name="Z_806DACFE_654D_11D3_88F1_0000834298E4_.wvu.PrintArea" localSheetId="8" hidden="1">#REF!</definedName>
    <definedName name="Z_806DACFE_654D_11D3_88F1_0000834298E4_.wvu.PrintArea" localSheetId="6" hidden="1">#REF!</definedName>
    <definedName name="Z_806DACFE_654D_11D3_88F1_0000834298E4_.wvu.PrintArea" localSheetId="12" hidden="1">#REF!</definedName>
    <definedName name="Z_806DACFE_654D_11D3_88F1_0000834298E4_.wvu.PrintArea" hidden="1">#REF!</definedName>
    <definedName name="Z_806DACFE_654D_11D3_88F1_0000834298E4_.wvu.PrintTitles" localSheetId="7" hidden="1">#REF!,#REF!</definedName>
    <definedName name="Z_806DACFE_654D_11D3_88F1_0000834298E4_.wvu.PrintTitles" localSheetId="8" hidden="1">#REF!,#REF!</definedName>
    <definedName name="Z_806DACFE_654D_11D3_88F1_0000834298E4_.wvu.PrintTitles" localSheetId="6" hidden="1">#REF!,#REF!</definedName>
    <definedName name="Z_806DACFE_654D_11D3_88F1_0000834298E4_.wvu.PrintTitles" localSheetId="12" hidden="1">#REF!,#REF!</definedName>
    <definedName name="Z_806DACFE_654D_11D3_88F1_0000834298E4_.wvu.PrintTitles" hidden="1">#REF!,#REF!</definedName>
    <definedName name="Z_806DACFF_654D_11D3_88F1_0000834298E4_.wvu.PrintArea" localSheetId="7" hidden="1">#REF!</definedName>
    <definedName name="Z_806DACFF_654D_11D3_88F1_0000834298E4_.wvu.PrintArea" localSheetId="8" hidden="1">#REF!</definedName>
    <definedName name="Z_806DACFF_654D_11D3_88F1_0000834298E4_.wvu.PrintArea" localSheetId="6" hidden="1">#REF!</definedName>
    <definedName name="Z_806DACFF_654D_11D3_88F1_0000834298E4_.wvu.PrintArea" localSheetId="12" hidden="1">#REF!</definedName>
    <definedName name="Z_806DACFF_654D_11D3_88F1_0000834298E4_.wvu.PrintArea" hidden="1">#REF!</definedName>
    <definedName name="Z_806DACFF_654D_11D3_88F1_0000834298E4_.wvu.PrintTitles" localSheetId="7" hidden="1">#REF!,#REF!</definedName>
    <definedName name="Z_806DACFF_654D_11D3_88F1_0000834298E4_.wvu.PrintTitles" localSheetId="8" hidden="1">#REF!,#REF!</definedName>
    <definedName name="Z_806DACFF_654D_11D3_88F1_0000834298E4_.wvu.PrintTitles" localSheetId="6" hidden="1">#REF!,#REF!</definedName>
    <definedName name="Z_806DACFF_654D_11D3_88F1_0000834298E4_.wvu.PrintTitles" localSheetId="12" hidden="1">#REF!,#REF!</definedName>
    <definedName name="Z_806DACFF_654D_11D3_88F1_0000834298E4_.wvu.PrintTitles" hidden="1">#REF!,#REF!</definedName>
    <definedName name="Z_806DAD00_654D_11D3_88F1_0000834298E4_.wvu.PrintArea" localSheetId="7" hidden="1">#REF!</definedName>
    <definedName name="Z_806DAD00_654D_11D3_88F1_0000834298E4_.wvu.PrintArea" localSheetId="8" hidden="1">#REF!</definedName>
    <definedName name="Z_806DAD00_654D_11D3_88F1_0000834298E4_.wvu.PrintArea" localSheetId="6" hidden="1">#REF!</definedName>
    <definedName name="Z_806DAD00_654D_11D3_88F1_0000834298E4_.wvu.PrintArea" localSheetId="12" hidden="1">#REF!</definedName>
    <definedName name="Z_806DAD00_654D_11D3_88F1_0000834298E4_.wvu.PrintArea" hidden="1">#REF!</definedName>
    <definedName name="Z_806DAD00_654D_11D3_88F1_0000834298E4_.wvu.PrintTitles" localSheetId="7" hidden="1">#REF!,#REF!</definedName>
    <definedName name="Z_806DAD00_654D_11D3_88F1_0000834298E4_.wvu.PrintTitles" localSheetId="8" hidden="1">#REF!,#REF!</definedName>
    <definedName name="Z_806DAD00_654D_11D3_88F1_0000834298E4_.wvu.PrintTitles" localSheetId="6" hidden="1">#REF!,#REF!</definedName>
    <definedName name="Z_806DAD00_654D_11D3_88F1_0000834298E4_.wvu.PrintTitles" localSheetId="12" hidden="1">#REF!,#REF!</definedName>
    <definedName name="Z_806DAD00_654D_11D3_88F1_0000834298E4_.wvu.PrintTitles" hidden="1">#REF!,#REF!</definedName>
    <definedName name="Z_806DAD01_654D_11D3_88F1_0000834298E4_.wvu.PrintArea" localSheetId="7" hidden="1">#REF!</definedName>
    <definedName name="Z_806DAD01_654D_11D3_88F1_0000834298E4_.wvu.PrintArea" localSheetId="8" hidden="1">#REF!</definedName>
    <definedName name="Z_806DAD01_654D_11D3_88F1_0000834298E4_.wvu.PrintArea" localSheetId="6" hidden="1">#REF!</definedName>
    <definedName name="Z_806DAD01_654D_11D3_88F1_0000834298E4_.wvu.PrintArea" localSheetId="12" hidden="1">#REF!</definedName>
    <definedName name="Z_806DAD01_654D_11D3_88F1_0000834298E4_.wvu.PrintArea" hidden="1">#REF!</definedName>
    <definedName name="Z_806DAD01_654D_11D3_88F1_0000834298E4_.wvu.PrintTitles" localSheetId="7" hidden="1">#REF!,#REF!</definedName>
    <definedName name="Z_806DAD01_654D_11D3_88F1_0000834298E4_.wvu.PrintTitles" localSheetId="8" hidden="1">#REF!,#REF!</definedName>
    <definedName name="Z_806DAD01_654D_11D3_88F1_0000834298E4_.wvu.PrintTitles" localSheetId="6" hidden="1">#REF!,#REF!</definedName>
    <definedName name="Z_806DAD01_654D_11D3_88F1_0000834298E4_.wvu.PrintTitles" localSheetId="12" hidden="1">#REF!,#REF!</definedName>
    <definedName name="Z_806DAD01_654D_11D3_88F1_0000834298E4_.wvu.PrintTitles" hidden="1">#REF!,#REF!</definedName>
    <definedName name="Z_806DAD02_654D_11D3_88F1_0000834298E4_.wvu.PrintArea" localSheetId="7" hidden="1">#REF!</definedName>
    <definedName name="Z_806DAD02_654D_11D3_88F1_0000834298E4_.wvu.PrintArea" localSheetId="8" hidden="1">#REF!</definedName>
    <definedName name="Z_806DAD02_654D_11D3_88F1_0000834298E4_.wvu.PrintArea" localSheetId="6" hidden="1">#REF!</definedName>
    <definedName name="Z_806DAD02_654D_11D3_88F1_0000834298E4_.wvu.PrintArea" localSheetId="12" hidden="1">#REF!</definedName>
    <definedName name="Z_806DAD02_654D_11D3_88F1_0000834298E4_.wvu.PrintArea" hidden="1">#REF!</definedName>
    <definedName name="Z_806DAD02_654D_11D3_88F1_0000834298E4_.wvu.PrintTitles" localSheetId="7" hidden="1">#REF!,#REF!</definedName>
    <definedName name="Z_806DAD02_654D_11D3_88F1_0000834298E4_.wvu.PrintTitles" localSheetId="8" hidden="1">#REF!,#REF!</definedName>
    <definedName name="Z_806DAD02_654D_11D3_88F1_0000834298E4_.wvu.PrintTitles" localSheetId="6" hidden="1">#REF!,#REF!</definedName>
    <definedName name="Z_806DAD02_654D_11D3_88F1_0000834298E4_.wvu.PrintTitles" localSheetId="12" hidden="1">#REF!,#REF!</definedName>
    <definedName name="Z_806DAD02_654D_11D3_88F1_0000834298E4_.wvu.PrintTitles" hidden="1">#REF!,#REF!</definedName>
    <definedName name="Z_80904D32_8883_4E66_82DE_49632D4B6AF3_.wvu.PrintArea" localSheetId="7" hidden="1">'Ann BikePed'!$B$2:$H$45</definedName>
    <definedName name="Z_80904D32_8883_4E66_82DE_49632D4B6AF3_.wvu.PrintArea" localSheetId="9" hidden="1">Avoided!$B$2:$D$21</definedName>
    <definedName name="Z_80904D32_8883_4E66_82DE_49632D4B6AF3_.wvu.PrintArea" localSheetId="8" hidden="1">'Bus Benefit'!$B$2:$G$48</definedName>
    <definedName name="Z_80904D32_8883_4E66_82DE_49632D4B6AF3_.wvu.PrintArea" localSheetId="6" hidden="1">'Daily BikePed'!$B$2:$H$43</definedName>
    <definedName name="Z_8361451B_DF4B_44F3_A769_8993CA74E5F8_.wvu.PrintArea" localSheetId="9" hidden="1">Avoided!$B$2:$D$21</definedName>
    <definedName name="Z_8729F7E6_15AB_4F73_A249_EE4D80E7409A_.wvu.PrintArea" localSheetId="15" hidden="1">'An Maint Cost'!$B$2:$D$21</definedName>
    <definedName name="Z_8729F7E6_15AB_4F73_A249_EE4D80E7409A_.wvu.PrintArea" localSheetId="4" hidden="1">'Ann Bike Ben'!$B$2:$H$47</definedName>
    <definedName name="Z_8729F7E6_15AB_4F73_A249_EE4D80E7409A_.wvu.PrintArea" localSheetId="7" hidden="1">'Ann BikePed'!$B$2:$H$45</definedName>
    <definedName name="Z_8729F7E6_15AB_4F73_A249_EE4D80E7409A_.wvu.PrintArea" localSheetId="3" hidden="1">'Ann Ped Ben'!$B$2:$H$48</definedName>
    <definedName name="Z_8729F7E6_15AB_4F73_A249_EE4D80E7409A_.wvu.PrintArea" localSheetId="9" hidden="1">Avoided!$B$2:$D$24</definedName>
    <definedName name="Z_8729F7E6_15AB_4F73_A249_EE4D80E7409A_.wvu.PrintArea" localSheetId="2" hidden="1">'BC Sum'!$B$2:$X$51</definedName>
    <definedName name="Z_8729F7E6_15AB_4F73_A249_EE4D80E7409A_.wvu.PrintArea" localSheetId="8" hidden="1">'Bus Benefit'!$B$2:$G$48</definedName>
    <definedName name="Z_8729F7E6_15AB_4F73_A249_EE4D80E7409A_.wvu.PrintArea" localSheetId="14" hidden="1">'Const Cost'!$B$2:$C$15</definedName>
    <definedName name="Z_8729F7E6_15AB_4F73_A249_EE4D80E7409A_.wvu.PrintArea" localSheetId="6" hidden="1">'Daily BikePed'!$B$2:$H$43</definedName>
    <definedName name="Z_8729F7E6_15AB_4F73_A249_EE4D80E7409A_.wvu.PrintArea" localSheetId="12" hidden="1">Emissions!$B$3:$P$48</definedName>
    <definedName name="Z_8729F7E6_15AB_4F73_A249_EE4D80E7409A_.wvu.PrintArea" localSheetId="16" hidden="1">Factors!$B$2:$H$40</definedName>
    <definedName name="Z_8729F7E6_15AB_4F73_A249_EE4D80E7409A_.wvu.PrintArea" localSheetId="0" hidden="1">Index!$B$1:$C$18</definedName>
    <definedName name="Z_8729F7E6_15AB_4F73_A249_EE4D80E7409A_.wvu.PrintArea" localSheetId="5" hidden="1">'Mortality Ben'!$B$2:$G$50</definedName>
    <definedName name="Z_8729F7E6_15AB_4F73_A249_EE4D80E7409A_.wvu.PrintArea" localSheetId="10" hidden="1">'Rem Value'!$B$2:$D$28</definedName>
    <definedName name="Z_8729F7E6_15AB_4F73_A249_EE4D80E7409A_.wvu.PrintArea" localSheetId="11" hidden="1">Safety!$B$2:$K$52</definedName>
    <definedName name="Z_8729F7E6_15AB_4F73_A249_EE4D80E7409A_.wvu.PrintArea" localSheetId="13" hidden="1">'VMT Reductions'!$B$2:$E$47</definedName>
    <definedName name="Z_87D90C58_8651_11D3_88F0_0000834298E4_.wvu.PrintArea" localSheetId="7" hidden="1">#REF!</definedName>
    <definedName name="Z_87D90C58_8651_11D3_88F0_0000834298E4_.wvu.PrintArea" localSheetId="8" hidden="1">#REF!</definedName>
    <definedName name="Z_87D90C58_8651_11D3_88F0_0000834298E4_.wvu.PrintArea" localSheetId="6" hidden="1">#REF!</definedName>
    <definedName name="Z_87D90C58_8651_11D3_88F0_0000834298E4_.wvu.PrintArea" localSheetId="12" hidden="1">#REF!</definedName>
    <definedName name="Z_87D90C58_8651_11D3_88F0_0000834298E4_.wvu.PrintArea" hidden="1">#REF!</definedName>
    <definedName name="Z_87D90C58_8651_11D3_88F0_0000834298E4_.wvu.PrintTitles" localSheetId="7" hidden="1">#REF!,#REF!</definedName>
    <definedName name="Z_87D90C58_8651_11D3_88F0_0000834298E4_.wvu.PrintTitles" localSheetId="8" hidden="1">#REF!,#REF!</definedName>
    <definedName name="Z_87D90C58_8651_11D3_88F0_0000834298E4_.wvu.PrintTitles" localSheetId="6" hidden="1">#REF!,#REF!</definedName>
    <definedName name="Z_87D90C58_8651_11D3_88F0_0000834298E4_.wvu.PrintTitles" localSheetId="12" hidden="1">#REF!,#REF!</definedName>
    <definedName name="Z_87D90C58_8651_11D3_88F0_0000834298E4_.wvu.PrintTitles" hidden="1">#REF!,#REF!</definedName>
    <definedName name="Z_87D90C59_8651_11D3_88F0_0000834298E4_.wvu.PrintArea" localSheetId="7" hidden="1">#REF!</definedName>
    <definedName name="Z_87D90C59_8651_11D3_88F0_0000834298E4_.wvu.PrintArea" localSheetId="8" hidden="1">#REF!</definedName>
    <definedName name="Z_87D90C59_8651_11D3_88F0_0000834298E4_.wvu.PrintArea" localSheetId="6" hidden="1">#REF!</definedName>
    <definedName name="Z_87D90C59_8651_11D3_88F0_0000834298E4_.wvu.PrintArea" localSheetId="12" hidden="1">#REF!</definedName>
    <definedName name="Z_87D90C59_8651_11D3_88F0_0000834298E4_.wvu.PrintArea" hidden="1">#REF!</definedName>
    <definedName name="Z_87D90C59_8651_11D3_88F0_0000834298E4_.wvu.PrintTitles" localSheetId="7" hidden="1">#REF!,#REF!</definedName>
    <definedName name="Z_87D90C59_8651_11D3_88F0_0000834298E4_.wvu.PrintTitles" localSheetId="8" hidden="1">#REF!,#REF!</definedName>
    <definedName name="Z_87D90C59_8651_11D3_88F0_0000834298E4_.wvu.PrintTitles" localSheetId="6" hidden="1">#REF!,#REF!</definedName>
    <definedName name="Z_87D90C59_8651_11D3_88F0_0000834298E4_.wvu.PrintTitles" localSheetId="12" hidden="1">#REF!,#REF!</definedName>
    <definedName name="Z_87D90C59_8651_11D3_88F0_0000834298E4_.wvu.PrintTitles" hidden="1">#REF!,#REF!</definedName>
    <definedName name="Z_87D90C5A_8651_11D3_88F0_0000834298E4_.wvu.PrintArea" localSheetId="7" hidden="1">#REF!</definedName>
    <definedName name="Z_87D90C5A_8651_11D3_88F0_0000834298E4_.wvu.PrintArea" localSheetId="8" hidden="1">#REF!</definedName>
    <definedName name="Z_87D90C5A_8651_11D3_88F0_0000834298E4_.wvu.PrintArea" localSheetId="6" hidden="1">#REF!</definedName>
    <definedName name="Z_87D90C5A_8651_11D3_88F0_0000834298E4_.wvu.PrintArea" localSheetId="12" hidden="1">#REF!</definedName>
    <definedName name="Z_87D90C5A_8651_11D3_88F0_0000834298E4_.wvu.PrintArea" hidden="1">#REF!</definedName>
    <definedName name="Z_87D90C5A_8651_11D3_88F0_0000834298E4_.wvu.PrintTitles" localSheetId="7" hidden="1">#REF!,#REF!</definedName>
    <definedName name="Z_87D90C5A_8651_11D3_88F0_0000834298E4_.wvu.PrintTitles" localSheetId="8" hidden="1">#REF!,#REF!</definedName>
    <definedName name="Z_87D90C5A_8651_11D3_88F0_0000834298E4_.wvu.PrintTitles" localSheetId="6" hidden="1">#REF!,#REF!</definedName>
    <definedName name="Z_87D90C5A_8651_11D3_88F0_0000834298E4_.wvu.PrintTitles" localSheetId="12" hidden="1">#REF!,#REF!</definedName>
    <definedName name="Z_87D90C5A_8651_11D3_88F0_0000834298E4_.wvu.PrintTitles" hidden="1">#REF!,#REF!</definedName>
    <definedName name="Z_87D90C5B_8651_11D3_88F0_0000834298E4_.wvu.PrintArea" localSheetId="7" hidden="1">#REF!</definedName>
    <definedName name="Z_87D90C5B_8651_11D3_88F0_0000834298E4_.wvu.PrintArea" localSheetId="8" hidden="1">#REF!</definedName>
    <definedName name="Z_87D90C5B_8651_11D3_88F0_0000834298E4_.wvu.PrintArea" localSheetId="6" hidden="1">#REF!</definedName>
    <definedName name="Z_87D90C5B_8651_11D3_88F0_0000834298E4_.wvu.PrintArea" localSheetId="12" hidden="1">#REF!</definedName>
    <definedName name="Z_87D90C5B_8651_11D3_88F0_0000834298E4_.wvu.PrintArea" hidden="1">#REF!</definedName>
    <definedName name="Z_87D90C5B_8651_11D3_88F0_0000834298E4_.wvu.PrintTitles" localSheetId="7" hidden="1">#REF!,#REF!</definedName>
    <definedName name="Z_87D90C5B_8651_11D3_88F0_0000834298E4_.wvu.PrintTitles" localSheetId="8" hidden="1">#REF!,#REF!</definedName>
    <definedName name="Z_87D90C5B_8651_11D3_88F0_0000834298E4_.wvu.PrintTitles" localSheetId="6" hidden="1">#REF!,#REF!</definedName>
    <definedName name="Z_87D90C5B_8651_11D3_88F0_0000834298E4_.wvu.PrintTitles" localSheetId="12" hidden="1">#REF!,#REF!</definedName>
    <definedName name="Z_87D90C5B_8651_11D3_88F0_0000834298E4_.wvu.PrintTitles" hidden="1">#REF!,#REF!</definedName>
    <definedName name="Z_87D90C5C_8651_11D3_88F0_0000834298E4_.wvu.PrintArea" localSheetId="7" hidden="1">#REF!</definedName>
    <definedName name="Z_87D90C5C_8651_11D3_88F0_0000834298E4_.wvu.PrintArea" localSheetId="8" hidden="1">#REF!</definedName>
    <definedName name="Z_87D90C5C_8651_11D3_88F0_0000834298E4_.wvu.PrintArea" localSheetId="6" hidden="1">#REF!</definedName>
    <definedName name="Z_87D90C5C_8651_11D3_88F0_0000834298E4_.wvu.PrintArea" localSheetId="12" hidden="1">#REF!</definedName>
    <definedName name="Z_87D90C5C_8651_11D3_88F0_0000834298E4_.wvu.PrintArea" hidden="1">#REF!</definedName>
    <definedName name="Z_87D90C5C_8651_11D3_88F0_0000834298E4_.wvu.PrintTitles" localSheetId="7" hidden="1">#REF!,#REF!</definedName>
    <definedName name="Z_87D90C5C_8651_11D3_88F0_0000834298E4_.wvu.PrintTitles" localSheetId="8" hidden="1">#REF!,#REF!</definedName>
    <definedName name="Z_87D90C5C_8651_11D3_88F0_0000834298E4_.wvu.PrintTitles" localSheetId="6" hidden="1">#REF!,#REF!</definedName>
    <definedName name="Z_87D90C5C_8651_11D3_88F0_0000834298E4_.wvu.PrintTitles" localSheetId="12" hidden="1">#REF!,#REF!</definedName>
    <definedName name="Z_87D90C5C_8651_11D3_88F0_0000834298E4_.wvu.PrintTitles" hidden="1">#REF!,#REF!</definedName>
    <definedName name="Z_90DCCA30_B54D_469B_9145_F53C3D0A6E8C_.wvu.PrintArea" localSheetId="7" hidden="1">'Ann BikePed'!$B$2:$H$45</definedName>
    <definedName name="Z_90DCCA30_B54D_469B_9145_F53C3D0A6E8C_.wvu.PrintArea" localSheetId="9" hidden="1">Avoided!$B$2:$D$21</definedName>
    <definedName name="Z_90DCCA30_B54D_469B_9145_F53C3D0A6E8C_.wvu.PrintArea" localSheetId="8" hidden="1">'Bus Benefit'!$B$2:$G$48</definedName>
    <definedName name="Z_90DCCA30_B54D_469B_9145_F53C3D0A6E8C_.wvu.PrintArea" localSheetId="6" hidden="1">'Daily BikePed'!$B$2:$H$43</definedName>
    <definedName name="Z_91DB263B_35BD_4276_ACB2_FC5FD8A26229_.wvu.PrintArea" localSheetId="15" hidden="1">'An Maint Cost'!$B$2:$D$21</definedName>
    <definedName name="Z_91DB263B_35BD_4276_ACB2_FC5FD8A26229_.wvu.PrintArea" localSheetId="4" hidden="1">'Ann Bike Ben'!$B$2:$H$47</definedName>
    <definedName name="Z_91DB263B_35BD_4276_ACB2_FC5FD8A26229_.wvu.PrintArea" localSheetId="7" hidden="1">'Ann BikePed'!$B$2:$H$45</definedName>
    <definedName name="Z_91DB263B_35BD_4276_ACB2_FC5FD8A26229_.wvu.PrintArea" localSheetId="3" hidden="1">'Ann Ped Ben'!$B$2:$H$48</definedName>
    <definedName name="Z_91DB263B_35BD_4276_ACB2_FC5FD8A26229_.wvu.PrintArea" localSheetId="9" hidden="1">Avoided!$B$2:$D$24</definedName>
    <definedName name="Z_91DB263B_35BD_4276_ACB2_FC5FD8A26229_.wvu.PrintArea" localSheetId="2" hidden="1">'BC Sum'!$B$2:$X$51</definedName>
    <definedName name="Z_91DB263B_35BD_4276_ACB2_FC5FD8A26229_.wvu.PrintArea" localSheetId="8" hidden="1">'Bus Benefit'!$B$2:$G$48</definedName>
    <definedName name="Z_91DB263B_35BD_4276_ACB2_FC5FD8A26229_.wvu.PrintArea" localSheetId="14" hidden="1">'Const Cost'!$B$2:$C$15</definedName>
    <definedName name="Z_91DB263B_35BD_4276_ACB2_FC5FD8A26229_.wvu.PrintArea" localSheetId="6" hidden="1">'Daily BikePed'!$B$2:$H$43</definedName>
    <definedName name="Z_91DB263B_35BD_4276_ACB2_FC5FD8A26229_.wvu.PrintArea" localSheetId="12" hidden="1">Emissions!$B$3:$P$48</definedName>
    <definedName name="Z_91DB263B_35BD_4276_ACB2_FC5FD8A26229_.wvu.PrintArea" localSheetId="16" hidden="1">Factors!$B$2:$H$40</definedName>
    <definedName name="Z_91DB263B_35BD_4276_ACB2_FC5FD8A26229_.wvu.PrintArea" localSheetId="0" hidden="1">Index!$B$1:$C$18</definedName>
    <definedName name="Z_91DB263B_35BD_4276_ACB2_FC5FD8A26229_.wvu.PrintArea" localSheetId="5" hidden="1">'Mortality Ben'!$B$2:$G$50</definedName>
    <definedName name="Z_91DB263B_35BD_4276_ACB2_FC5FD8A26229_.wvu.PrintArea" localSheetId="10" hidden="1">'Rem Value'!$B$2:$D$28</definedName>
    <definedName name="Z_91DB263B_35BD_4276_ACB2_FC5FD8A26229_.wvu.PrintArea" localSheetId="11" hidden="1">Safety!$B$2:$K$52</definedName>
    <definedName name="Z_91DB263B_35BD_4276_ACB2_FC5FD8A26229_.wvu.PrintArea" localSheetId="13" hidden="1">'VMT Reductions'!$B$2:$E$47</definedName>
    <definedName name="Z_92008C7C_75E1_11D3_8904_0000834298E4_.wvu.PrintArea" localSheetId="7" hidden="1">#REF!</definedName>
    <definedName name="Z_92008C7C_75E1_11D3_8904_0000834298E4_.wvu.PrintArea" localSheetId="8" hidden="1">#REF!</definedName>
    <definedName name="Z_92008C7C_75E1_11D3_8904_0000834298E4_.wvu.PrintArea" localSheetId="6" hidden="1">#REF!</definedName>
    <definedName name="Z_92008C7C_75E1_11D3_8904_0000834298E4_.wvu.PrintArea" localSheetId="12" hidden="1">#REF!</definedName>
    <definedName name="Z_92008C7C_75E1_11D3_8904_0000834298E4_.wvu.PrintArea" hidden="1">#REF!</definedName>
    <definedName name="Z_92008C7C_75E1_11D3_8904_0000834298E4_.wvu.PrintTitles" localSheetId="7" hidden="1">#REF!,#REF!</definedName>
    <definedName name="Z_92008C7C_75E1_11D3_8904_0000834298E4_.wvu.PrintTitles" localSheetId="8" hidden="1">#REF!,#REF!</definedName>
    <definedName name="Z_92008C7C_75E1_11D3_8904_0000834298E4_.wvu.PrintTitles" localSheetId="6" hidden="1">#REF!,#REF!</definedName>
    <definedName name="Z_92008C7C_75E1_11D3_8904_0000834298E4_.wvu.PrintTitles" localSheetId="12" hidden="1">#REF!,#REF!</definedName>
    <definedName name="Z_92008C7C_75E1_11D3_8904_0000834298E4_.wvu.PrintTitles" hidden="1">#REF!,#REF!</definedName>
    <definedName name="Z_92008C7D_75E1_11D3_8904_0000834298E4_.wvu.PrintArea" localSheetId="7" hidden="1">#REF!</definedName>
    <definedName name="Z_92008C7D_75E1_11D3_8904_0000834298E4_.wvu.PrintArea" localSheetId="8" hidden="1">#REF!</definedName>
    <definedName name="Z_92008C7D_75E1_11D3_8904_0000834298E4_.wvu.PrintArea" localSheetId="6" hidden="1">#REF!</definedName>
    <definedName name="Z_92008C7D_75E1_11D3_8904_0000834298E4_.wvu.PrintArea" localSheetId="12" hidden="1">#REF!</definedName>
    <definedName name="Z_92008C7D_75E1_11D3_8904_0000834298E4_.wvu.PrintArea" hidden="1">#REF!</definedName>
    <definedName name="Z_92008C7D_75E1_11D3_8904_0000834298E4_.wvu.PrintTitles" localSheetId="7" hidden="1">#REF!,#REF!</definedName>
    <definedName name="Z_92008C7D_75E1_11D3_8904_0000834298E4_.wvu.PrintTitles" localSheetId="8" hidden="1">#REF!,#REF!</definedName>
    <definedName name="Z_92008C7D_75E1_11D3_8904_0000834298E4_.wvu.PrintTitles" localSheetId="6" hidden="1">#REF!,#REF!</definedName>
    <definedName name="Z_92008C7D_75E1_11D3_8904_0000834298E4_.wvu.PrintTitles" localSheetId="12" hidden="1">#REF!,#REF!</definedName>
    <definedName name="Z_92008C7D_75E1_11D3_8904_0000834298E4_.wvu.PrintTitles" hidden="1">#REF!,#REF!</definedName>
    <definedName name="Z_92008C7E_75E1_11D3_8904_0000834298E4_.wvu.PrintArea" localSheetId="7" hidden="1">#REF!</definedName>
    <definedName name="Z_92008C7E_75E1_11D3_8904_0000834298E4_.wvu.PrintArea" localSheetId="8" hidden="1">#REF!</definedName>
    <definedName name="Z_92008C7E_75E1_11D3_8904_0000834298E4_.wvu.PrintArea" localSheetId="6" hidden="1">#REF!</definedName>
    <definedName name="Z_92008C7E_75E1_11D3_8904_0000834298E4_.wvu.PrintArea" localSheetId="12" hidden="1">#REF!</definedName>
    <definedName name="Z_92008C7E_75E1_11D3_8904_0000834298E4_.wvu.PrintArea" hidden="1">#REF!</definedName>
    <definedName name="Z_92008C7E_75E1_11D3_8904_0000834298E4_.wvu.PrintTitles" localSheetId="7" hidden="1">#REF!,#REF!</definedName>
    <definedName name="Z_92008C7E_75E1_11D3_8904_0000834298E4_.wvu.PrintTitles" localSheetId="8" hidden="1">#REF!,#REF!</definedName>
    <definedName name="Z_92008C7E_75E1_11D3_8904_0000834298E4_.wvu.PrintTitles" localSheetId="6" hidden="1">#REF!,#REF!</definedName>
    <definedName name="Z_92008C7E_75E1_11D3_8904_0000834298E4_.wvu.PrintTitles" localSheetId="12" hidden="1">#REF!,#REF!</definedName>
    <definedName name="Z_92008C7E_75E1_11D3_8904_0000834298E4_.wvu.PrintTitles" hidden="1">#REF!,#REF!</definedName>
    <definedName name="Z_92008C7F_75E1_11D3_8904_0000834298E4_.wvu.PrintArea" localSheetId="7" hidden="1">#REF!</definedName>
    <definedName name="Z_92008C7F_75E1_11D3_8904_0000834298E4_.wvu.PrintArea" localSheetId="8" hidden="1">#REF!</definedName>
    <definedName name="Z_92008C7F_75E1_11D3_8904_0000834298E4_.wvu.PrintArea" localSheetId="6" hidden="1">#REF!</definedName>
    <definedName name="Z_92008C7F_75E1_11D3_8904_0000834298E4_.wvu.PrintArea" localSheetId="12" hidden="1">#REF!</definedName>
    <definedName name="Z_92008C7F_75E1_11D3_8904_0000834298E4_.wvu.PrintArea" hidden="1">#REF!</definedName>
    <definedName name="Z_92008C7F_75E1_11D3_8904_0000834298E4_.wvu.PrintTitles" localSheetId="7" hidden="1">#REF!,#REF!</definedName>
    <definedName name="Z_92008C7F_75E1_11D3_8904_0000834298E4_.wvu.PrintTitles" localSheetId="8" hidden="1">#REF!,#REF!</definedName>
    <definedName name="Z_92008C7F_75E1_11D3_8904_0000834298E4_.wvu.PrintTitles" localSheetId="6" hidden="1">#REF!,#REF!</definedName>
    <definedName name="Z_92008C7F_75E1_11D3_8904_0000834298E4_.wvu.PrintTitles" localSheetId="12" hidden="1">#REF!,#REF!</definedName>
    <definedName name="Z_92008C7F_75E1_11D3_8904_0000834298E4_.wvu.PrintTitles" hidden="1">#REF!,#REF!</definedName>
    <definedName name="Z_92008C80_75E1_11D3_8904_0000834298E4_.wvu.PrintArea" localSheetId="7" hidden="1">#REF!</definedName>
    <definedName name="Z_92008C80_75E1_11D3_8904_0000834298E4_.wvu.PrintArea" localSheetId="8" hidden="1">#REF!</definedName>
    <definedName name="Z_92008C80_75E1_11D3_8904_0000834298E4_.wvu.PrintArea" localSheetId="6" hidden="1">#REF!</definedName>
    <definedName name="Z_92008C80_75E1_11D3_8904_0000834298E4_.wvu.PrintArea" localSheetId="12" hidden="1">#REF!</definedName>
    <definedName name="Z_92008C80_75E1_11D3_8904_0000834298E4_.wvu.PrintArea" hidden="1">#REF!</definedName>
    <definedName name="Z_92008C80_75E1_11D3_8904_0000834298E4_.wvu.PrintTitles" localSheetId="7" hidden="1">#REF!,#REF!</definedName>
    <definedName name="Z_92008C80_75E1_11D3_8904_0000834298E4_.wvu.PrintTitles" localSheetId="8" hidden="1">#REF!,#REF!</definedName>
    <definedName name="Z_92008C80_75E1_11D3_8904_0000834298E4_.wvu.PrintTitles" localSheetId="6" hidden="1">#REF!,#REF!</definedName>
    <definedName name="Z_92008C80_75E1_11D3_8904_0000834298E4_.wvu.PrintTitles" localSheetId="12" hidden="1">#REF!,#REF!</definedName>
    <definedName name="Z_92008C80_75E1_11D3_8904_0000834298E4_.wvu.PrintTitles" hidden="1">#REF!,#REF!</definedName>
    <definedName name="Z_9677C36A_05F6_4463_B979_F74F8053018A_.wvu.PrintArea" localSheetId="0" hidden="1">Index!$B$1:$C$18</definedName>
    <definedName name="Z_96F242F7_9792_11D3_8905_0000834298E4_.wvu.PrintArea" localSheetId="7" hidden="1">#REF!</definedName>
    <definedName name="Z_96F242F7_9792_11D3_8905_0000834298E4_.wvu.PrintArea" localSheetId="8" hidden="1">#REF!</definedName>
    <definedName name="Z_96F242F7_9792_11D3_8905_0000834298E4_.wvu.PrintArea" localSheetId="6" hidden="1">#REF!</definedName>
    <definedName name="Z_96F242F7_9792_11D3_8905_0000834298E4_.wvu.PrintArea" localSheetId="12" hidden="1">#REF!</definedName>
    <definedName name="Z_96F242F7_9792_11D3_8905_0000834298E4_.wvu.PrintArea" hidden="1">#REF!</definedName>
    <definedName name="Z_96F242F7_9792_11D3_8905_0000834298E4_.wvu.PrintTitles" localSheetId="7" hidden="1">#REF!,#REF!</definedName>
    <definedName name="Z_96F242F7_9792_11D3_8905_0000834298E4_.wvu.PrintTitles" localSheetId="8" hidden="1">#REF!,#REF!</definedName>
    <definedName name="Z_96F242F7_9792_11D3_8905_0000834298E4_.wvu.PrintTitles" localSheetId="6" hidden="1">#REF!,#REF!</definedName>
    <definedName name="Z_96F242F7_9792_11D3_8905_0000834298E4_.wvu.PrintTitles" localSheetId="12" hidden="1">#REF!,#REF!</definedName>
    <definedName name="Z_96F242F7_9792_11D3_8905_0000834298E4_.wvu.PrintTitles" hidden="1">#REF!,#REF!</definedName>
    <definedName name="Z_96F242F8_9792_11D3_8905_0000834298E4_.wvu.PrintArea" localSheetId="7" hidden="1">#REF!</definedName>
    <definedName name="Z_96F242F8_9792_11D3_8905_0000834298E4_.wvu.PrintArea" localSheetId="8" hidden="1">#REF!</definedName>
    <definedName name="Z_96F242F8_9792_11D3_8905_0000834298E4_.wvu.PrintArea" localSheetId="6" hidden="1">#REF!</definedName>
    <definedName name="Z_96F242F8_9792_11D3_8905_0000834298E4_.wvu.PrintArea" localSheetId="12" hidden="1">#REF!</definedName>
    <definedName name="Z_96F242F8_9792_11D3_8905_0000834298E4_.wvu.PrintArea" hidden="1">#REF!</definedName>
    <definedName name="Z_96F242F8_9792_11D3_8905_0000834298E4_.wvu.PrintTitles" localSheetId="7" hidden="1">#REF!,#REF!</definedName>
    <definedName name="Z_96F242F8_9792_11D3_8905_0000834298E4_.wvu.PrintTitles" localSheetId="8" hidden="1">#REF!,#REF!</definedName>
    <definedName name="Z_96F242F8_9792_11D3_8905_0000834298E4_.wvu.PrintTitles" localSheetId="6" hidden="1">#REF!,#REF!</definedName>
    <definedName name="Z_96F242F8_9792_11D3_8905_0000834298E4_.wvu.PrintTitles" localSheetId="12" hidden="1">#REF!,#REF!</definedName>
    <definedName name="Z_96F242F8_9792_11D3_8905_0000834298E4_.wvu.PrintTitles" hidden="1">#REF!,#REF!</definedName>
    <definedName name="Z_96F242F9_9792_11D3_8905_0000834298E4_.wvu.PrintArea" localSheetId="7" hidden="1">#REF!</definedName>
    <definedName name="Z_96F242F9_9792_11D3_8905_0000834298E4_.wvu.PrintArea" localSheetId="8" hidden="1">#REF!</definedName>
    <definedName name="Z_96F242F9_9792_11D3_8905_0000834298E4_.wvu.PrintArea" localSheetId="6" hidden="1">#REF!</definedName>
    <definedName name="Z_96F242F9_9792_11D3_8905_0000834298E4_.wvu.PrintArea" localSheetId="12" hidden="1">#REF!</definedName>
    <definedName name="Z_96F242F9_9792_11D3_8905_0000834298E4_.wvu.PrintArea" hidden="1">#REF!</definedName>
    <definedName name="Z_96F242F9_9792_11D3_8905_0000834298E4_.wvu.PrintTitles" localSheetId="7" hidden="1">#REF!,#REF!</definedName>
    <definedName name="Z_96F242F9_9792_11D3_8905_0000834298E4_.wvu.PrintTitles" localSheetId="8" hidden="1">#REF!,#REF!</definedName>
    <definedName name="Z_96F242F9_9792_11D3_8905_0000834298E4_.wvu.PrintTitles" localSheetId="6" hidden="1">#REF!,#REF!</definedName>
    <definedName name="Z_96F242F9_9792_11D3_8905_0000834298E4_.wvu.PrintTitles" localSheetId="12" hidden="1">#REF!,#REF!</definedName>
    <definedName name="Z_96F242F9_9792_11D3_8905_0000834298E4_.wvu.PrintTitles" hidden="1">#REF!,#REF!</definedName>
    <definedName name="Z_96F242FA_9792_11D3_8905_0000834298E4_.wvu.PrintArea" localSheetId="7" hidden="1">#REF!</definedName>
    <definedName name="Z_96F242FA_9792_11D3_8905_0000834298E4_.wvu.PrintArea" localSheetId="8" hidden="1">#REF!</definedName>
    <definedName name="Z_96F242FA_9792_11D3_8905_0000834298E4_.wvu.PrintArea" localSheetId="6" hidden="1">#REF!</definedName>
    <definedName name="Z_96F242FA_9792_11D3_8905_0000834298E4_.wvu.PrintArea" localSheetId="12" hidden="1">#REF!</definedName>
    <definedName name="Z_96F242FA_9792_11D3_8905_0000834298E4_.wvu.PrintArea" hidden="1">#REF!</definedName>
    <definedName name="Z_96F242FA_9792_11D3_8905_0000834298E4_.wvu.PrintTitles" localSheetId="7" hidden="1">#REF!,#REF!</definedName>
    <definedName name="Z_96F242FA_9792_11D3_8905_0000834298E4_.wvu.PrintTitles" localSheetId="8" hidden="1">#REF!,#REF!</definedName>
    <definedName name="Z_96F242FA_9792_11D3_8905_0000834298E4_.wvu.PrintTitles" localSheetId="6" hidden="1">#REF!,#REF!</definedName>
    <definedName name="Z_96F242FA_9792_11D3_8905_0000834298E4_.wvu.PrintTitles" localSheetId="12" hidden="1">#REF!,#REF!</definedName>
    <definedName name="Z_96F242FA_9792_11D3_8905_0000834298E4_.wvu.PrintTitles" hidden="1">#REF!,#REF!</definedName>
    <definedName name="Z_96F242FB_9792_11D3_8905_0000834298E4_.wvu.PrintArea" localSheetId="7" hidden="1">#REF!</definedName>
    <definedName name="Z_96F242FB_9792_11D3_8905_0000834298E4_.wvu.PrintArea" localSheetId="8" hidden="1">#REF!</definedName>
    <definedName name="Z_96F242FB_9792_11D3_8905_0000834298E4_.wvu.PrintArea" localSheetId="6" hidden="1">#REF!</definedName>
    <definedName name="Z_96F242FB_9792_11D3_8905_0000834298E4_.wvu.PrintArea" localSheetId="12" hidden="1">#REF!</definedName>
    <definedName name="Z_96F242FB_9792_11D3_8905_0000834298E4_.wvu.PrintArea" hidden="1">#REF!</definedName>
    <definedName name="Z_96F242FB_9792_11D3_8905_0000834298E4_.wvu.PrintTitles" localSheetId="7" hidden="1">#REF!,#REF!</definedName>
    <definedName name="Z_96F242FB_9792_11D3_8905_0000834298E4_.wvu.PrintTitles" localSheetId="8" hidden="1">#REF!,#REF!</definedName>
    <definedName name="Z_96F242FB_9792_11D3_8905_0000834298E4_.wvu.PrintTitles" localSheetId="6" hidden="1">#REF!,#REF!</definedName>
    <definedName name="Z_96F242FB_9792_11D3_8905_0000834298E4_.wvu.PrintTitles" localSheetId="12" hidden="1">#REF!,#REF!</definedName>
    <definedName name="Z_96F242FB_9792_11D3_8905_0000834298E4_.wvu.PrintTitles" hidden="1">#REF!,#REF!</definedName>
    <definedName name="Z_9A077BEE_6DE0_4634_A31C_12B86C88CCF1_.wvu.PrintArea" localSheetId="0" hidden="1">Index!$B$1:$C$18</definedName>
    <definedName name="Z_9A85F495_966A_41EF_B00E_EFBD6D1E68A2_.wvu.PrintArea" localSheetId="0" hidden="1">Index!$B$1:$C$18</definedName>
    <definedName name="Z_9D5C1F3A_37BA_4383_AF9B_995CB450E213_.wvu.PrintArea" localSheetId="15" hidden="1">'An Maint Cost'!$B$2:$D$21</definedName>
    <definedName name="Z_9D5C1F3A_37BA_4383_AF9B_995CB450E213_.wvu.PrintArea" localSheetId="4" hidden="1">'Ann Bike Ben'!$B$2:$H$47</definedName>
    <definedName name="Z_9D5C1F3A_37BA_4383_AF9B_995CB450E213_.wvu.PrintArea" localSheetId="7" hidden="1">'Ann BikePed'!$B$2:$H$45</definedName>
    <definedName name="Z_9D5C1F3A_37BA_4383_AF9B_995CB450E213_.wvu.PrintArea" localSheetId="3" hidden="1">'Ann Ped Ben'!$B$2:$H$48</definedName>
    <definedName name="Z_9D5C1F3A_37BA_4383_AF9B_995CB450E213_.wvu.PrintArea" localSheetId="9" hidden="1">Avoided!$B$2:$D$24</definedName>
    <definedName name="Z_9D5C1F3A_37BA_4383_AF9B_995CB450E213_.wvu.PrintArea" localSheetId="2" hidden="1">'BC Sum'!$B$2:$X$51</definedName>
    <definedName name="Z_9D5C1F3A_37BA_4383_AF9B_995CB450E213_.wvu.PrintArea" localSheetId="8" hidden="1">'Bus Benefit'!$B$2:$G$48</definedName>
    <definedName name="Z_9D5C1F3A_37BA_4383_AF9B_995CB450E213_.wvu.PrintArea" localSheetId="14" hidden="1">'Const Cost'!$B$2:$C$15</definedName>
    <definedName name="Z_9D5C1F3A_37BA_4383_AF9B_995CB450E213_.wvu.PrintArea" localSheetId="6" hidden="1">'Daily BikePed'!$B$2:$H$43</definedName>
    <definedName name="Z_9D5C1F3A_37BA_4383_AF9B_995CB450E213_.wvu.PrintArea" localSheetId="12" hidden="1">Emissions!$B$3:$P$48</definedName>
    <definedName name="Z_9D5C1F3A_37BA_4383_AF9B_995CB450E213_.wvu.PrintArea" localSheetId="16" hidden="1">Factors!$B$2:$H$40</definedName>
    <definedName name="Z_9D5C1F3A_37BA_4383_AF9B_995CB450E213_.wvu.PrintArea" localSheetId="0" hidden="1">Index!$B$1:$C$18</definedName>
    <definedName name="Z_9D5C1F3A_37BA_4383_AF9B_995CB450E213_.wvu.PrintArea" localSheetId="5" hidden="1">'Mortality Ben'!$B$2:$G$50</definedName>
    <definedName name="Z_9D5C1F3A_37BA_4383_AF9B_995CB450E213_.wvu.PrintArea" localSheetId="10" hidden="1">'Rem Value'!$B$2:$D$28</definedName>
    <definedName name="Z_9D5C1F3A_37BA_4383_AF9B_995CB450E213_.wvu.PrintArea" localSheetId="11" hidden="1">Safety!$B$2:$K$52</definedName>
    <definedName name="Z_9D5C1F3A_37BA_4383_AF9B_995CB450E213_.wvu.PrintArea" localSheetId="13" hidden="1">'VMT Reductions'!$B$2:$E$47</definedName>
    <definedName name="Z_9E133267_5193_11D3_9C74_0020352B7F13_.wvu.Cols" localSheetId="7" hidden="1">[15]Quarters!#REF!</definedName>
    <definedName name="Z_9E133267_5193_11D3_9C74_0020352B7F13_.wvu.Cols" localSheetId="8" hidden="1">[15]Quarters!#REF!</definedName>
    <definedName name="Z_9E133267_5193_11D3_9C74_0020352B7F13_.wvu.Cols" localSheetId="6" hidden="1">[15]Quarters!#REF!</definedName>
    <definedName name="Z_9E133267_5193_11D3_9C74_0020352B7F13_.wvu.Cols" localSheetId="12" hidden="1">[15]Quarters!#REF!</definedName>
    <definedName name="Z_9E133267_5193_11D3_9C74_0020352B7F13_.wvu.Cols" hidden="1">[15]Quarters!#REF!</definedName>
    <definedName name="Z_9E133267_5193_11D3_9C74_0020352B7F13_.wvu.PrintArea" hidden="1">[15]Quarters!$K$50:$O$81</definedName>
    <definedName name="Z_9E133267_5193_11D3_9C74_0020352B7F13_.wvu.PrintTitles" localSheetId="7" hidden="1">[15]Quarters!#REF!</definedName>
    <definedName name="Z_9E133267_5193_11D3_9C74_0020352B7F13_.wvu.PrintTitles" localSheetId="8" hidden="1">[15]Quarters!#REF!</definedName>
    <definedName name="Z_9E133267_5193_11D3_9C74_0020352B7F13_.wvu.PrintTitles" localSheetId="6" hidden="1">[15]Quarters!#REF!</definedName>
    <definedName name="Z_9E133267_5193_11D3_9C74_0020352B7F13_.wvu.PrintTitles" localSheetId="12" hidden="1">[15]Quarters!#REF!</definedName>
    <definedName name="Z_9E133267_5193_11D3_9C74_0020352B7F13_.wvu.PrintTitles" hidden="1">[15]Quarters!#REF!</definedName>
    <definedName name="Z_9E133268_5193_11D3_9C74_0020352B7F13_.wvu.Cols" localSheetId="7" hidden="1">[15]Quarters!#REF!</definedName>
    <definedName name="Z_9E133268_5193_11D3_9C74_0020352B7F13_.wvu.Cols" localSheetId="8" hidden="1">[15]Quarters!#REF!</definedName>
    <definedName name="Z_9E133268_5193_11D3_9C74_0020352B7F13_.wvu.Cols" localSheetId="6" hidden="1">[15]Quarters!#REF!</definedName>
    <definedName name="Z_9E133268_5193_11D3_9C74_0020352B7F13_.wvu.Cols" localSheetId="12" hidden="1">[15]Quarters!#REF!</definedName>
    <definedName name="Z_9E133268_5193_11D3_9C74_0020352B7F13_.wvu.Cols" hidden="1">[15]Quarters!#REF!</definedName>
    <definedName name="Z_9E133268_5193_11D3_9C74_0020352B7F13_.wvu.PrintArea" hidden="1">[15]Quarters!$K$1:$N$49</definedName>
    <definedName name="Z_9E133268_5193_11D3_9C74_0020352B7F13_.wvu.PrintTitles" localSheetId="7" hidden="1">[15]Quarters!#REF!</definedName>
    <definedName name="Z_9E133268_5193_11D3_9C74_0020352B7F13_.wvu.PrintTitles" localSheetId="8" hidden="1">[15]Quarters!#REF!</definedName>
    <definedName name="Z_9E133268_5193_11D3_9C74_0020352B7F13_.wvu.PrintTitles" localSheetId="6" hidden="1">[15]Quarters!#REF!</definedName>
    <definedName name="Z_9E133268_5193_11D3_9C74_0020352B7F13_.wvu.PrintTitles" localSheetId="12" hidden="1">[15]Quarters!#REF!</definedName>
    <definedName name="Z_9E133268_5193_11D3_9C74_0020352B7F13_.wvu.PrintTitles" hidden="1">[15]Quarters!#REF!</definedName>
    <definedName name="Z_9E133269_5193_11D3_9C74_0020352B7F13_.wvu.Cols" localSheetId="7" hidden="1">[15]Quarters!#REF!</definedName>
    <definedName name="Z_9E133269_5193_11D3_9C74_0020352B7F13_.wvu.Cols" localSheetId="8" hidden="1">[15]Quarters!#REF!</definedName>
    <definedName name="Z_9E133269_5193_11D3_9C74_0020352B7F13_.wvu.Cols" localSheetId="6" hidden="1">[15]Quarters!#REF!</definedName>
    <definedName name="Z_9E133269_5193_11D3_9C74_0020352B7F13_.wvu.Cols" localSheetId="12" hidden="1">[15]Quarters!#REF!</definedName>
    <definedName name="Z_9E133269_5193_11D3_9C74_0020352B7F13_.wvu.Cols" hidden="1">[15]Quarters!#REF!</definedName>
    <definedName name="Z_9E133269_5193_11D3_9C74_0020352B7F13_.wvu.PrintArea" hidden="1">[15]Quarters!$O$1:$Z$47</definedName>
    <definedName name="Z_9E133269_5193_11D3_9C74_0020352B7F13_.wvu.PrintTitles" localSheetId="7" hidden="1">[15]Quarters!#REF!</definedName>
    <definedName name="Z_9E133269_5193_11D3_9C74_0020352B7F13_.wvu.PrintTitles" localSheetId="8" hidden="1">[15]Quarters!#REF!</definedName>
    <definedName name="Z_9E133269_5193_11D3_9C74_0020352B7F13_.wvu.PrintTitles" localSheetId="6" hidden="1">[15]Quarters!#REF!</definedName>
    <definedName name="Z_9E133269_5193_11D3_9C74_0020352B7F13_.wvu.PrintTitles" localSheetId="12" hidden="1">[15]Quarters!#REF!</definedName>
    <definedName name="Z_9E133269_5193_11D3_9C74_0020352B7F13_.wvu.PrintTitles" hidden="1">[15]Quarters!#REF!</definedName>
    <definedName name="Z_9E133318_5193_11D3_9C74_0020352B7F13_.wvu.PrintArea" hidden="1">[15]Quarters!$K$50:$S$81</definedName>
    <definedName name="Z_9E133318_5193_11D3_9C74_0020352B7F13_.wvu.PrintTitles" localSheetId="7" hidden="1">[15]Quarters!#REF!</definedName>
    <definedName name="Z_9E133318_5193_11D3_9C74_0020352B7F13_.wvu.PrintTitles" localSheetId="8" hidden="1">[15]Quarters!#REF!</definedName>
    <definedName name="Z_9E133318_5193_11D3_9C74_0020352B7F13_.wvu.PrintTitles" localSheetId="6" hidden="1">[15]Quarters!#REF!</definedName>
    <definedName name="Z_9E133318_5193_11D3_9C74_0020352B7F13_.wvu.PrintTitles" localSheetId="12" hidden="1">[15]Quarters!#REF!</definedName>
    <definedName name="Z_9E133318_5193_11D3_9C74_0020352B7F13_.wvu.PrintTitles" hidden="1">[15]Quarters!#REF!</definedName>
    <definedName name="Z_9E133319_5193_11D3_9C74_0020352B7F13_.wvu.PrintArea" hidden="1">[15]Quarters!$K$1:$R$49</definedName>
    <definedName name="Z_9E133319_5193_11D3_9C74_0020352B7F13_.wvu.PrintTitles" localSheetId="7" hidden="1">[15]Quarters!#REF!</definedName>
    <definedName name="Z_9E133319_5193_11D3_9C74_0020352B7F13_.wvu.PrintTitles" localSheetId="8" hidden="1">[15]Quarters!#REF!</definedName>
    <definedName name="Z_9E133319_5193_11D3_9C74_0020352B7F13_.wvu.PrintTitles" localSheetId="6" hidden="1">[15]Quarters!#REF!</definedName>
    <definedName name="Z_9E133319_5193_11D3_9C74_0020352B7F13_.wvu.PrintTitles" localSheetId="12" hidden="1">[15]Quarters!#REF!</definedName>
    <definedName name="Z_9E133319_5193_11D3_9C74_0020352B7F13_.wvu.PrintTitles" hidden="1">[15]Quarters!#REF!</definedName>
    <definedName name="Z_9E13331A_5193_11D3_9C74_0020352B7F13_.wvu.PrintArea" hidden="1">[15]Quarters!$S$1:$AD$47</definedName>
    <definedName name="Z_9E13331A_5193_11D3_9C74_0020352B7F13_.wvu.PrintTitles" localSheetId="7" hidden="1">[15]Quarters!#REF!</definedName>
    <definedName name="Z_9E13331A_5193_11D3_9C74_0020352B7F13_.wvu.PrintTitles" localSheetId="8" hidden="1">[15]Quarters!#REF!</definedName>
    <definedName name="Z_9E13331A_5193_11D3_9C74_0020352B7F13_.wvu.PrintTitles" localSheetId="6" hidden="1">[15]Quarters!#REF!</definedName>
    <definedName name="Z_9E13331A_5193_11D3_9C74_0020352B7F13_.wvu.PrintTitles" localSheetId="12" hidden="1">[15]Quarters!#REF!</definedName>
    <definedName name="Z_9E13331A_5193_11D3_9C74_0020352B7F13_.wvu.PrintTitles" hidden="1">[15]Quarters!#REF!</definedName>
    <definedName name="Z_AA0ECBAC_085F_41B6_951F_7962B0EFDA3E_.wvu.PrintArea" localSheetId="0" hidden="1">Index!$B$1:$C$18</definedName>
    <definedName name="Z_AC271C04_66FD_11D3_88F4_0000834298E4_.wvu.Cols" hidden="1">[15]Quarters!$K:$N</definedName>
    <definedName name="Z_AC271C04_66FD_11D3_88F4_0000834298E4_.wvu.PrintArea" hidden="1">[15]Quarters!$K$50:$S$81</definedName>
    <definedName name="Z_AC271C04_66FD_11D3_88F4_0000834298E4_.wvu.PrintTitles" localSheetId="7" hidden="1">[15]Quarters!#REF!</definedName>
    <definedName name="Z_AC271C04_66FD_11D3_88F4_0000834298E4_.wvu.PrintTitles" localSheetId="8" hidden="1">[15]Quarters!#REF!</definedName>
    <definedName name="Z_AC271C04_66FD_11D3_88F4_0000834298E4_.wvu.PrintTitles" localSheetId="6" hidden="1">[15]Quarters!#REF!</definedName>
    <definedName name="Z_AC271C04_66FD_11D3_88F4_0000834298E4_.wvu.PrintTitles" localSheetId="12" hidden="1">[15]Quarters!#REF!</definedName>
    <definedName name="Z_AC271C04_66FD_11D3_88F4_0000834298E4_.wvu.PrintTitles" hidden="1">[15]Quarters!#REF!</definedName>
    <definedName name="Z_AC271C04_66FD_11D3_88F4_0000834298E4_.wvu.Rows" localSheetId="7" hidden="1">[15]Quarters!#REF!</definedName>
    <definedName name="Z_AC271C04_66FD_11D3_88F4_0000834298E4_.wvu.Rows" localSheetId="8" hidden="1">[15]Quarters!#REF!</definedName>
    <definedName name="Z_AC271C04_66FD_11D3_88F4_0000834298E4_.wvu.Rows" localSheetId="6" hidden="1">[15]Quarters!#REF!</definedName>
    <definedName name="Z_AC271C04_66FD_11D3_88F4_0000834298E4_.wvu.Rows" localSheetId="12" hidden="1">[15]Quarters!#REF!</definedName>
    <definedName name="Z_AC271C04_66FD_11D3_88F4_0000834298E4_.wvu.Rows" hidden="1">[15]Quarters!#REF!</definedName>
    <definedName name="Z_AC271C06_66FD_11D3_88F4_0000834298E4_.wvu.Cols" hidden="1">[15]Quarters!$K:$N</definedName>
    <definedName name="Z_AC271C06_66FD_11D3_88F4_0000834298E4_.wvu.PrintArea" hidden="1">[15]Quarters!$K$1:$R$49</definedName>
    <definedName name="Z_AC271C06_66FD_11D3_88F4_0000834298E4_.wvu.PrintTitles" localSheetId="7" hidden="1">[15]Quarters!#REF!</definedName>
    <definedName name="Z_AC271C06_66FD_11D3_88F4_0000834298E4_.wvu.PrintTitles" localSheetId="8" hidden="1">[15]Quarters!#REF!</definedName>
    <definedName name="Z_AC271C06_66FD_11D3_88F4_0000834298E4_.wvu.PrintTitles" localSheetId="6" hidden="1">[15]Quarters!#REF!</definedName>
    <definedName name="Z_AC271C06_66FD_11D3_88F4_0000834298E4_.wvu.PrintTitles" localSheetId="12" hidden="1">[15]Quarters!#REF!</definedName>
    <definedName name="Z_AC271C06_66FD_11D3_88F4_0000834298E4_.wvu.PrintTitles" hidden="1">[15]Quarters!#REF!</definedName>
    <definedName name="Z_AC271C06_66FD_11D3_88F4_0000834298E4_.wvu.Rows" localSheetId="7" hidden="1">[15]Quarters!#REF!</definedName>
    <definedName name="Z_AC271C06_66FD_11D3_88F4_0000834298E4_.wvu.Rows" localSheetId="8" hidden="1">[15]Quarters!#REF!</definedName>
    <definedName name="Z_AC271C06_66FD_11D3_88F4_0000834298E4_.wvu.Rows" localSheetId="6" hidden="1">[15]Quarters!#REF!</definedName>
    <definedName name="Z_AC271C06_66FD_11D3_88F4_0000834298E4_.wvu.Rows" localSheetId="12" hidden="1">[15]Quarters!#REF!</definedName>
    <definedName name="Z_AC271C06_66FD_11D3_88F4_0000834298E4_.wvu.Rows" hidden="1">[15]Quarters!#REF!</definedName>
    <definedName name="Z_AC271C08_66FD_11D3_88F4_0000834298E4_.wvu.Cols" hidden="1">[15]Quarters!$K:$N</definedName>
    <definedName name="Z_AC271C08_66FD_11D3_88F4_0000834298E4_.wvu.PrintArea" hidden="1">[15]Quarters!$S$1:$AD$47</definedName>
    <definedName name="Z_AC271C08_66FD_11D3_88F4_0000834298E4_.wvu.PrintTitles" localSheetId="7" hidden="1">[15]Quarters!#REF!</definedName>
    <definedName name="Z_AC271C08_66FD_11D3_88F4_0000834298E4_.wvu.PrintTitles" localSheetId="8" hidden="1">[15]Quarters!#REF!</definedName>
    <definedName name="Z_AC271C08_66FD_11D3_88F4_0000834298E4_.wvu.PrintTitles" localSheetId="6" hidden="1">[15]Quarters!#REF!</definedName>
    <definedName name="Z_AC271C08_66FD_11D3_88F4_0000834298E4_.wvu.PrintTitles" localSheetId="12" hidden="1">[15]Quarters!#REF!</definedName>
    <definedName name="Z_AC271C08_66FD_11D3_88F4_0000834298E4_.wvu.PrintTitles" hidden="1">[15]Quarters!#REF!</definedName>
    <definedName name="Z_AC271C08_66FD_11D3_88F4_0000834298E4_.wvu.Rows" localSheetId="7" hidden="1">[15]Quarters!#REF!</definedName>
    <definedName name="Z_AC271C08_66FD_11D3_88F4_0000834298E4_.wvu.Rows" localSheetId="8" hidden="1">[15]Quarters!#REF!</definedName>
    <definedName name="Z_AC271C08_66FD_11D3_88F4_0000834298E4_.wvu.Rows" localSheetId="6" hidden="1">[15]Quarters!#REF!</definedName>
    <definedName name="Z_AC271C08_66FD_11D3_88F4_0000834298E4_.wvu.Rows" localSheetId="12" hidden="1">[15]Quarters!#REF!</definedName>
    <definedName name="Z_AC271C08_66FD_11D3_88F4_0000834298E4_.wvu.Rows" hidden="1">[15]Quarters!#REF!</definedName>
    <definedName name="Z_AD4C5F4F_18AF_4539_862A_57B75CD77A55_.wvu.PrintArea" localSheetId="0" hidden="1">Index!$B$1:$C$18</definedName>
    <definedName name="Z_B218FB1B_10CE_4E54_937C_1411F31B86F9_.wvu.PrintArea" localSheetId="7" hidden="1">'Ann BikePed'!$B$2:$H$45</definedName>
    <definedName name="Z_B218FB1B_10CE_4E54_937C_1411F31B86F9_.wvu.PrintArea" localSheetId="8" hidden="1">'Bus Benefit'!$B$2:$G$48</definedName>
    <definedName name="Z_B218FB1B_10CE_4E54_937C_1411F31B86F9_.wvu.PrintArea" localSheetId="6" hidden="1">'Daily BikePed'!$B$2:$H$43</definedName>
    <definedName name="Z_B46E469D_A288_11D3_890C_0000834298E4_.wvu.PrintArea" localSheetId="7" hidden="1">#REF!</definedName>
    <definedName name="Z_B46E469D_A288_11D3_890C_0000834298E4_.wvu.PrintArea" localSheetId="8" hidden="1">#REF!</definedName>
    <definedName name="Z_B46E469D_A288_11D3_890C_0000834298E4_.wvu.PrintArea" localSheetId="6" hidden="1">#REF!</definedName>
    <definedName name="Z_B46E469D_A288_11D3_890C_0000834298E4_.wvu.PrintArea" localSheetId="12" hidden="1">#REF!</definedName>
    <definedName name="Z_B46E469D_A288_11D3_890C_0000834298E4_.wvu.PrintArea" hidden="1">#REF!</definedName>
    <definedName name="Z_B46E469D_A288_11D3_890C_0000834298E4_.wvu.PrintTitles" localSheetId="7" hidden="1">#REF!,#REF!</definedName>
    <definedName name="Z_B46E469D_A288_11D3_890C_0000834298E4_.wvu.PrintTitles" localSheetId="8" hidden="1">#REF!,#REF!</definedName>
    <definedName name="Z_B46E469D_A288_11D3_890C_0000834298E4_.wvu.PrintTitles" localSheetId="6" hidden="1">#REF!,#REF!</definedName>
    <definedName name="Z_B46E469D_A288_11D3_890C_0000834298E4_.wvu.PrintTitles" localSheetId="12" hidden="1">#REF!,#REF!</definedName>
    <definedName name="Z_B46E469D_A288_11D3_890C_0000834298E4_.wvu.PrintTitles" hidden="1">#REF!,#REF!</definedName>
    <definedName name="Z_B46E469E_A288_11D3_890C_0000834298E4_.wvu.PrintArea" localSheetId="7" hidden="1">#REF!</definedName>
    <definedName name="Z_B46E469E_A288_11D3_890C_0000834298E4_.wvu.PrintArea" localSheetId="8" hidden="1">#REF!</definedName>
    <definedName name="Z_B46E469E_A288_11D3_890C_0000834298E4_.wvu.PrintArea" localSheetId="6" hidden="1">#REF!</definedName>
    <definedName name="Z_B46E469E_A288_11D3_890C_0000834298E4_.wvu.PrintArea" localSheetId="12" hidden="1">#REF!</definedName>
    <definedName name="Z_B46E469E_A288_11D3_890C_0000834298E4_.wvu.PrintArea" hidden="1">#REF!</definedName>
    <definedName name="Z_B46E469E_A288_11D3_890C_0000834298E4_.wvu.PrintTitles" localSheetId="7" hidden="1">#REF!,#REF!</definedName>
    <definedName name="Z_B46E469E_A288_11D3_890C_0000834298E4_.wvu.PrintTitles" localSheetId="8" hidden="1">#REF!,#REF!</definedName>
    <definedName name="Z_B46E469E_A288_11D3_890C_0000834298E4_.wvu.PrintTitles" localSheetId="6" hidden="1">#REF!,#REF!</definedName>
    <definedName name="Z_B46E469E_A288_11D3_890C_0000834298E4_.wvu.PrintTitles" localSheetId="12" hidden="1">#REF!,#REF!</definedName>
    <definedName name="Z_B46E469E_A288_11D3_890C_0000834298E4_.wvu.PrintTitles" hidden="1">#REF!,#REF!</definedName>
    <definedName name="Z_B46E469F_A288_11D3_890C_0000834298E4_.wvu.PrintArea" localSheetId="7" hidden="1">#REF!</definedName>
    <definedName name="Z_B46E469F_A288_11D3_890C_0000834298E4_.wvu.PrintArea" localSheetId="8" hidden="1">#REF!</definedName>
    <definedName name="Z_B46E469F_A288_11D3_890C_0000834298E4_.wvu.PrintArea" localSheetId="6" hidden="1">#REF!</definedName>
    <definedName name="Z_B46E469F_A288_11D3_890C_0000834298E4_.wvu.PrintArea" localSheetId="12" hidden="1">#REF!</definedName>
    <definedName name="Z_B46E469F_A288_11D3_890C_0000834298E4_.wvu.PrintArea" hidden="1">#REF!</definedName>
    <definedName name="Z_B46E469F_A288_11D3_890C_0000834298E4_.wvu.PrintTitles" localSheetId="7" hidden="1">#REF!,#REF!</definedName>
    <definedName name="Z_B46E469F_A288_11D3_890C_0000834298E4_.wvu.PrintTitles" localSheetId="8" hidden="1">#REF!,#REF!</definedName>
    <definedName name="Z_B46E469F_A288_11D3_890C_0000834298E4_.wvu.PrintTitles" localSheetId="6" hidden="1">#REF!,#REF!</definedName>
    <definedName name="Z_B46E469F_A288_11D3_890C_0000834298E4_.wvu.PrintTitles" localSheetId="12" hidden="1">#REF!,#REF!</definedName>
    <definedName name="Z_B46E469F_A288_11D3_890C_0000834298E4_.wvu.PrintTitles" hidden="1">#REF!,#REF!</definedName>
    <definedName name="Z_B46E46A0_A288_11D3_890C_0000834298E4_.wvu.PrintArea" localSheetId="7" hidden="1">#REF!</definedName>
    <definedName name="Z_B46E46A0_A288_11D3_890C_0000834298E4_.wvu.PrintArea" localSheetId="8" hidden="1">#REF!</definedName>
    <definedName name="Z_B46E46A0_A288_11D3_890C_0000834298E4_.wvu.PrintArea" localSheetId="6" hidden="1">#REF!</definedName>
    <definedName name="Z_B46E46A0_A288_11D3_890C_0000834298E4_.wvu.PrintArea" localSheetId="12" hidden="1">#REF!</definedName>
    <definedName name="Z_B46E46A0_A288_11D3_890C_0000834298E4_.wvu.PrintArea" hidden="1">#REF!</definedName>
    <definedName name="Z_B46E46A0_A288_11D3_890C_0000834298E4_.wvu.PrintTitles" localSheetId="7" hidden="1">#REF!,#REF!</definedName>
    <definedName name="Z_B46E46A0_A288_11D3_890C_0000834298E4_.wvu.PrintTitles" localSheetId="8" hidden="1">#REF!,#REF!</definedName>
    <definedName name="Z_B46E46A0_A288_11D3_890C_0000834298E4_.wvu.PrintTitles" localSheetId="6" hidden="1">#REF!,#REF!</definedName>
    <definedName name="Z_B46E46A0_A288_11D3_890C_0000834298E4_.wvu.PrintTitles" localSheetId="12" hidden="1">#REF!,#REF!</definedName>
    <definedName name="Z_B46E46A0_A288_11D3_890C_0000834298E4_.wvu.PrintTitles" hidden="1">#REF!,#REF!</definedName>
    <definedName name="Z_B46E46A1_A288_11D3_890C_0000834298E4_.wvu.PrintArea" localSheetId="7" hidden="1">#REF!</definedName>
    <definedName name="Z_B46E46A1_A288_11D3_890C_0000834298E4_.wvu.PrintArea" localSheetId="8" hidden="1">#REF!</definedName>
    <definedName name="Z_B46E46A1_A288_11D3_890C_0000834298E4_.wvu.PrintArea" localSheetId="6" hidden="1">#REF!</definedName>
    <definedName name="Z_B46E46A1_A288_11D3_890C_0000834298E4_.wvu.PrintArea" localSheetId="12" hidden="1">#REF!</definedName>
    <definedName name="Z_B46E46A1_A288_11D3_890C_0000834298E4_.wvu.PrintArea" hidden="1">#REF!</definedName>
    <definedName name="Z_B46E46A1_A288_11D3_890C_0000834298E4_.wvu.PrintTitles" localSheetId="7" hidden="1">#REF!,#REF!</definedName>
    <definedName name="Z_B46E46A1_A288_11D3_890C_0000834298E4_.wvu.PrintTitles" localSheetId="8" hidden="1">#REF!,#REF!</definedName>
    <definedName name="Z_B46E46A1_A288_11D3_890C_0000834298E4_.wvu.PrintTitles" localSheetId="6" hidden="1">#REF!,#REF!</definedName>
    <definedName name="Z_B46E46A1_A288_11D3_890C_0000834298E4_.wvu.PrintTitles" localSheetId="12" hidden="1">#REF!,#REF!</definedName>
    <definedName name="Z_B46E46A1_A288_11D3_890C_0000834298E4_.wvu.PrintTitles" hidden="1">#REF!,#REF!</definedName>
    <definedName name="Z_B46E4950_A288_11D3_890C_0000834298E4_.wvu.PrintArea" localSheetId="7" hidden="1">#REF!</definedName>
    <definedName name="Z_B46E4950_A288_11D3_890C_0000834298E4_.wvu.PrintArea" localSheetId="8" hidden="1">#REF!</definedName>
    <definedName name="Z_B46E4950_A288_11D3_890C_0000834298E4_.wvu.PrintArea" localSheetId="6" hidden="1">#REF!</definedName>
    <definedName name="Z_B46E4950_A288_11D3_890C_0000834298E4_.wvu.PrintArea" localSheetId="12" hidden="1">#REF!</definedName>
    <definedName name="Z_B46E4950_A288_11D3_890C_0000834298E4_.wvu.PrintArea" hidden="1">#REF!</definedName>
    <definedName name="Z_B46E4950_A288_11D3_890C_0000834298E4_.wvu.PrintTitles" localSheetId="7" hidden="1">#REF!,#REF!</definedName>
    <definedName name="Z_B46E4950_A288_11D3_890C_0000834298E4_.wvu.PrintTitles" localSheetId="8" hidden="1">#REF!,#REF!</definedName>
    <definedName name="Z_B46E4950_A288_11D3_890C_0000834298E4_.wvu.PrintTitles" localSheetId="6" hidden="1">#REF!,#REF!</definedName>
    <definedName name="Z_B46E4950_A288_11D3_890C_0000834298E4_.wvu.PrintTitles" localSheetId="12" hidden="1">#REF!,#REF!</definedName>
    <definedName name="Z_B46E4950_A288_11D3_890C_0000834298E4_.wvu.PrintTitles" hidden="1">#REF!,#REF!</definedName>
    <definedName name="Z_B46E4951_A288_11D3_890C_0000834298E4_.wvu.PrintArea" localSheetId="7" hidden="1">#REF!</definedName>
    <definedName name="Z_B46E4951_A288_11D3_890C_0000834298E4_.wvu.PrintArea" localSheetId="8" hidden="1">#REF!</definedName>
    <definedName name="Z_B46E4951_A288_11D3_890C_0000834298E4_.wvu.PrintArea" localSheetId="6" hidden="1">#REF!</definedName>
    <definedName name="Z_B46E4951_A288_11D3_890C_0000834298E4_.wvu.PrintArea" localSheetId="12" hidden="1">#REF!</definedName>
    <definedName name="Z_B46E4951_A288_11D3_890C_0000834298E4_.wvu.PrintArea" hidden="1">#REF!</definedName>
    <definedName name="Z_B46E4951_A288_11D3_890C_0000834298E4_.wvu.PrintTitles" localSheetId="7" hidden="1">#REF!,#REF!</definedName>
    <definedName name="Z_B46E4951_A288_11D3_890C_0000834298E4_.wvu.PrintTitles" localSheetId="8" hidden="1">#REF!,#REF!</definedName>
    <definedName name="Z_B46E4951_A288_11D3_890C_0000834298E4_.wvu.PrintTitles" localSheetId="6" hidden="1">#REF!,#REF!</definedName>
    <definedName name="Z_B46E4951_A288_11D3_890C_0000834298E4_.wvu.PrintTitles" localSheetId="12" hidden="1">#REF!,#REF!</definedName>
    <definedName name="Z_B46E4951_A288_11D3_890C_0000834298E4_.wvu.PrintTitles" hidden="1">#REF!,#REF!</definedName>
    <definedName name="Z_B46E4952_A288_11D3_890C_0000834298E4_.wvu.PrintArea" localSheetId="7" hidden="1">#REF!</definedName>
    <definedName name="Z_B46E4952_A288_11D3_890C_0000834298E4_.wvu.PrintArea" localSheetId="8" hidden="1">#REF!</definedName>
    <definedName name="Z_B46E4952_A288_11D3_890C_0000834298E4_.wvu.PrintArea" localSheetId="6" hidden="1">#REF!</definedName>
    <definedName name="Z_B46E4952_A288_11D3_890C_0000834298E4_.wvu.PrintArea" localSheetId="12" hidden="1">#REF!</definedName>
    <definedName name="Z_B46E4952_A288_11D3_890C_0000834298E4_.wvu.PrintArea" hidden="1">#REF!</definedName>
    <definedName name="Z_B46E4952_A288_11D3_890C_0000834298E4_.wvu.PrintTitles" localSheetId="7" hidden="1">#REF!,#REF!</definedName>
    <definedName name="Z_B46E4952_A288_11D3_890C_0000834298E4_.wvu.PrintTitles" localSheetId="8" hidden="1">#REF!,#REF!</definedName>
    <definedName name="Z_B46E4952_A288_11D3_890C_0000834298E4_.wvu.PrintTitles" localSheetId="6" hidden="1">#REF!,#REF!</definedName>
    <definedName name="Z_B46E4952_A288_11D3_890C_0000834298E4_.wvu.PrintTitles" localSheetId="12" hidden="1">#REF!,#REF!</definedName>
    <definedName name="Z_B46E4952_A288_11D3_890C_0000834298E4_.wvu.PrintTitles" hidden="1">#REF!,#REF!</definedName>
    <definedName name="Z_B46E4953_A288_11D3_890C_0000834298E4_.wvu.PrintArea" localSheetId="7" hidden="1">#REF!</definedName>
    <definedName name="Z_B46E4953_A288_11D3_890C_0000834298E4_.wvu.PrintArea" localSheetId="8" hidden="1">#REF!</definedName>
    <definedName name="Z_B46E4953_A288_11D3_890C_0000834298E4_.wvu.PrintArea" localSheetId="6" hidden="1">#REF!</definedName>
    <definedName name="Z_B46E4953_A288_11D3_890C_0000834298E4_.wvu.PrintArea" localSheetId="12" hidden="1">#REF!</definedName>
    <definedName name="Z_B46E4953_A288_11D3_890C_0000834298E4_.wvu.PrintArea" hidden="1">#REF!</definedName>
    <definedName name="Z_B46E4953_A288_11D3_890C_0000834298E4_.wvu.PrintTitles" localSheetId="7" hidden="1">#REF!,#REF!</definedName>
    <definedName name="Z_B46E4953_A288_11D3_890C_0000834298E4_.wvu.PrintTitles" localSheetId="8" hidden="1">#REF!,#REF!</definedName>
    <definedName name="Z_B46E4953_A288_11D3_890C_0000834298E4_.wvu.PrintTitles" localSheetId="6" hidden="1">#REF!,#REF!</definedName>
    <definedName name="Z_B46E4953_A288_11D3_890C_0000834298E4_.wvu.PrintTitles" localSheetId="12" hidden="1">#REF!,#REF!</definedName>
    <definedName name="Z_B46E4953_A288_11D3_890C_0000834298E4_.wvu.PrintTitles" hidden="1">#REF!,#REF!</definedName>
    <definedName name="Z_B46E4954_A288_11D3_890C_0000834298E4_.wvu.PrintArea" localSheetId="7" hidden="1">#REF!</definedName>
    <definedName name="Z_B46E4954_A288_11D3_890C_0000834298E4_.wvu.PrintArea" localSheetId="8" hidden="1">#REF!</definedName>
    <definedName name="Z_B46E4954_A288_11D3_890C_0000834298E4_.wvu.PrintArea" localSheetId="6" hidden="1">#REF!</definedName>
    <definedName name="Z_B46E4954_A288_11D3_890C_0000834298E4_.wvu.PrintArea" localSheetId="12" hidden="1">#REF!</definedName>
    <definedName name="Z_B46E4954_A288_11D3_890C_0000834298E4_.wvu.PrintArea" hidden="1">#REF!</definedName>
    <definedName name="Z_B46E4954_A288_11D3_890C_0000834298E4_.wvu.PrintTitles" localSheetId="7" hidden="1">#REF!,#REF!</definedName>
    <definedName name="Z_B46E4954_A288_11D3_890C_0000834298E4_.wvu.PrintTitles" localSheetId="8" hidden="1">#REF!,#REF!</definedName>
    <definedName name="Z_B46E4954_A288_11D3_890C_0000834298E4_.wvu.PrintTitles" localSheetId="6" hidden="1">#REF!,#REF!</definedName>
    <definedName name="Z_B46E4954_A288_11D3_890C_0000834298E4_.wvu.PrintTitles" localSheetId="12" hidden="1">#REF!,#REF!</definedName>
    <definedName name="Z_B46E4954_A288_11D3_890C_0000834298E4_.wvu.PrintTitles" hidden="1">#REF!,#REF!</definedName>
    <definedName name="Z_B4964D6E_51D3_11D3_9C74_0020352B7F13_.wvu.PrintArea" hidden="1">[15]Quarters!$K$50:$S$81</definedName>
    <definedName name="Z_B4964D6E_51D3_11D3_9C74_0020352B7F13_.wvu.PrintTitles" localSheetId="7" hidden="1">[15]Quarters!#REF!</definedName>
    <definedName name="Z_B4964D6E_51D3_11D3_9C74_0020352B7F13_.wvu.PrintTitles" localSheetId="8" hidden="1">[15]Quarters!#REF!</definedName>
    <definedName name="Z_B4964D6E_51D3_11D3_9C74_0020352B7F13_.wvu.PrintTitles" localSheetId="6" hidden="1">[15]Quarters!#REF!</definedName>
    <definedName name="Z_B4964D6E_51D3_11D3_9C74_0020352B7F13_.wvu.PrintTitles" localSheetId="12" hidden="1">[15]Quarters!#REF!</definedName>
    <definedName name="Z_B4964D6E_51D3_11D3_9C74_0020352B7F13_.wvu.PrintTitles" hidden="1">[15]Quarters!#REF!</definedName>
    <definedName name="Z_B4964D6F_51D3_11D3_9C74_0020352B7F13_.wvu.PrintArea" hidden="1">[15]Quarters!$K$1:$R$49</definedName>
    <definedName name="Z_B4964D6F_51D3_11D3_9C74_0020352B7F13_.wvu.PrintTitles" localSheetId="7" hidden="1">[15]Quarters!#REF!</definedName>
    <definedName name="Z_B4964D6F_51D3_11D3_9C74_0020352B7F13_.wvu.PrintTitles" localSheetId="8" hidden="1">[15]Quarters!#REF!</definedName>
    <definedName name="Z_B4964D6F_51D3_11D3_9C74_0020352B7F13_.wvu.PrintTitles" localSheetId="6" hidden="1">[15]Quarters!#REF!</definedName>
    <definedName name="Z_B4964D6F_51D3_11D3_9C74_0020352B7F13_.wvu.PrintTitles" localSheetId="12" hidden="1">[15]Quarters!#REF!</definedName>
    <definedName name="Z_B4964D6F_51D3_11D3_9C74_0020352B7F13_.wvu.PrintTitles" hidden="1">[15]Quarters!#REF!</definedName>
    <definedName name="Z_B4964D70_51D3_11D3_9C74_0020352B7F13_.wvu.PrintArea" hidden="1">[15]Quarters!$S$1:$AD$47</definedName>
    <definedName name="Z_B4964D70_51D3_11D3_9C74_0020352B7F13_.wvu.PrintTitles" localSheetId="7" hidden="1">[15]Quarters!#REF!</definedName>
    <definedName name="Z_B4964D70_51D3_11D3_9C74_0020352B7F13_.wvu.PrintTitles" localSheetId="8" hidden="1">[15]Quarters!#REF!</definedName>
    <definedName name="Z_B4964D70_51D3_11D3_9C74_0020352B7F13_.wvu.PrintTitles" localSheetId="6" hidden="1">[15]Quarters!#REF!</definedName>
    <definedName name="Z_B4964D70_51D3_11D3_9C74_0020352B7F13_.wvu.PrintTitles" localSheetId="12" hidden="1">[15]Quarters!#REF!</definedName>
    <definedName name="Z_B4964D70_51D3_11D3_9C74_0020352B7F13_.wvu.PrintTitles" hidden="1">[15]Quarters!#REF!</definedName>
    <definedName name="Z_BE2E53AF_DBCC_4DCE_860B_E660698F8FFF_.wvu.PrintArea" localSheetId="7" hidden="1">'Ann BikePed'!$B$2:$H$45</definedName>
    <definedName name="Z_BE2E53AF_DBCC_4DCE_860B_E660698F8FFF_.wvu.PrintArea" localSheetId="9" hidden="1">Avoided!$B$2:$D$21</definedName>
    <definedName name="Z_BE2E53AF_DBCC_4DCE_860B_E660698F8FFF_.wvu.PrintArea" localSheetId="8" hidden="1">'Bus Benefit'!$B$2:$G$48</definedName>
    <definedName name="Z_BE2E53AF_DBCC_4DCE_860B_E660698F8FFF_.wvu.PrintArea" localSheetId="6" hidden="1">'Daily BikePed'!$B$2:$H$43</definedName>
    <definedName name="Z_C1CE32C4_CFCC_429C_BF45_BBFD9B6C6238_.wvu.PrintArea" localSheetId="0" hidden="1">Index!#REF!</definedName>
    <definedName name="Z_C37D0059_2E05_47AA_BEF7_B199FE45C44F_.wvu.PrintArea" localSheetId="15" hidden="1">'An Maint Cost'!$B$2:$D$21</definedName>
    <definedName name="Z_C37D0059_2E05_47AA_BEF7_B199FE45C44F_.wvu.PrintArea" localSheetId="4" hidden="1">'Ann Bike Ben'!$B$2:$H$47</definedName>
    <definedName name="Z_C37D0059_2E05_47AA_BEF7_B199FE45C44F_.wvu.PrintArea" localSheetId="7" hidden="1">'Ann BikePed'!$B$2:$H$45</definedName>
    <definedName name="Z_C37D0059_2E05_47AA_BEF7_B199FE45C44F_.wvu.PrintArea" localSheetId="3" hidden="1">'Ann Ped Ben'!$B$2:$H$48</definedName>
    <definedName name="Z_C37D0059_2E05_47AA_BEF7_B199FE45C44F_.wvu.PrintArea" localSheetId="9" hidden="1">Avoided!$B$2:$D$24</definedName>
    <definedName name="Z_C37D0059_2E05_47AA_BEF7_B199FE45C44F_.wvu.PrintArea" localSheetId="2" hidden="1">'BC Sum'!$B$2:$X$51</definedName>
    <definedName name="Z_C37D0059_2E05_47AA_BEF7_B199FE45C44F_.wvu.PrintArea" localSheetId="8" hidden="1">'Bus Benefit'!$B$2:$G$48</definedName>
    <definedName name="Z_C37D0059_2E05_47AA_BEF7_B199FE45C44F_.wvu.PrintArea" localSheetId="14" hidden="1">'Const Cost'!$B$2:$C$15</definedName>
    <definedName name="Z_C37D0059_2E05_47AA_BEF7_B199FE45C44F_.wvu.PrintArea" localSheetId="6" hidden="1">'Daily BikePed'!$B$2:$H$43</definedName>
    <definedName name="Z_C37D0059_2E05_47AA_BEF7_B199FE45C44F_.wvu.PrintArea" localSheetId="12" hidden="1">Emissions!$B$3:$P$48</definedName>
    <definedName name="Z_C37D0059_2E05_47AA_BEF7_B199FE45C44F_.wvu.PrintArea" localSheetId="16" hidden="1">Factors!$B$2:$H$40</definedName>
    <definedName name="Z_C37D0059_2E05_47AA_BEF7_B199FE45C44F_.wvu.PrintArea" localSheetId="0" hidden="1">Index!$B$1:$C$18</definedName>
    <definedName name="Z_C37D0059_2E05_47AA_BEF7_B199FE45C44F_.wvu.PrintArea" localSheetId="5" hidden="1">'Mortality Ben'!$B$2:$G$50</definedName>
    <definedName name="Z_C37D0059_2E05_47AA_BEF7_B199FE45C44F_.wvu.PrintArea" localSheetId="10" hidden="1">'Rem Value'!$B$2:$D$28</definedName>
    <definedName name="Z_C37D0059_2E05_47AA_BEF7_B199FE45C44F_.wvu.PrintArea" localSheetId="11" hidden="1">Safety!$B$2:$K$52</definedName>
    <definedName name="Z_C37D0059_2E05_47AA_BEF7_B199FE45C44F_.wvu.PrintArea" localSheetId="13" hidden="1">'VMT Reductions'!$B$2:$E$47</definedName>
    <definedName name="Z_C561B6CA_3BCB_4228_AC1D_8E51FA8A74C6_.wvu.PrintArea" localSheetId="0" hidden="1">Index!$B$1:$C$18</definedName>
    <definedName name="Z_CC3AF2E4_FAC3_4595_9266_F009F21DA02E_.wvu.PrintArea" localSheetId="0" hidden="1">Index!$B$1:$C$18</definedName>
    <definedName name="Z_D3BBFB63_5B84_4447_A738_F0E860416D31_.wvu.PrintArea" localSheetId="0" hidden="1">Index!$B$1:$C$18</definedName>
    <definedName name="Z_D66558C1_17BA_459D_A37F_A1688366C2CF_.wvu.PrintArea" localSheetId="15" hidden="1">'An Maint Cost'!$B$2:$D$21</definedName>
    <definedName name="Z_D66558C1_17BA_459D_A37F_A1688366C2CF_.wvu.PrintArea" localSheetId="4" hidden="1">'Ann Bike Ben'!$B$2:$H$47</definedName>
    <definedName name="Z_D66558C1_17BA_459D_A37F_A1688366C2CF_.wvu.PrintArea" localSheetId="7" hidden="1">'Ann BikePed'!$B$2:$H$45</definedName>
    <definedName name="Z_D66558C1_17BA_459D_A37F_A1688366C2CF_.wvu.PrintArea" localSheetId="3" hidden="1">'Ann Ped Ben'!$B$2:$H$48</definedName>
    <definedName name="Z_D66558C1_17BA_459D_A37F_A1688366C2CF_.wvu.PrintArea" localSheetId="9" hidden="1">Avoided!$B$2:$D$24</definedName>
    <definedName name="Z_D66558C1_17BA_459D_A37F_A1688366C2CF_.wvu.PrintArea" localSheetId="2" hidden="1">'BC Sum'!$B$2:$X$51</definedName>
    <definedName name="Z_D66558C1_17BA_459D_A37F_A1688366C2CF_.wvu.PrintArea" localSheetId="8" hidden="1">'Bus Benefit'!$B$2:$G$48</definedName>
    <definedName name="Z_D66558C1_17BA_459D_A37F_A1688366C2CF_.wvu.PrintArea" localSheetId="14" hidden="1">'Const Cost'!$B$2:$C$15</definedName>
    <definedName name="Z_D66558C1_17BA_459D_A37F_A1688366C2CF_.wvu.PrintArea" localSheetId="6" hidden="1">'Daily BikePed'!$B$2:$H$43</definedName>
    <definedName name="Z_D66558C1_17BA_459D_A37F_A1688366C2CF_.wvu.PrintArea" localSheetId="12" hidden="1">Emissions!$B$3:$P$48</definedName>
    <definedName name="Z_D66558C1_17BA_459D_A37F_A1688366C2CF_.wvu.PrintArea" localSheetId="16" hidden="1">Factors!$B$2:$H$40</definedName>
    <definedName name="Z_D66558C1_17BA_459D_A37F_A1688366C2CF_.wvu.PrintArea" localSheetId="0" hidden="1">Index!$B$1:$C$18</definedName>
    <definedName name="Z_D66558C1_17BA_459D_A37F_A1688366C2CF_.wvu.PrintArea" localSheetId="5" hidden="1">'Mortality Ben'!$B$2:$G$50</definedName>
    <definedName name="Z_D66558C1_17BA_459D_A37F_A1688366C2CF_.wvu.PrintArea" localSheetId="10" hidden="1">'Rem Value'!$B$2:$D$28</definedName>
    <definedName name="Z_D66558C1_17BA_459D_A37F_A1688366C2CF_.wvu.PrintArea" localSheetId="11" hidden="1">Safety!$B$2:$K$52</definedName>
    <definedName name="Z_D66558C1_17BA_459D_A37F_A1688366C2CF_.wvu.PrintArea" localSheetId="13" hidden="1">'VMT Reductions'!$B$2:$E$47</definedName>
    <definedName name="Z_DD11C971_6CC0_4B31_9BB8_B2043356F44D_.wvu.PrintArea" localSheetId="12" hidden="1">Emissions!$B$3:$H$48</definedName>
    <definedName name="Z_DD4F5BEB_0C70_464A_BE77_FFB89D0E9B86_.wvu.PrintArea" localSheetId="0" hidden="1">Index!$B$1:$C$18</definedName>
    <definedName name="Z_DF1467A6_7176_43CD_B76C_E479F128AEFA_.wvu.PrintArea" localSheetId="9" hidden="1">Avoided!$B$2:$D$18</definedName>
    <definedName name="Z_DF1467A6_7176_43CD_B76C_E479F128AEFA_.wvu.PrintArea" localSheetId="12" hidden="1">Emissions!$B$3:$E$45</definedName>
    <definedName name="Z_DF1467A6_7176_43CD_B76C_E479F128AEFA_.wvu.PrintArea" localSheetId="10" hidden="1">'Rem Value'!$B$2:$D$24</definedName>
    <definedName name="Z_DF1467A6_7176_43CD_B76C_E479F128AEFA_.wvu.PrintArea" localSheetId="11" hidden="1">Safety!$B$2:$B$22</definedName>
    <definedName name="Z_E1D406B0_0254_453F_8921_59D49F60B642_.wvu.PrintArea" localSheetId="0" hidden="1">Index!$B$1:$C$18</definedName>
    <definedName name="Z_E96B069E_3A24_447F_B360_5B8FF0308AAA_.wvu.PrintArea" localSheetId="12" hidden="1">Emissions!$B$3:$H$48</definedName>
    <definedName name="Z_EE090B8D_D886_4C81_8CC7_9689ABCAD5BD_.wvu.PrintArea" localSheetId="0" hidden="1">Index!$B$1:$C$18</definedName>
    <definedName name="Z_EFF08DD1_C4F0_4805_8922_2825EDB2440D_.wvu.PrintArea" localSheetId="12" hidden="1">Emissions!$B$3:$H$48</definedName>
    <definedName name="Z_F02EAE90_4444_46CB_A08B_4BEB10A4ECE7_.wvu.PrintArea" localSheetId="15" hidden="1">'An Maint Cost'!$B$2:$D$21</definedName>
    <definedName name="Z_F02EAE90_4444_46CB_A08B_4BEB10A4ECE7_.wvu.PrintArea" localSheetId="4" hidden="1">'Ann Bike Ben'!$B$2:$H$47</definedName>
    <definedName name="Z_F02EAE90_4444_46CB_A08B_4BEB10A4ECE7_.wvu.PrintArea" localSheetId="7" hidden="1">'Ann BikePed'!$B$2:$H$45</definedName>
    <definedName name="Z_F02EAE90_4444_46CB_A08B_4BEB10A4ECE7_.wvu.PrintArea" localSheetId="3" hidden="1">'Ann Ped Ben'!$B$2:$H$48</definedName>
    <definedName name="Z_F02EAE90_4444_46CB_A08B_4BEB10A4ECE7_.wvu.PrintArea" localSheetId="9" hidden="1">Avoided!$B$2:$D$24</definedName>
    <definedName name="Z_F02EAE90_4444_46CB_A08B_4BEB10A4ECE7_.wvu.PrintArea" localSheetId="2" hidden="1">'BC Sum'!$B$2:$X$51</definedName>
    <definedName name="Z_F02EAE90_4444_46CB_A08B_4BEB10A4ECE7_.wvu.PrintArea" localSheetId="8" hidden="1">'Bus Benefit'!$B$2:$G$48</definedName>
    <definedName name="Z_F02EAE90_4444_46CB_A08B_4BEB10A4ECE7_.wvu.PrintArea" localSheetId="14" hidden="1">'Const Cost'!$B$2:$C$15</definedName>
    <definedName name="Z_F02EAE90_4444_46CB_A08B_4BEB10A4ECE7_.wvu.PrintArea" localSheetId="6" hidden="1">'Daily BikePed'!$B$2:$H$43</definedName>
    <definedName name="Z_F02EAE90_4444_46CB_A08B_4BEB10A4ECE7_.wvu.PrintArea" localSheetId="12" hidden="1">Emissions!$B$3:$P$48</definedName>
    <definedName name="Z_F02EAE90_4444_46CB_A08B_4BEB10A4ECE7_.wvu.PrintArea" localSheetId="16" hidden="1">Factors!$B$2:$H$40</definedName>
    <definedName name="Z_F02EAE90_4444_46CB_A08B_4BEB10A4ECE7_.wvu.PrintArea" localSheetId="0" hidden="1">Index!$B$1:$C$18</definedName>
    <definedName name="Z_F02EAE90_4444_46CB_A08B_4BEB10A4ECE7_.wvu.PrintArea" localSheetId="5" hidden="1">'Mortality Ben'!$B$2:$G$50</definedName>
    <definedName name="Z_F02EAE90_4444_46CB_A08B_4BEB10A4ECE7_.wvu.PrintArea" localSheetId="10" hidden="1">'Rem Value'!$B$2:$D$28</definedName>
    <definedName name="Z_F02EAE90_4444_46CB_A08B_4BEB10A4ECE7_.wvu.PrintArea" localSheetId="11" hidden="1">Safety!$B$2:$K$52</definedName>
    <definedName name="Z_F02EAE90_4444_46CB_A08B_4BEB10A4ECE7_.wvu.PrintArea" localSheetId="13" hidden="1">'VMT Reductions'!$B$2:$E$47</definedName>
    <definedName name="Z_F1A2AD24_5C94_11D3_88E8_0000834298E4_.wvu.Cols" hidden="1">[15]Quarters!$K:$N</definedName>
    <definedName name="Z_F1A2AD24_5C94_11D3_88E8_0000834298E4_.wvu.PrintArea" hidden="1">[15]Quarters!$K$50:$S$81</definedName>
    <definedName name="Z_F1A2AD24_5C94_11D3_88E8_0000834298E4_.wvu.PrintTitles" localSheetId="7" hidden="1">[15]Quarters!#REF!</definedName>
    <definedName name="Z_F1A2AD24_5C94_11D3_88E8_0000834298E4_.wvu.PrintTitles" localSheetId="8" hidden="1">[15]Quarters!#REF!</definedName>
    <definedName name="Z_F1A2AD24_5C94_11D3_88E8_0000834298E4_.wvu.PrintTitles" localSheetId="6" hidden="1">[15]Quarters!#REF!</definedName>
    <definedName name="Z_F1A2AD24_5C94_11D3_88E8_0000834298E4_.wvu.PrintTitles" localSheetId="12" hidden="1">[15]Quarters!#REF!</definedName>
    <definedName name="Z_F1A2AD24_5C94_11D3_88E8_0000834298E4_.wvu.PrintTitles" hidden="1">[15]Quarters!#REF!</definedName>
    <definedName name="Z_F1A2AD26_5C94_11D3_88E8_0000834298E4_.wvu.Cols" hidden="1">[15]Quarters!$K:$N</definedName>
    <definedName name="Z_F1A2AD26_5C94_11D3_88E8_0000834298E4_.wvu.PrintArea" hidden="1">[15]Quarters!$K$1:$R$49</definedName>
    <definedName name="Z_F1A2AD26_5C94_11D3_88E8_0000834298E4_.wvu.PrintTitles" localSheetId="7" hidden="1">[15]Quarters!#REF!</definedName>
    <definedName name="Z_F1A2AD26_5C94_11D3_88E8_0000834298E4_.wvu.PrintTitles" localSheetId="8" hidden="1">[15]Quarters!#REF!</definedName>
    <definedName name="Z_F1A2AD26_5C94_11D3_88E8_0000834298E4_.wvu.PrintTitles" localSheetId="6" hidden="1">[15]Quarters!#REF!</definedName>
    <definedName name="Z_F1A2AD26_5C94_11D3_88E8_0000834298E4_.wvu.PrintTitles" localSheetId="12" hidden="1">[15]Quarters!#REF!</definedName>
    <definedName name="Z_F1A2AD26_5C94_11D3_88E8_0000834298E4_.wvu.PrintTitles" hidden="1">[15]Quarters!#REF!</definedName>
    <definedName name="Z_F1A2AD28_5C94_11D3_88E8_0000834298E4_.wvu.Cols" hidden="1">[15]Quarters!$K:$N</definedName>
    <definedName name="Z_F1A2AD28_5C94_11D3_88E8_0000834298E4_.wvu.PrintArea" hidden="1">[15]Quarters!$S$1:$AD$47</definedName>
    <definedName name="Z_F1A2AD28_5C94_11D3_88E8_0000834298E4_.wvu.PrintTitles" localSheetId="7" hidden="1">[15]Quarters!#REF!</definedName>
    <definedName name="Z_F1A2AD28_5C94_11D3_88E8_0000834298E4_.wvu.PrintTitles" localSheetId="8" hidden="1">[15]Quarters!#REF!</definedName>
    <definedName name="Z_F1A2AD28_5C94_11D3_88E8_0000834298E4_.wvu.PrintTitles" localSheetId="6" hidden="1">[15]Quarters!#REF!</definedName>
    <definedName name="Z_F1A2AD28_5C94_11D3_88E8_0000834298E4_.wvu.PrintTitles" localSheetId="12" hidden="1">[15]Quarters!#REF!</definedName>
    <definedName name="Z_F1A2AD28_5C94_11D3_88E8_0000834298E4_.wvu.PrintTitles" hidden="1">[15]Quarters!#REF!</definedName>
    <definedName name="Z_F4B4FE18_7101_11D3_88FE_0000834298E4_.wvu.PrintArea" localSheetId="7" hidden="1">#REF!</definedName>
    <definedName name="Z_F4B4FE18_7101_11D3_88FE_0000834298E4_.wvu.PrintArea" localSheetId="8" hidden="1">#REF!</definedName>
    <definedName name="Z_F4B4FE18_7101_11D3_88FE_0000834298E4_.wvu.PrintArea" localSheetId="6" hidden="1">#REF!</definedName>
    <definedName name="Z_F4B4FE18_7101_11D3_88FE_0000834298E4_.wvu.PrintArea" localSheetId="12" hidden="1">#REF!</definedName>
    <definedName name="Z_F4B4FE18_7101_11D3_88FE_0000834298E4_.wvu.PrintArea" hidden="1">#REF!</definedName>
    <definedName name="Z_F4B4FE18_7101_11D3_88FE_0000834298E4_.wvu.PrintTitles" localSheetId="7" hidden="1">#REF!,#REF!</definedName>
    <definedName name="Z_F4B4FE18_7101_11D3_88FE_0000834298E4_.wvu.PrintTitles" localSheetId="8" hidden="1">#REF!,#REF!</definedName>
    <definedName name="Z_F4B4FE18_7101_11D3_88FE_0000834298E4_.wvu.PrintTitles" localSheetId="6" hidden="1">#REF!,#REF!</definedName>
    <definedName name="Z_F4B4FE18_7101_11D3_88FE_0000834298E4_.wvu.PrintTitles" localSheetId="12" hidden="1">#REF!,#REF!</definedName>
    <definedName name="Z_F4B4FE18_7101_11D3_88FE_0000834298E4_.wvu.PrintTitles" hidden="1">#REF!,#REF!</definedName>
    <definedName name="Z_F4B4FE19_7101_11D3_88FE_0000834298E4_.wvu.PrintArea" localSheetId="7" hidden="1">#REF!</definedName>
    <definedName name="Z_F4B4FE19_7101_11D3_88FE_0000834298E4_.wvu.PrintArea" localSheetId="8" hidden="1">#REF!</definedName>
    <definedName name="Z_F4B4FE19_7101_11D3_88FE_0000834298E4_.wvu.PrintArea" localSheetId="6" hidden="1">#REF!</definedName>
    <definedName name="Z_F4B4FE19_7101_11D3_88FE_0000834298E4_.wvu.PrintArea" localSheetId="12" hidden="1">#REF!</definedName>
    <definedName name="Z_F4B4FE19_7101_11D3_88FE_0000834298E4_.wvu.PrintArea" hidden="1">#REF!</definedName>
    <definedName name="Z_F4B4FE19_7101_11D3_88FE_0000834298E4_.wvu.PrintTitles" localSheetId="7" hidden="1">#REF!,#REF!</definedName>
    <definedName name="Z_F4B4FE19_7101_11D3_88FE_0000834298E4_.wvu.PrintTitles" localSheetId="8" hidden="1">#REF!,#REF!</definedName>
    <definedName name="Z_F4B4FE19_7101_11D3_88FE_0000834298E4_.wvu.PrintTitles" localSheetId="6" hidden="1">#REF!,#REF!</definedName>
    <definedName name="Z_F4B4FE19_7101_11D3_88FE_0000834298E4_.wvu.PrintTitles" localSheetId="12" hidden="1">#REF!,#REF!</definedName>
    <definedName name="Z_F4B4FE19_7101_11D3_88FE_0000834298E4_.wvu.PrintTitles" hidden="1">#REF!,#REF!</definedName>
    <definedName name="Z_F4B4FE1A_7101_11D3_88FE_0000834298E4_.wvu.PrintArea" localSheetId="7" hidden="1">#REF!</definedName>
    <definedName name="Z_F4B4FE1A_7101_11D3_88FE_0000834298E4_.wvu.PrintArea" localSheetId="8" hidden="1">#REF!</definedName>
    <definedName name="Z_F4B4FE1A_7101_11D3_88FE_0000834298E4_.wvu.PrintArea" localSheetId="6" hidden="1">#REF!</definedName>
    <definedName name="Z_F4B4FE1A_7101_11D3_88FE_0000834298E4_.wvu.PrintArea" localSheetId="12" hidden="1">#REF!</definedName>
    <definedName name="Z_F4B4FE1A_7101_11D3_88FE_0000834298E4_.wvu.PrintArea" hidden="1">#REF!</definedName>
    <definedName name="Z_F4B4FE1A_7101_11D3_88FE_0000834298E4_.wvu.PrintTitles" localSheetId="7" hidden="1">#REF!,#REF!</definedName>
    <definedName name="Z_F4B4FE1A_7101_11D3_88FE_0000834298E4_.wvu.PrintTitles" localSheetId="8" hidden="1">#REF!,#REF!</definedName>
    <definedName name="Z_F4B4FE1A_7101_11D3_88FE_0000834298E4_.wvu.PrintTitles" localSheetId="6" hidden="1">#REF!,#REF!</definedName>
    <definedName name="Z_F4B4FE1A_7101_11D3_88FE_0000834298E4_.wvu.PrintTitles" localSheetId="12" hidden="1">#REF!,#REF!</definedName>
    <definedName name="Z_F4B4FE1A_7101_11D3_88FE_0000834298E4_.wvu.PrintTitles" hidden="1">#REF!,#REF!</definedName>
    <definedName name="Z_F4B4FE1B_7101_11D3_88FE_0000834298E4_.wvu.PrintArea" localSheetId="7" hidden="1">#REF!</definedName>
    <definedName name="Z_F4B4FE1B_7101_11D3_88FE_0000834298E4_.wvu.PrintArea" localSheetId="8" hidden="1">#REF!</definedName>
    <definedName name="Z_F4B4FE1B_7101_11D3_88FE_0000834298E4_.wvu.PrintArea" localSheetId="6" hidden="1">#REF!</definedName>
    <definedName name="Z_F4B4FE1B_7101_11D3_88FE_0000834298E4_.wvu.PrintArea" localSheetId="12" hidden="1">#REF!</definedName>
    <definedName name="Z_F4B4FE1B_7101_11D3_88FE_0000834298E4_.wvu.PrintArea" hidden="1">#REF!</definedName>
    <definedName name="Z_F4B4FE1B_7101_11D3_88FE_0000834298E4_.wvu.PrintTitles" localSheetId="7" hidden="1">#REF!,#REF!</definedName>
    <definedName name="Z_F4B4FE1B_7101_11D3_88FE_0000834298E4_.wvu.PrintTitles" localSheetId="8" hidden="1">#REF!,#REF!</definedName>
    <definedName name="Z_F4B4FE1B_7101_11D3_88FE_0000834298E4_.wvu.PrintTitles" localSheetId="6" hidden="1">#REF!,#REF!</definedName>
    <definedName name="Z_F4B4FE1B_7101_11D3_88FE_0000834298E4_.wvu.PrintTitles" localSheetId="12" hidden="1">#REF!,#REF!</definedName>
    <definedName name="Z_F4B4FE1B_7101_11D3_88FE_0000834298E4_.wvu.PrintTitles" hidden="1">#REF!,#REF!</definedName>
    <definedName name="Z_F4B4FE1C_7101_11D3_88FE_0000834298E4_.wvu.PrintArea" localSheetId="7" hidden="1">#REF!</definedName>
    <definedName name="Z_F4B4FE1C_7101_11D3_88FE_0000834298E4_.wvu.PrintArea" localSheetId="8" hidden="1">#REF!</definedName>
    <definedName name="Z_F4B4FE1C_7101_11D3_88FE_0000834298E4_.wvu.PrintArea" localSheetId="6" hidden="1">#REF!</definedName>
    <definedName name="Z_F4B4FE1C_7101_11D3_88FE_0000834298E4_.wvu.PrintArea" localSheetId="12" hidden="1">#REF!</definedName>
    <definedName name="Z_F4B4FE1C_7101_11D3_88FE_0000834298E4_.wvu.PrintArea" hidden="1">#REF!</definedName>
    <definedName name="Z_F4B4FE1C_7101_11D3_88FE_0000834298E4_.wvu.PrintTitles" localSheetId="7" hidden="1">#REF!,#REF!</definedName>
    <definedName name="Z_F4B4FE1C_7101_11D3_88FE_0000834298E4_.wvu.PrintTitles" localSheetId="8" hidden="1">#REF!,#REF!</definedName>
    <definedName name="Z_F4B4FE1C_7101_11D3_88FE_0000834298E4_.wvu.PrintTitles" localSheetId="6" hidden="1">#REF!,#REF!</definedName>
    <definedName name="Z_F4B4FE1C_7101_11D3_88FE_0000834298E4_.wvu.PrintTitles" localSheetId="12" hidden="1">#REF!,#REF!</definedName>
    <definedName name="Z_F4B4FE1C_7101_11D3_88FE_0000834298E4_.wvu.PrintTitles" hidden="1">#REF!,#REF!</definedName>
    <definedName name="Z_F4B5003C_7101_11D3_88FE_0000834298E4_.wvu.PrintArea" localSheetId="7" hidden="1">#REF!</definedName>
    <definedName name="Z_F4B5003C_7101_11D3_88FE_0000834298E4_.wvu.PrintArea" localSheetId="8" hidden="1">#REF!</definedName>
    <definedName name="Z_F4B5003C_7101_11D3_88FE_0000834298E4_.wvu.PrintArea" localSheetId="6" hidden="1">#REF!</definedName>
    <definedName name="Z_F4B5003C_7101_11D3_88FE_0000834298E4_.wvu.PrintArea" localSheetId="12" hidden="1">#REF!</definedName>
    <definedName name="Z_F4B5003C_7101_11D3_88FE_0000834298E4_.wvu.PrintArea" hidden="1">#REF!</definedName>
    <definedName name="Z_F4B5003C_7101_11D3_88FE_0000834298E4_.wvu.PrintTitles" localSheetId="7" hidden="1">#REF!,#REF!</definedName>
    <definedName name="Z_F4B5003C_7101_11D3_88FE_0000834298E4_.wvu.PrintTitles" localSheetId="8" hidden="1">#REF!,#REF!</definedName>
    <definedName name="Z_F4B5003C_7101_11D3_88FE_0000834298E4_.wvu.PrintTitles" localSheetId="6" hidden="1">#REF!,#REF!</definedName>
    <definedName name="Z_F4B5003C_7101_11D3_88FE_0000834298E4_.wvu.PrintTitles" localSheetId="12" hidden="1">#REF!,#REF!</definedName>
    <definedName name="Z_F4B5003C_7101_11D3_88FE_0000834298E4_.wvu.PrintTitles" hidden="1">#REF!,#REF!</definedName>
    <definedName name="Z_F4B5003D_7101_11D3_88FE_0000834298E4_.wvu.PrintArea" localSheetId="7" hidden="1">#REF!</definedName>
    <definedName name="Z_F4B5003D_7101_11D3_88FE_0000834298E4_.wvu.PrintArea" localSheetId="8" hidden="1">#REF!</definedName>
    <definedName name="Z_F4B5003D_7101_11D3_88FE_0000834298E4_.wvu.PrintArea" localSheetId="6" hidden="1">#REF!</definedName>
    <definedName name="Z_F4B5003D_7101_11D3_88FE_0000834298E4_.wvu.PrintArea" localSheetId="12" hidden="1">#REF!</definedName>
    <definedName name="Z_F4B5003D_7101_11D3_88FE_0000834298E4_.wvu.PrintArea" hidden="1">#REF!</definedName>
    <definedName name="Z_F4B5003D_7101_11D3_88FE_0000834298E4_.wvu.PrintTitles" localSheetId="7" hidden="1">#REF!,#REF!</definedName>
    <definedName name="Z_F4B5003D_7101_11D3_88FE_0000834298E4_.wvu.PrintTitles" localSheetId="8" hidden="1">#REF!,#REF!</definedName>
    <definedName name="Z_F4B5003D_7101_11D3_88FE_0000834298E4_.wvu.PrintTitles" localSheetId="6" hidden="1">#REF!,#REF!</definedName>
    <definedName name="Z_F4B5003D_7101_11D3_88FE_0000834298E4_.wvu.PrintTitles" localSheetId="12" hidden="1">#REF!,#REF!</definedName>
    <definedName name="Z_F4B5003D_7101_11D3_88FE_0000834298E4_.wvu.PrintTitles" hidden="1">#REF!,#REF!</definedName>
    <definedName name="Z_F4B5003E_7101_11D3_88FE_0000834298E4_.wvu.PrintArea" localSheetId="7" hidden="1">#REF!</definedName>
    <definedName name="Z_F4B5003E_7101_11D3_88FE_0000834298E4_.wvu.PrintArea" localSheetId="8" hidden="1">#REF!</definedName>
    <definedName name="Z_F4B5003E_7101_11D3_88FE_0000834298E4_.wvu.PrintArea" localSheetId="6" hidden="1">#REF!</definedName>
    <definedName name="Z_F4B5003E_7101_11D3_88FE_0000834298E4_.wvu.PrintArea" localSheetId="12" hidden="1">#REF!</definedName>
    <definedName name="Z_F4B5003E_7101_11D3_88FE_0000834298E4_.wvu.PrintArea" hidden="1">#REF!</definedName>
    <definedName name="Z_F4B5003E_7101_11D3_88FE_0000834298E4_.wvu.PrintTitles" localSheetId="7" hidden="1">#REF!,#REF!</definedName>
    <definedName name="Z_F4B5003E_7101_11D3_88FE_0000834298E4_.wvu.PrintTitles" localSheetId="8" hidden="1">#REF!,#REF!</definedName>
    <definedName name="Z_F4B5003E_7101_11D3_88FE_0000834298E4_.wvu.PrintTitles" localSheetId="6" hidden="1">#REF!,#REF!</definedName>
    <definedName name="Z_F4B5003E_7101_11D3_88FE_0000834298E4_.wvu.PrintTitles" localSheetId="12" hidden="1">#REF!,#REF!</definedName>
    <definedName name="Z_F4B5003E_7101_11D3_88FE_0000834298E4_.wvu.PrintTitles" hidden="1">#REF!,#REF!</definedName>
    <definedName name="Z_F4B5003F_7101_11D3_88FE_0000834298E4_.wvu.PrintArea" localSheetId="7" hidden="1">#REF!</definedName>
    <definedName name="Z_F4B5003F_7101_11D3_88FE_0000834298E4_.wvu.PrintArea" localSheetId="8" hidden="1">#REF!</definedName>
    <definedName name="Z_F4B5003F_7101_11D3_88FE_0000834298E4_.wvu.PrintArea" localSheetId="6" hidden="1">#REF!</definedName>
    <definedName name="Z_F4B5003F_7101_11D3_88FE_0000834298E4_.wvu.PrintArea" localSheetId="12" hidden="1">#REF!</definedName>
    <definedName name="Z_F4B5003F_7101_11D3_88FE_0000834298E4_.wvu.PrintArea" hidden="1">#REF!</definedName>
    <definedName name="Z_F4B5003F_7101_11D3_88FE_0000834298E4_.wvu.PrintTitles" localSheetId="7" hidden="1">#REF!,#REF!</definedName>
    <definedName name="Z_F4B5003F_7101_11D3_88FE_0000834298E4_.wvu.PrintTitles" localSheetId="8" hidden="1">#REF!,#REF!</definedName>
    <definedName name="Z_F4B5003F_7101_11D3_88FE_0000834298E4_.wvu.PrintTitles" localSheetId="6" hidden="1">#REF!,#REF!</definedName>
    <definedName name="Z_F4B5003F_7101_11D3_88FE_0000834298E4_.wvu.PrintTitles" localSheetId="12" hidden="1">#REF!,#REF!</definedName>
    <definedName name="Z_F4B5003F_7101_11D3_88FE_0000834298E4_.wvu.PrintTitles" hidden="1">#REF!,#REF!</definedName>
    <definedName name="Z_F4B50040_7101_11D3_88FE_0000834298E4_.wvu.PrintArea" localSheetId="7" hidden="1">#REF!</definedName>
    <definedName name="Z_F4B50040_7101_11D3_88FE_0000834298E4_.wvu.PrintArea" localSheetId="8" hidden="1">#REF!</definedName>
    <definedName name="Z_F4B50040_7101_11D3_88FE_0000834298E4_.wvu.PrintArea" localSheetId="6" hidden="1">#REF!</definedName>
    <definedName name="Z_F4B50040_7101_11D3_88FE_0000834298E4_.wvu.PrintArea" localSheetId="12" hidden="1">#REF!</definedName>
    <definedName name="Z_F4B50040_7101_11D3_88FE_0000834298E4_.wvu.PrintArea" hidden="1">#REF!</definedName>
    <definedName name="Z_F4B50040_7101_11D3_88FE_0000834298E4_.wvu.PrintTitles" localSheetId="7" hidden="1">#REF!,#REF!</definedName>
    <definedName name="Z_F4B50040_7101_11D3_88FE_0000834298E4_.wvu.PrintTitles" localSheetId="8" hidden="1">#REF!,#REF!</definedName>
    <definedName name="Z_F4B50040_7101_11D3_88FE_0000834298E4_.wvu.PrintTitles" localSheetId="6" hidden="1">#REF!,#REF!</definedName>
    <definedName name="Z_F4B50040_7101_11D3_88FE_0000834298E4_.wvu.PrintTitles" localSheetId="12" hidden="1">#REF!,#REF!</definedName>
    <definedName name="Z_F4B50040_7101_11D3_88FE_0000834298E4_.wvu.PrintTitles" hidden="1">#REF!,#REF!</definedName>
    <definedName name="Z_F4B500EF_7101_11D3_88FE_0000834298E4_.wvu.PrintArea" localSheetId="7" hidden="1">#REF!</definedName>
    <definedName name="Z_F4B500EF_7101_11D3_88FE_0000834298E4_.wvu.PrintArea" localSheetId="8" hidden="1">#REF!</definedName>
    <definedName name="Z_F4B500EF_7101_11D3_88FE_0000834298E4_.wvu.PrintArea" localSheetId="6" hidden="1">#REF!</definedName>
    <definedName name="Z_F4B500EF_7101_11D3_88FE_0000834298E4_.wvu.PrintArea" localSheetId="12" hidden="1">#REF!</definedName>
    <definedName name="Z_F4B500EF_7101_11D3_88FE_0000834298E4_.wvu.PrintArea" hidden="1">#REF!</definedName>
    <definedName name="Z_F4B500EF_7101_11D3_88FE_0000834298E4_.wvu.PrintTitles" localSheetId="7" hidden="1">#REF!,#REF!</definedName>
    <definedName name="Z_F4B500EF_7101_11D3_88FE_0000834298E4_.wvu.PrintTitles" localSheetId="8" hidden="1">#REF!,#REF!</definedName>
    <definedName name="Z_F4B500EF_7101_11D3_88FE_0000834298E4_.wvu.PrintTitles" localSheetId="6" hidden="1">#REF!,#REF!</definedName>
    <definedName name="Z_F4B500EF_7101_11D3_88FE_0000834298E4_.wvu.PrintTitles" localSheetId="12" hidden="1">#REF!,#REF!</definedName>
    <definedName name="Z_F4B500EF_7101_11D3_88FE_0000834298E4_.wvu.PrintTitles" hidden="1">#REF!,#REF!</definedName>
    <definedName name="Z_F4B500F0_7101_11D3_88FE_0000834298E4_.wvu.PrintArea" localSheetId="7" hidden="1">#REF!</definedName>
    <definedName name="Z_F4B500F0_7101_11D3_88FE_0000834298E4_.wvu.PrintArea" localSheetId="8" hidden="1">#REF!</definedName>
    <definedName name="Z_F4B500F0_7101_11D3_88FE_0000834298E4_.wvu.PrintArea" localSheetId="6" hidden="1">#REF!</definedName>
    <definedName name="Z_F4B500F0_7101_11D3_88FE_0000834298E4_.wvu.PrintArea" localSheetId="12" hidden="1">#REF!</definedName>
    <definedName name="Z_F4B500F0_7101_11D3_88FE_0000834298E4_.wvu.PrintArea" hidden="1">#REF!</definedName>
    <definedName name="Z_F4B500F0_7101_11D3_88FE_0000834298E4_.wvu.PrintTitles" localSheetId="7" hidden="1">#REF!,#REF!</definedName>
    <definedName name="Z_F4B500F0_7101_11D3_88FE_0000834298E4_.wvu.PrintTitles" localSheetId="8" hidden="1">#REF!,#REF!</definedName>
    <definedName name="Z_F4B500F0_7101_11D3_88FE_0000834298E4_.wvu.PrintTitles" localSheetId="6" hidden="1">#REF!,#REF!</definedName>
    <definedName name="Z_F4B500F0_7101_11D3_88FE_0000834298E4_.wvu.PrintTitles" localSheetId="12" hidden="1">#REF!,#REF!</definedName>
    <definedName name="Z_F4B500F0_7101_11D3_88FE_0000834298E4_.wvu.PrintTitles" hidden="1">#REF!,#REF!</definedName>
    <definedName name="Z_F4B500F1_7101_11D3_88FE_0000834298E4_.wvu.PrintArea" localSheetId="7" hidden="1">#REF!</definedName>
    <definedName name="Z_F4B500F1_7101_11D3_88FE_0000834298E4_.wvu.PrintArea" localSheetId="8" hidden="1">#REF!</definedName>
    <definedName name="Z_F4B500F1_7101_11D3_88FE_0000834298E4_.wvu.PrintArea" localSheetId="6" hidden="1">#REF!</definedName>
    <definedName name="Z_F4B500F1_7101_11D3_88FE_0000834298E4_.wvu.PrintArea" localSheetId="12" hidden="1">#REF!</definedName>
    <definedName name="Z_F4B500F1_7101_11D3_88FE_0000834298E4_.wvu.PrintArea" hidden="1">#REF!</definedName>
    <definedName name="Z_F4B500F1_7101_11D3_88FE_0000834298E4_.wvu.PrintTitles" localSheetId="7" hidden="1">#REF!,#REF!</definedName>
    <definedName name="Z_F4B500F1_7101_11D3_88FE_0000834298E4_.wvu.PrintTitles" localSheetId="8" hidden="1">#REF!,#REF!</definedName>
    <definedName name="Z_F4B500F1_7101_11D3_88FE_0000834298E4_.wvu.PrintTitles" localSheetId="6" hidden="1">#REF!,#REF!</definedName>
    <definedName name="Z_F4B500F1_7101_11D3_88FE_0000834298E4_.wvu.PrintTitles" localSheetId="12" hidden="1">#REF!,#REF!</definedName>
    <definedName name="Z_F4B500F1_7101_11D3_88FE_0000834298E4_.wvu.PrintTitles" hidden="1">#REF!,#REF!</definedName>
    <definedName name="Z_F4B500F2_7101_11D3_88FE_0000834298E4_.wvu.PrintArea" localSheetId="7" hidden="1">#REF!</definedName>
    <definedName name="Z_F4B500F2_7101_11D3_88FE_0000834298E4_.wvu.PrintArea" localSheetId="8" hidden="1">#REF!</definedName>
    <definedName name="Z_F4B500F2_7101_11D3_88FE_0000834298E4_.wvu.PrintArea" localSheetId="6" hidden="1">#REF!</definedName>
    <definedName name="Z_F4B500F2_7101_11D3_88FE_0000834298E4_.wvu.PrintArea" localSheetId="12" hidden="1">#REF!</definedName>
    <definedName name="Z_F4B500F2_7101_11D3_88FE_0000834298E4_.wvu.PrintArea" hidden="1">#REF!</definedName>
    <definedName name="Z_F4B500F2_7101_11D3_88FE_0000834298E4_.wvu.PrintTitles" localSheetId="7" hidden="1">#REF!,#REF!</definedName>
    <definedName name="Z_F4B500F2_7101_11D3_88FE_0000834298E4_.wvu.PrintTitles" localSheetId="8" hidden="1">#REF!,#REF!</definedName>
    <definedName name="Z_F4B500F2_7101_11D3_88FE_0000834298E4_.wvu.PrintTitles" localSheetId="6" hidden="1">#REF!,#REF!</definedName>
    <definedName name="Z_F4B500F2_7101_11D3_88FE_0000834298E4_.wvu.PrintTitles" localSheetId="12" hidden="1">#REF!,#REF!</definedName>
    <definedName name="Z_F4B500F2_7101_11D3_88FE_0000834298E4_.wvu.PrintTitles" hidden="1">#REF!,#REF!</definedName>
    <definedName name="Z_F4B500F3_7101_11D3_88FE_0000834298E4_.wvu.PrintArea" localSheetId="7" hidden="1">#REF!</definedName>
    <definedName name="Z_F4B500F3_7101_11D3_88FE_0000834298E4_.wvu.PrintArea" localSheetId="8" hidden="1">#REF!</definedName>
    <definedName name="Z_F4B500F3_7101_11D3_88FE_0000834298E4_.wvu.PrintArea" localSheetId="6" hidden="1">#REF!</definedName>
    <definedName name="Z_F4B500F3_7101_11D3_88FE_0000834298E4_.wvu.PrintArea" localSheetId="12" hidden="1">#REF!</definedName>
    <definedName name="Z_F4B500F3_7101_11D3_88FE_0000834298E4_.wvu.PrintArea" hidden="1">#REF!</definedName>
    <definedName name="Z_F4B500F3_7101_11D3_88FE_0000834298E4_.wvu.PrintTitles" localSheetId="7" hidden="1">#REF!,#REF!</definedName>
    <definedName name="Z_F4B500F3_7101_11D3_88FE_0000834298E4_.wvu.PrintTitles" localSheetId="8" hidden="1">#REF!,#REF!</definedName>
    <definedName name="Z_F4B500F3_7101_11D3_88FE_0000834298E4_.wvu.PrintTitles" localSheetId="6" hidden="1">#REF!,#REF!</definedName>
    <definedName name="Z_F4B500F3_7101_11D3_88FE_0000834298E4_.wvu.PrintTitles" localSheetId="12" hidden="1">#REF!,#REF!</definedName>
    <definedName name="Z_F4B500F3_7101_11D3_88FE_0000834298E4_.wvu.PrintTitles" hidden="1">#REF!,#REF!</definedName>
    <definedName name="Z_F4FD3B15_94B3_4340_9B80_20E32E6A39AD_.wvu.PrintArea" localSheetId="7" hidden="1">'Ann BikePed'!$B$2:$H$45</definedName>
    <definedName name="Z_F4FD3B15_94B3_4340_9B80_20E32E6A39AD_.wvu.PrintArea" localSheetId="9" hidden="1">Avoided!$B$2:$D$21</definedName>
    <definedName name="Z_F4FD3B15_94B3_4340_9B80_20E32E6A39AD_.wvu.PrintArea" localSheetId="8" hidden="1">'Bus Benefit'!$B$2:$G$48</definedName>
    <definedName name="Z_F4FD3B15_94B3_4340_9B80_20E32E6A39AD_.wvu.PrintArea" localSheetId="6" hidden="1">'Daily BikePed'!$B$2:$H$43</definedName>
    <definedName name="Z_F73A784B_A9A6_4C46_9B6B_163185550EA2_.wvu.PrintArea" localSheetId="15" hidden="1">'An Maint Cost'!$B$2:$D$21</definedName>
    <definedName name="Z_F73A784B_A9A6_4C46_9B6B_163185550EA2_.wvu.PrintArea" localSheetId="4" hidden="1">'Ann Bike Ben'!$B$2:$H$47</definedName>
    <definedName name="Z_F73A784B_A9A6_4C46_9B6B_163185550EA2_.wvu.PrintArea" localSheetId="7" hidden="1">'Ann BikePed'!$B$2:$H$45</definedName>
    <definedName name="Z_F73A784B_A9A6_4C46_9B6B_163185550EA2_.wvu.PrintArea" localSheetId="3" hidden="1">'Ann Ped Ben'!$B$2:$H$48</definedName>
    <definedName name="Z_F73A784B_A9A6_4C46_9B6B_163185550EA2_.wvu.PrintArea" localSheetId="9" hidden="1">Avoided!$B$2:$D$24</definedName>
    <definedName name="Z_F73A784B_A9A6_4C46_9B6B_163185550EA2_.wvu.PrintArea" localSheetId="2" hidden="1">'BC Sum'!$B$2:$X$51</definedName>
    <definedName name="Z_F73A784B_A9A6_4C46_9B6B_163185550EA2_.wvu.PrintArea" localSheetId="8" hidden="1">'Bus Benefit'!$B$2:$G$48</definedName>
    <definedName name="Z_F73A784B_A9A6_4C46_9B6B_163185550EA2_.wvu.PrintArea" localSheetId="14" hidden="1">'Const Cost'!$B$2:$C$15</definedName>
    <definedName name="Z_F73A784B_A9A6_4C46_9B6B_163185550EA2_.wvu.PrintArea" localSheetId="6" hidden="1">'Daily BikePed'!$B$2:$H$43</definedName>
    <definedName name="Z_F73A784B_A9A6_4C46_9B6B_163185550EA2_.wvu.PrintArea" localSheetId="12" hidden="1">Emissions!$B$3:$P$48</definedName>
    <definedName name="Z_F73A784B_A9A6_4C46_9B6B_163185550EA2_.wvu.PrintArea" localSheetId="16" hidden="1">Factors!$B$2:$H$40</definedName>
    <definedName name="Z_F73A784B_A9A6_4C46_9B6B_163185550EA2_.wvu.PrintArea" localSheetId="0" hidden="1">Index!$B$1:$C$18</definedName>
    <definedName name="Z_F73A784B_A9A6_4C46_9B6B_163185550EA2_.wvu.PrintArea" localSheetId="5" hidden="1">'Mortality Ben'!$B$2:$G$50</definedName>
    <definedName name="Z_F73A784B_A9A6_4C46_9B6B_163185550EA2_.wvu.PrintArea" localSheetId="10" hidden="1">'Rem Value'!$B$2:$D$28</definedName>
    <definedName name="Z_F73A784B_A9A6_4C46_9B6B_163185550EA2_.wvu.PrintArea" localSheetId="11" hidden="1">Safety!$B$2:$K$52</definedName>
    <definedName name="Z_F73A784B_A9A6_4C46_9B6B_163185550EA2_.wvu.PrintArea" localSheetId="13" hidden="1">'VMT Reductions'!$B$2:$E$47</definedName>
    <definedName name="Z_F896B10E_F4C8_4514_A698_6A180ABB99BD_.wvu.PrintArea" localSheetId="7" hidden="1">'Ann BikePed'!$B$2:$H$45</definedName>
    <definedName name="Z_F896B10E_F4C8_4514_A698_6A180ABB99BD_.wvu.PrintArea" localSheetId="9" hidden="1">Avoided!$B$2:$D$21</definedName>
    <definedName name="Z_F896B10E_F4C8_4514_A698_6A180ABB99BD_.wvu.PrintArea" localSheetId="8" hidden="1">'Bus Benefit'!$B$2:$G$48</definedName>
    <definedName name="Z_F896B10E_F4C8_4514_A698_6A180ABB99BD_.wvu.PrintArea" localSheetId="6" hidden="1">'Daily BikePed'!$B$2:$H$43</definedName>
    <definedName name="Z_FA5DF41B_71D7_11D3_88FF_0000834298E4_.wvu.PrintArea" hidden="1">[15]Quarters!$K$48:$S$81</definedName>
    <definedName name="Z_FA5DF41B_71D7_11D3_88FF_0000834298E4_.wvu.PrintTitles" localSheetId="7" hidden="1">[15]Quarters!#REF!</definedName>
    <definedName name="Z_FA5DF41B_71D7_11D3_88FF_0000834298E4_.wvu.PrintTitles" localSheetId="8" hidden="1">[15]Quarters!#REF!</definedName>
    <definedName name="Z_FA5DF41B_71D7_11D3_88FF_0000834298E4_.wvu.PrintTitles" localSheetId="6" hidden="1">[15]Quarters!#REF!</definedName>
    <definedName name="Z_FA5DF41B_71D7_11D3_88FF_0000834298E4_.wvu.PrintTitles" localSheetId="12" hidden="1">[15]Quarters!#REF!</definedName>
    <definedName name="Z_FA5DF41B_71D7_11D3_88FF_0000834298E4_.wvu.PrintTitles" hidden="1">[15]Quarters!#REF!</definedName>
    <definedName name="Z_FA5DF41B_71D7_11D3_88FF_0000834298E4_.wvu.Rows" localSheetId="7" hidden="1">[15]Quarters!#REF!</definedName>
    <definedName name="Z_FA5DF41B_71D7_11D3_88FF_0000834298E4_.wvu.Rows" localSheetId="8" hidden="1">[15]Quarters!#REF!</definedName>
    <definedName name="Z_FA5DF41B_71D7_11D3_88FF_0000834298E4_.wvu.Rows" localSheetId="6" hidden="1">[15]Quarters!#REF!</definedName>
    <definedName name="Z_FA5DF41B_71D7_11D3_88FF_0000834298E4_.wvu.Rows" localSheetId="12" hidden="1">[15]Quarters!#REF!</definedName>
    <definedName name="Z_FA5DF41B_71D7_11D3_88FF_0000834298E4_.wvu.Rows" hidden="1">[15]Quarters!#REF!</definedName>
    <definedName name="Z_FA5DF41D_71D7_11D3_88FF_0000834298E4_.wvu.PrintArea" hidden="1">[15]Quarters!$K$1:$R$47</definedName>
    <definedName name="Z_FA5DF41D_71D7_11D3_88FF_0000834298E4_.wvu.PrintTitles" localSheetId="7" hidden="1">[15]Quarters!#REF!</definedName>
    <definedName name="Z_FA5DF41D_71D7_11D3_88FF_0000834298E4_.wvu.PrintTitles" localSheetId="8" hidden="1">[15]Quarters!#REF!</definedName>
    <definedName name="Z_FA5DF41D_71D7_11D3_88FF_0000834298E4_.wvu.PrintTitles" localSheetId="6" hidden="1">[15]Quarters!#REF!</definedName>
    <definedName name="Z_FA5DF41D_71D7_11D3_88FF_0000834298E4_.wvu.PrintTitles" localSheetId="12" hidden="1">[15]Quarters!#REF!</definedName>
    <definedName name="Z_FA5DF41D_71D7_11D3_88FF_0000834298E4_.wvu.PrintTitles" hidden="1">[15]Quarters!#REF!</definedName>
    <definedName name="Z_FA5DF41D_71D7_11D3_88FF_0000834298E4_.wvu.Rows" localSheetId="7" hidden="1">[15]Quarters!#REF!</definedName>
    <definedName name="Z_FA5DF41D_71D7_11D3_88FF_0000834298E4_.wvu.Rows" localSheetId="8" hidden="1">[15]Quarters!#REF!</definedName>
    <definedName name="Z_FA5DF41D_71D7_11D3_88FF_0000834298E4_.wvu.Rows" localSheetId="6" hidden="1">[15]Quarters!#REF!</definedName>
    <definedName name="Z_FA5DF41D_71D7_11D3_88FF_0000834298E4_.wvu.Rows" localSheetId="12" hidden="1">[15]Quarters!#REF!</definedName>
    <definedName name="Z_FA5DF41D_71D7_11D3_88FF_0000834298E4_.wvu.Rows" hidden="1">[15]Quarters!#REF!</definedName>
    <definedName name="Z_FA5DF41F_71D7_11D3_88FF_0000834298E4_.wvu.PrintArea" hidden="1">[15]Quarters!$S$1:$AD$29</definedName>
    <definedName name="Z_FA5DF41F_71D7_11D3_88FF_0000834298E4_.wvu.PrintTitles" localSheetId="7" hidden="1">[15]Quarters!#REF!</definedName>
    <definedName name="Z_FA5DF41F_71D7_11D3_88FF_0000834298E4_.wvu.PrintTitles" localSheetId="8" hidden="1">[15]Quarters!#REF!</definedName>
    <definedName name="Z_FA5DF41F_71D7_11D3_88FF_0000834298E4_.wvu.PrintTitles" localSheetId="6" hidden="1">[15]Quarters!#REF!</definedName>
    <definedName name="Z_FA5DF41F_71D7_11D3_88FF_0000834298E4_.wvu.PrintTitles" localSheetId="12" hidden="1">[15]Quarters!#REF!</definedName>
    <definedName name="Z_FA5DF41F_71D7_11D3_88FF_0000834298E4_.wvu.PrintTitles" hidden="1">[15]Quarters!#REF!</definedName>
    <definedName name="Z_FA5DF41F_71D7_11D3_88FF_0000834298E4_.wvu.Rows" localSheetId="7" hidden="1">[15]Quarters!#REF!</definedName>
    <definedName name="Z_FA5DF41F_71D7_11D3_88FF_0000834298E4_.wvu.Rows" localSheetId="8" hidden="1">[15]Quarters!#REF!</definedName>
    <definedName name="Z_FA5DF41F_71D7_11D3_88FF_0000834298E4_.wvu.Rows" localSheetId="6" hidden="1">[15]Quarters!#REF!</definedName>
    <definedName name="Z_FA5DF41F_71D7_11D3_88FF_0000834298E4_.wvu.Rows" localSheetId="12" hidden="1">[15]Quarters!#REF!</definedName>
    <definedName name="Z_FA5DF41F_71D7_11D3_88FF_0000834298E4_.wvu.Rows" hidden="1">[15]Quarters!#REF!</definedName>
    <definedName name="Z_FE841F3E_FC6A_4E76_89CB_3DF0306EEF51_.wvu.PrintArea" localSheetId="0" hidden="1">Index!$B$1:$C$18</definedName>
    <definedName name="ZONING">#N/A</definedName>
  </definedNames>
  <calcPr calcId="191029"/>
  <customWorkbookViews>
    <customWorkbookView name="summ" guid="{91DB263B-35BD-4276-ACB2-FC5FD8A26229}" maximized="1" xWindow="-8" yWindow="-8" windowWidth="1936" windowHeight="1056" activeSheetId="58"/>
    <customWorkbookView name="freight vmt" guid="{6D4EF0D7-55CD-45E8-9233-8CE1EFC9F503}" maximized="1" xWindow="-8" yWindow="-8" windowWidth="1936" windowHeight="1056" activeSheetId="106"/>
    <customWorkbookView name="matrix" guid="{6784BEB2-0CFB-4FEE-9718-BB80D0DF60E0}" maximized="1" xWindow="-8" yWindow="-8" windowWidth="1936" windowHeight="1056" activeSheetId="107"/>
    <customWorkbookView name="trav time" guid="{137ACAA3-F4FC-4608-9431-D9BEC285296D}" includeHiddenRowCol="0" maximized="1" xWindow="1912" yWindow="-8" windowWidth="1696" windowHeight="1026" activeSheetId="77"/>
    <customWorkbookView name="trav time new" guid="{2C4C3456-C7CD-4A92-A41E-A9C58787EDA1}" includeHiddenRowCol="0" maximized="1" xWindow="1912" yWindow="-8" windowWidth="1696" windowHeight="1026" activeSheetId="104"/>
    <customWorkbookView name="ann vmt" guid="{D66558C1-17BA-459D-A37F-A1688366C2CF}" includeHiddenRowCol="0" maximized="1" xWindow="1912" yWindow="-8" windowWidth="1696" windowHeight="1026" activeSheetId="97"/>
    <customWorkbookView name="ann vht" guid="{F02EAE90-4444-46CB-A08B-4BEB10A4ECE7}" includeHiddenRowCol="0" maximized="1" xWindow="1912" yWindow="-8" windowWidth="1696" windowHeight="1026" activeSheetId="103"/>
    <customWorkbookView name="avoid" guid="{058538D0-2E33-4BBA-8F0D-D42958A5F072}" includeHiddenRowCol="0" maximized="1" xWindow="1912" yWindow="-8" windowWidth="1696" windowHeight="1026" activeSheetId="102"/>
    <customWorkbookView name="resid" guid="{39C23816-21B1-47A6-A255-46DB5EB8E846}" includeHiddenRowCol="0" maximized="1" xWindow="1912" yWindow="-8" windowWidth="1696" windowHeight="1026" activeSheetId="94"/>
    <customWorkbookView name="safety" guid="{439D949C-6213-444A-BC9C-177362F74078}" includeHiddenRowCol="0" maximized="1" xWindow="1912" yWindow="-8" windowWidth="1696" windowHeight="1026" activeSheetId="95"/>
    <customWorkbookView name="inactivity" guid="{15FFB909-55FF-4825-B9C3-60C1C842CC05}" includeHiddenRowCol="0" maximized="1" xWindow="1912" yWindow="-8" windowWidth="1696" windowHeight="1026" activeSheetId="109"/>
    <customWorkbookView name="emissions" guid="{F73A784B-A9A6-4C46-9B6B-163185550EA2}" includeHiddenRowCol="0" maximized="1" xWindow="1912" yWindow="-8" windowWidth="1696" windowHeight="1026" activeSheetId="98"/>
    <customWorkbookView name="const" guid="{5F8A3C5E-2D1B-413F-AE84-3BAD5B0C6338}" includeHiddenRowCol="0" maximized="1" xWindow="1912" yWindow="-8" windowWidth="1696" windowHeight="1026" activeSheetId="69"/>
    <customWorkbookView name="an maint" guid="{9D5C1F3A-37BA-4383-AF9B-995CB450E213}" includeHiddenRowCol="0" maximized="1" xWindow="1912" yWindow="-8" windowWidth="1696" windowHeight="1026" activeSheetId="65"/>
    <customWorkbookView name="factors" guid="{79E8FB63-FAB1-401F-8376-4C995C38C9B5}" includeHiddenRowCol="0" maximized="1" xWindow="1912" yWindow="-8" windowWidth="1696" windowHeight="1026" activeSheetId="83"/>
    <customWorkbookView name="auto" guid="{8729F7E6-15AB-4F73-A249-EE4D80E7409A}" includeHiddenRowCol="0" maximized="1" xWindow="1912" yWindow="-8" windowWidth="1696" windowHeight="1026" activeSheetId="62"/>
    <customWorkbookView name="bike" guid="{C37D0059-2E05-47AA-BEF7-B199FE45C44F}" includeHiddenRowCol="0" maximized="1" xWindow="1912" yWindow="-8" windowWidth="1696" windowHeight="1026" activeSheetId="1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113" l="1"/>
  <c r="M15" i="113"/>
  <c r="M16" i="113"/>
  <c r="M13" i="113"/>
  <c r="K17" i="113"/>
  <c r="K18" i="113"/>
  <c r="I17" i="113"/>
  <c r="M17" i="113" s="1"/>
  <c r="I18" i="113"/>
  <c r="M18" i="113" s="1"/>
  <c r="E17" i="113"/>
  <c r="E18" i="113"/>
  <c r="C17" i="113"/>
  <c r="C18" i="113"/>
  <c r="E82" i="119"/>
  <c r="G14" i="119" s="1"/>
  <c r="B2" i="119"/>
  <c r="C19" i="6"/>
  <c r="E13" i="119" l="1"/>
  <c r="E20" i="119" s="1"/>
  <c r="G20" i="119" s="1"/>
  <c r="I21" i="58" s="1"/>
  <c r="C22" i="119"/>
  <c r="C23" i="119" s="1"/>
  <c r="B4" i="119"/>
  <c r="B3" i="119"/>
  <c r="I14" i="58"/>
  <c r="E19" i="114"/>
  <c r="C22" i="116" s="1"/>
  <c r="I19" i="114"/>
  <c r="D20" i="77" s="1"/>
  <c r="K19" i="114"/>
  <c r="G20" i="77" s="1"/>
  <c r="H20" i="77" s="1"/>
  <c r="W10" i="58"/>
  <c r="T10" i="58"/>
  <c r="K19" i="113"/>
  <c r="K20" i="113" s="1"/>
  <c r="K21" i="113" s="1"/>
  <c r="K22" i="113" s="1"/>
  <c r="K23" i="113" s="1"/>
  <c r="K24" i="113" s="1"/>
  <c r="K25" i="113" s="1"/>
  <c r="K26" i="113" s="1"/>
  <c r="K27" i="113" s="1"/>
  <c r="K28" i="113" s="1"/>
  <c r="K29" i="113" s="1"/>
  <c r="K30" i="113" s="1"/>
  <c r="K31" i="113" s="1"/>
  <c r="K32" i="113" s="1"/>
  <c r="K33" i="113" s="1"/>
  <c r="K34" i="113" s="1"/>
  <c r="K35" i="113" s="1"/>
  <c r="K36" i="113" s="1"/>
  <c r="E19" i="113"/>
  <c r="E20" i="113" s="1"/>
  <c r="E21" i="113" s="1"/>
  <c r="E22" i="113" s="1"/>
  <c r="E23" i="113" s="1"/>
  <c r="E24" i="113" s="1"/>
  <c r="E25" i="113" s="1"/>
  <c r="E26" i="113" s="1"/>
  <c r="E27" i="113" s="1"/>
  <c r="E28" i="113" s="1"/>
  <c r="E29" i="113" s="1"/>
  <c r="E30" i="113" s="1"/>
  <c r="E31" i="113" s="1"/>
  <c r="E32" i="113" s="1"/>
  <c r="E33" i="113" s="1"/>
  <c r="E34" i="113" s="1"/>
  <c r="E35" i="113" s="1"/>
  <c r="E36" i="113" s="1"/>
  <c r="B2" i="117"/>
  <c r="C24" i="6"/>
  <c r="B4" i="117"/>
  <c r="B3" i="117"/>
  <c r="E19" i="119" l="1"/>
  <c r="G19" i="119" s="1"/>
  <c r="I20" i="58" s="1"/>
  <c r="E18" i="119"/>
  <c r="G18" i="119" s="1"/>
  <c r="I19" i="58" s="1"/>
  <c r="E16" i="119"/>
  <c r="G16" i="119" s="1"/>
  <c r="I17" i="58" s="1"/>
  <c r="E17" i="119"/>
  <c r="G17" i="119" s="1"/>
  <c r="I18" i="58" s="1"/>
  <c r="E23" i="119"/>
  <c r="G23" i="119" s="1"/>
  <c r="I24" i="58" s="1"/>
  <c r="E22" i="119"/>
  <c r="G22" i="119" s="1"/>
  <c r="I23" i="58" s="1"/>
  <c r="E21" i="119"/>
  <c r="G21" i="119" s="1"/>
  <c r="I22" i="58" s="1"/>
  <c r="C24" i="119"/>
  <c r="E24" i="119" s="1"/>
  <c r="G24" i="119" s="1"/>
  <c r="I25" i="58" s="1"/>
  <c r="G21" i="115"/>
  <c r="H21" i="115" s="1"/>
  <c r="D22" i="116"/>
  <c r="M19" i="114"/>
  <c r="I19" i="113"/>
  <c r="C19" i="113"/>
  <c r="C20" i="113" s="1"/>
  <c r="C21" i="113" s="1"/>
  <c r="C22" i="113" s="1"/>
  <c r="C23" i="113" s="1"/>
  <c r="C24" i="113" s="1"/>
  <c r="C25" i="113" s="1"/>
  <c r="C26" i="113" s="1"/>
  <c r="C27" i="113" s="1"/>
  <c r="C28" i="113" s="1"/>
  <c r="C29" i="113" s="1"/>
  <c r="C30" i="113" s="1"/>
  <c r="C31" i="113" s="1"/>
  <c r="C32" i="113" s="1"/>
  <c r="C33" i="113" s="1"/>
  <c r="C34" i="113" s="1"/>
  <c r="C35" i="113" s="1"/>
  <c r="C36" i="113" s="1"/>
  <c r="I20" i="113" l="1"/>
  <c r="M19" i="113"/>
  <c r="C25" i="119"/>
  <c r="C23" i="6"/>
  <c r="C22" i="6"/>
  <c r="E16" i="95"/>
  <c r="E17" i="95"/>
  <c r="E18" i="95"/>
  <c r="E19" i="95"/>
  <c r="E20" i="95"/>
  <c r="E21" i="95"/>
  <c r="E22" i="95"/>
  <c r="E23" i="95"/>
  <c r="E24" i="95"/>
  <c r="E25" i="95"/>
  <c r="E26" i="95"/>
  <c r="E27" i="95"/>
  <c r="E28" i="95"/>
  <c r="E29" i="95"/>
  <c r="E30" i="95"/>
  <c r="E31" i="95"/>
  <c r="E32" i="95"/>
  <c r="E33" i="95"/>
  <c r="E34" i="95"/>
  <c r="E35" i="95"/>
  <c r="E36" i="95"/>
  <c r="E37" i="95"/>
  <c r="E38" i="95"/>
  <c r="E15" i="95"/>
  <c r="C14" i="102"/>
  <c r="B2" i="77"/>
  <c r="B2" i="116"/>
  <c r="H14" i="58" s="1"/>
  <c r="B2" i="113"/>
  <c r="B2" i="114"/>
  <c r="C18" i="6"/>
  <c r="C17" i="6"/>
  <c r="C16" i="6"/>
  <c r="C15" i="6"/>
  <c r="I14" i="116"/>
  <c r="B4" i="116"/>
  <c r="B3" i="116"/>
  <c r="B4" i="115"/>
  <c r="B3" i="115"/>
  <c r="B2" i="115"/>
  <c r="G14" i="58" s="1"/>
  <c r="D19" i="94"/>
  <c r="C13" i="114"/>
  <c r="C19" i="114" s="1"/>
  <c r="D21" i="115" s="1"/>
  <c r="B4" i="114"/>
  <c r="B3" i="114"/>
  <c r="I21" i="113" l="1"/>
  <c r="M20" i="113"/>
  <c r="E25" i="119"/>
  <c r="G25" i="119" s="1"/>
  <c r="I26" i="58" s="1"/>
  <c r="C26" i="119"/>
  <c r="F14" i="58"/>
  <c r="D14" i="83"/>
  <c r="E14" i="83" s="1"/>
  <c r="Q39" i="58"/>
  <c r="Q27" i="58"/>
  <c r="Q33" i="58"/>
  <c r="Q37" i="58"/>
  <c r="Q29" i="58"/>
  <c r="Q25" i="58"/>
  <c r="B4" i="113"/>
  <c r="B3" i="113"/>
  <c r="C24" i="112"/>
  <c r="C15" i="112"/>
  <c r="C16" i="112" s="1"/>
  <c r="C17" i="112" s="1"/>
  <c r="C9" i="112"/>
  <c r="C10" i="112" s="1"/>
  <c r="C11" i="112" s="1"/>
  <c r="R16" i="58"/>
  <c r="C16" i="102"/>
  <c r="D18" i="102"/>
  <c r="L21" i="58" s="1"/>
  <c r="L44" i="58" s="1"/>
  <c r="X16" i="58" l="1"/>
  <c r="I22" i="113"/>
  <c r="M21" i="113"/>
  <c r="P20" i="58"/>
  <c r="P19" i="58"/>
  <c r="P44" i="58" s="1"/>
  <c r="E26" i="119"/>
  <c r="G26" i="119" s="1"/>
  <c r="I27" i="58" s="1"/>
  <c r="C27" i="119"/>
  <c r="K18" i="114"/>
  <c r="K17" i="114"/>
  <c r="K16" i="114"/>
  <c r="C15" i="114"/>
  <c r="D17" i="115" s="1"/>
  <c r="E17" i="115" s="1"/>
  <c r="U16" i="58"/>
  <c r="K20" i="114"/>
  <c r="I15" i="114"/>
  <c r="C39" i="6"/>
  <c r="I23" i="113" l="1"/>
  <c r="M22" i="113"/>
  <c r="G18" i="77"/>
  <c r="D20" i="116"/>
  <c r="G19" i="77"/>
  <c r="D21" i="116"/>
  <c r="D17" i="58"/>
  <c r="F16" i="58"/>
  <c r="G17" i="77"/>
  <c r="D19" i="116"/>
  <c r="D16" i="77"/>
  <c r="E16" i="77" s="1"/>
  <c r="F17" i="58" s="1"/>
  <c r="D23" i="116"/>
  <c r="G23" i="116" s="1"/>
  <c r="D20" i="117" s="1"/>
  <c r="G21" i="77"/>
  <c r="H21" i="77" s="1"/>
  <c r="E27" i="119"/>
  <c r="G27" i="119" s="1"/>
  <c r="I28" i="58" s="1"/>
  <c r="C28" i="119"/>
  <c r="G22" i="116"/>
  <c r="J22" i="116" s="1"/>
  <c r="M22" i="116" s="1"/>
  <c r="C16" i="114"/>
  <c r="D18" i="115" s="1"/>
  <c r="E18" i="115" s="1"/>
  <c r="D18" i="58" s="1"/>
  <c r="G21" i="58"/>
  <c r="I16" i="114"/>
  <c r="K21" i="114"/>
  <c r="C12" i="6"/>
  <c r="I24" i="113" l="1"/>
  <c r="M23" i="113"/>
  <c r="M16" i="114"/>
  <c r="D17" i="77"/>
  <c r="E17" i="77" s="1"/>
  <c r="F18" i="58" s="1"/>
  <c r="D24" i="116"/>
  <c r="G24" i="116" s="1"/>
  <c r="G22" i="77"/>
  <c r="H22" i="77" s="1"/>
  <c r="G23" i="58" s="1"/>
  <c r="E28" i="119"/>
  <c r="G28" i="119" s="1"/>
  <c r="I29" i="58" s="1"/>
  <c r="C29" i="119"/>
  <c r="D19" i="117"/>
  <c r="J23" i="116"/>
  <c r="M23" i="116" s="1"/>
  <c r="G21" i="116"/>
  <c r="G19" i="116"/>
  <c r="G20" i="116"/>
  <c r="G22" i="58"/>
  <c r="K22" i="114"/>
  <c r="I17" i="114"/>
  <c r="I25" i="113" l="1"/>
  <c r="M24" i="113"/>
  <c r="D18" i="77"/>
  <c r="E18" i="77" s="1"/>
  <c r="F19" i="58" s="1"/>
  <c r="M17" i="114"/>
  <c r="D25" i="116"/>
  <c r="G25" i="116" s="1"/>
  <c r="G23" i="77"/>
  <c r="H23" i="77" s="1"/>
  <c r="G24" i="58" s="1"/>
  <c r="E29" i="119"/>
  <c r="G29" i="119" s="1"/>
  <c r="I30" i="58" s="1"/>
  <c r="C30" i="119"/>
  <c r="J21" i="116"/>
  <c r="M21" i="116" s="1"/>
  <c r="D18" i="117"/>
  <c r="H19" i="77"/>
  <c r="H17" i="77"/>
  <c r="J17" i="77"/>
  <c r="J19" i="116"/>
  <c r="M19" i="116" s="1"/>
  <c r="D16" i="117"/>
  <c r="J24" i="116"/>
  <c r="M24" i="116" s="1"/>
  <c r="D21" i="117"/>
  <c r="J20" i="116"/>
  <c r="M20" i="116" s="1"/>
  <c r="D17" i="117"/>
  <c r="H18" i="77"/>
  <c r="C18" i="114"/>
  <c r="D20" i="115" s="1"/>
  <c r="E20" i="115" s="1"/>
  <c r="D20" i="58" s="1"/>
  <c r="C17" i="114"/>
  <c r="D19" i="115" s="1"/>
  <c r="E19" i="115" s="1"/>
  <c r="D19" i="58" s="1"/>
  <c r="I18" i="114"/>
  <c r="K23" i="114"/>
  <c r="J18" i="77" l="1"/>
  <c r="I26" i="113"/>
  <c r="M25" i="113"/>
  <c r="D19" i="77"/>
  <c r="M18" i="114"/>
  <c r="G24" i="77"/>
  <c r="H24" i="77" s="1"/>
  <c r="G25" i="58" s="1"/>
  <c r="D26" i="116"/>
  <c r="G26" i="116" s="1"/>
  <c r="E30" i="119"/>
  <c r="G30" i="119" s="1"/>
  <c r="I31" i="58" s="1"/>
  <c r="C31" i="119"/>
  <c r="G20" i="58"/>
  <c r="K18" i="77"/>
  <c r="G19" i="58"/>
  <c r="G18" i="58"/>
  <c r="K17" i="77"/>
  <c r="J25" i="116"/>
  <c r="M25" i="116" s="1"/>
  <c r="D22" i="117"/>
  <c r="K24" i="114"/>
  <c r="I27" i="113" l="1"/>
  <c r="M26" i="113"/>
  <c r="E19" i="77"/>
  <c r="J19" i="77"/>
  <c r="G25" i="77"/>
  <c r="H25" i="77" s="1"/>
  <c r="G26" i="58" s="1"/>
  <c r="D27" i="116"/>
  <c r="G27" i="116" s="1"/>
  <c r="E31" i="119"/>
  <c r="G31" i="119" s="1"/>
  <c r="I32" i="58" s="1"/>
  <c r="C32" i="119"/>
  <c r="E21" i="115"/>
  <c r="E20" i="77"/>
  <c r="J20" i="77"/>
  <c r="J26" i="116"/>
  <c r="M26" i="116" s="1"/>
  <c r="D23" i="117"/>
  <c r="C20" i="114"/>
  <c r="D22" i="115" s="1"/>
  <c r="I20" i="114"/>
  <c r="K25" i="114"/>
  <c r="I28" i="113" l="1"/>
  <c r="M27" i="113"/>
  <c r="F20" i="58"/>
  <c r="K19" i="77"/>
  <c r="G26" i="77"/>
  <c r="H26" i="77" s="1"/>
  <c r="G27" i="58" s="1"/>
  <c r="D28" i="116"/>
  <c r="D21" i="77"/>
  <c r="M20" i="114"/>
  <c r="E32" i="119"/>
  <c r="G32" i="119" s="1"/>
  <c r="I33" i="58" s="1"/>
  <c r="C33" i="119"/>
  <c r="F21" i="58"/>
  <c r="K20" i="77"/>
  <c r="J27" i="116"/>
  <c r="M27" i="116" s="1"/>
  <c r="D24" i="117"/>
  <c r="G28" i="116"/>
  <c r="C21" i="114"/>
  <c r="D23" i="115" s="1"/>
  <c r="D21" i="58"/>
  <c r="K26" i="114"/>
  <c r="I21" i="114"/>
  <c r="I29" i="113" l="1"/>
  <c r="M28" i="113"/>
  <c r="G27" i="77"/>
  <c r="H27" i="77" s="1"/>
  <c r="G28" i="58" s="1"/>
  <c r="D29" i="116"/>
  <c r="D22" i="77"/>
  <c r="M21" i="114"/>
  <c r="E21" i="77"/>
  <c r="K21" i="77" s="1"/>
  <c r="J21" i="77"/>
  <c r="E33" i="119"/>
  <c r="G33" i="119" s="1"/>
  <c r="I34" i="58" s="1"/>
  <c r="C34" i="119"/>
  <c r="E22" i="115"/>
  <c r="J28" i="116"/>
  <c r="M28" i="116" s="1"/>
  <c r="D25" i="117"/>
  <c r="G29" i="116"/>
  <c r="C22" i="114"/>
  <c r="D24" i="115" s="1"/>
  <c r="E23" i="115"/>
  <c r="I22" i="114"/>
  <c r="K27" i="114"/>
  <c r="F22" i="58" l="1"/>
  <c r="I30" i="113"/>
  <c r="M29" i="113"/>
  <c r="D30" i="116"/>
  <c r="G28" i="77"/>
  <c r="H28" i="77" s="1"/>
  <c r="G29" i="58" s="1"/>
  <c r="D23" i="77"/>
  <c r="M22" i="114"/>
  <c r="J22" i="77"/>
  <c r="E22" i="77"/>
  <c r="K22" i="77" s="1"/>
  <c r="E34" i="119"/>
  <c r="G34" i="119" s="1"/>
  <c r="I35" i="58" s="1"/>
  <c r="C35" i="119"/>
  <c r="D22" i="58"/>
  <c r="D26" i="117"/>
  <c r="J29" i="116"/>
  <c r="M29" i="116" s="1"/>
  <c r="G30" i="116"/>
  <c r="E24" i="115"/>
  <c r="D23" i="58"/>
  <c r="C23" i="114"/>
  <c r="D25" i="115" s="1"/>
  <c r="K28" i="114"/>
  <c r="I23" i="114"/>
  <c r="F23" i="58" l="1"/>
  <c r="I31" i="113"/>
  <c r="M30" i="113"/>
  <c r="D31" i="116"/>
  <c r="G31" i="116" s="1"/>
  <c r="G29" i="77"/>
  <c r="H29" i="77" s="1"/>
  <c r="G30" i="58" s="1"/>
  <c r="D24" i="77"/>
  <c r="M23" i="114"/>
  <c r="E23" i="77"/>
  <c r="K23" i="77" s="1"/>
  <c r="J23" i="77"/>
  <c r="E35" i="119"/>
  <c r="G35" i="119" s="1"/>
  <c r="I36" i="58" s="1"/>
  <c r="C36" i="119"/>
  <c r="J30" i="116"/>
  <c r="M30" i="116" s="1"/>
  <c r="D27" i="117"/>
  <c r="C24" i="114"/>
  <c r="D26" i="115" s="1"/>
  <c r="D24" i="58"/>
  <c r="I24" i="114"/>
  <c r="K29" i="114"/>
  <c r="I32" i="113" l="1"/>
  <c r="M31" i="113"/>
  <c r="F24" i="58"/>
  <c r="D32" i="116"/>
  <c r="G30" i="77"/>
  <c r="H30" i="77" s="1"/>
  <c r="G31" i="58" s="1"/>
  <c r="M24" i="114"/>
  <c r="D25" i="77"/>
  <c r="J24" i="77"/>
  <c r="E24" i="77"/>
  <c r="K24" i="77" s="1"/>
  <c r="E36" i="119"/>
  <c r="G36" i="119" s="1"/>
  <c r="I37" i="58" s="1"/>
  <c r="C37" i="119"/>
  <c r="J31" i="116"/>
  <c r="M31" i="116" s="1"/>
  <c r="D28" i="117"/>
  <c r="G32" i="116"/>
  <c r="E25" i="115"/>
  <c r="C25" i="114"/>
  <c r="D27" i="115" s="1"/>
  <c r="K30" i="114"/>
  <c r="I25" i="114"/>
  <c r="F25" i="58" l="1"/>
  <c r="I33" i="113"/>
  <c r="M32" i="113"/>
  <c r="D33" i="116"/>
  <c r="G33" i="116" s="1"/>
  <c r="G31" i="77"/>
  <c r="H31" i="77" s="1"/>
  <c r="G32" i="58" s="1"/>
  <c r="M25" i="114"/>
  <c r="D26" i="77"/>
  <c r="E25" i="77"/>
  <c r="K25" i="77" s="1"/>
  <c r="J25" i="77"/>
  <c r="E37" i="119"/>
  <c r="G37" i="119" s="1"/>
  <c r="I38" i="58" s="1"/>
  <c r="C38" i="119"/>
  <c r="J32" i="116"/>
  <c r="M32" i="116" s="1"/>
  <c r="D29" i="117"/>
  <c r="D25" i="58"/>
  <c r="E26" i="115"/>
  <c r="C26" i="114"/>
  <c r="D28" i="115" s="1"/>
  <c r="I26" i="114"/>
  <c r="K31" i="114"/>
  <c r="I34" i="113" l="1"/>
  <c r="M33" i="113"/>
  <c r="D34" i="116"/>
  <c r="G32" i="77"/>
  <c r="H32" i="77" s="1"/>
  <c r="G33" i="58" s="1"/>
  <c r="D27" i="77"/>
  <c r="M26" i="114"/>
  <c r="E26" i="77"/>
  <c r="K26" i="77" s="1"/>
  <c r="J26" i="77"/>
  <c r="F26" i="58"/>
  <c r="E38" i="119"/>
  <c r="G38" i="119" s="1"/>
  <c r="I39" i="58" s="1"/>
  <c r="C39" i="119"/>
  <c r="J33" i="116"/>
  <c r="M33" i="116" s="1"/>
  <c r="D30" i="117"/>
  <c r="G34" i="116"/>
  <c r="C27" i="114"/>
  <c r="D29" i="115" s="1"/>
  <c r="E27" i="115"/>
  <c r="D26" i="58"/>
  <c r="K32" i="114"/>
  <c r="I27" i="114"/>
  <c r="I35" i="113" l="1"/>
  <c r="M34" i="113"/>
  <c r="F27" i="58"/>
  <c r="G33" i="77"/>
  <c r="H33" i="77" s="1"/>
  <c r="G34" i="58" s="1"/>
  <c r="D35" i="116"/>
  <c r="G35" i="116" s="1"/>
  <c r="M27" i="114"/>
  <c r="D28" i="77"/>
  <c r="J27" i="77"/>
  <c r="E27" i="77"/>
  <c r="K27" i="77" s="1"/>
  <c r="E39" i="119"/>
  <c r="G39" i="119" s="1"/>
  <c r="I40" i="58" s="1"/>
  <c r="I44" i="58" s="1"/>
  <c r="E29" i="115"/>
  <c r="J34" i="116"/>
  <c r="M34" i="116" s="1"/>
  <c r="D31" i="117"/>
  <c r="E28" i="115"/>
  <c r="C28" i="114"/>
  <c r="D30" i="115" s="1"/>
  <c r="D27" i="58"/>
  <c r="I28" i="114"/>
  <c r="K33" i="114"/>
  <c r="I36" i="113" l="1"/>
  <c r="M36" i="113" s="1"/>
  <c r="M35" i="113"/>
  <c r="F28" i="58"/>
  <c r="G34" i="77"/>
  <c r="H34" i="77" s="1"/>
  <c r="G35" i="58" s="1"/>
  <c r="D36" i="116"/>
  <c r="G36" i="116" s="1"/>
  <c r="D29" i="77"/>
  <c r="M28" i="114"/>
  <c r="E28" i="77"/>
  <c r="K28" i="77" s="1"/>
  <c r="J28" i="77"/>
  <c r="E30" i="115"/>
  <c r="J35" i="116"/>
  <c r="M35" i="116" s="1"/>
  <c r="D32" i="117"/>
  <c r="D29" i="58"/>
  <c r="C29" i="114"/>
  <c r="D31" i="115" s="1"/>
  <c r="D28" i="58"/>
  <c r="K34" i="114"/>
  <c r="I29" i="114"/>
  <c r="G35" i="77" l="1"/>
  <c r="H35" i="77" s="1"/>
  <c r="G36" i="58" s="1"/>
  <c r="D37" i="116"/>
  <c r="G37" i="116" s="1"/>
  <c r="D30" i="77"/>
  <c r="M29" i="114"/>
  <c r="F29" i="58"/>
  <c r="E29" i="77"/>
  <c r="K29" i="77" s="1"/>
  <c r="J29" i="77"/>
  <c r="E31" i="115"/>
  <c r="I42" i="58"/>
  <c r="J36" i="116"/>
  <c r="M36" i="116" s="1"/>
  <c r="D33" i="117"/>
  <c r="C30" i="114"/>
  <c r="D32" i="115" s="1"/>
  <c r="D30" i="58"/>
  <c r="K35" i="114"/>
  <c r="I30" i="114"/>
  <c r="G36" i="77" l="1"/>
  <c r="H36" i="77" s="1"/>
  <c r="G37" i="58" s="1"/>
  <c r="D38" i="116"/>
  <c r="F30" i="58"/>
  <c r="M30" i="114"/>
  <c r="D31" i="77"/>
  <c r="J30" i="77"/>
  <c r="E30" i="77"/>
  <c r="K30" i="77" s="1"/>
  <c r="G38" i="116"/>
  <c r="J37" i="116"/>
  <c r="M37" i="116" s="1"/>
  <c r="D34" i="117"/>
  <c r="C31" i="114"/>
  <c r="D33" i="115" s="1"/>
  <c r="D31" i="58"/>
  <c r="I31" i="114"/>
  <c r="K36" i="114"/>
  <c r="D39" i="116" l="1"/>
  <c r="G39" i="116" s="1"/>
  <c r="G37" i="77"/>
  <c r="H37" i="77" s="1"/>
  <c r="F31" i="58"/>
  <c r="D32" i="77"/>
  <c r="M31" i="114"/>
  <c r="E31" i="77"/>
  <c r="K31" i="77" s="1"/>
  <c r="J31" i="77"/>
  <c r="E33" i="115"/>
  <c r="J38" i="116"/>
  <c r="M38" i="116" s="1"/>
  <c r="D35" i="117"/>
  <c r="G38" i="58"/>
  <c r="E32" i="115"/>
  <c r="C32" i="114"/>
  <c r="D34" i="115" s="1"/>
  <c r="K37" i="114"/>
  <c r="I32" i="114"/>
  <c r="D40" i="116" l="1"/>
  <c r="G40" i="116" s="1"/>
  <c r="G38" i="77"/>
  <c r="H38" i="77" s="1"/>
  <c r="G39" i="58" s="1"/>
  <c r="M32" i="114"/>
  <c r="D33" i="77"/>
  <c r="J32" i="77"/>
  <c r="E32" i="77"/>
  <c r="K32" i="77" s="1"/>
  <c r="F32" i="58"/>
  <c r="E34" i="115"/>
  <c r="J39" i="116"/>
  <c r="M39" i="116" s="1"/>
  <c r="D36" i="117"/>
  <c r="C33" i="114"/>
  <c r="D35" i="115" s="1"/>
  <c r="D33" i="58"/>
  <c r="D32" i="58"/>
  <c r="I33" i="114"/>
  <c r="K38" i="114"/>
  <c r="F33" i="58" l="1"/>
  <c r="D41" i="116"/>
  <c r="G41" i="116" s="1"/>
  <c r="G39" i="77"/>
  <c r="H39" i="77" s="1"/>
  <c r="G40" i="58" s="1"/>
  <c r="J33" i="77"/>
  <c r="E33" i="77"/>
  <c r="K33" i="77" s="1"/>
  <c r="M33" i="114"/>
  <c r="D34" i="77"/>
  <c r="J40" i="116"/>
  <c r="M40" i="116" s="1"/>
  <c r="D37" i="117"/>
  <c r="E35" i="115"/>
  <c r="C34" i="114"/>
  <c r="D36" i="115" s="1"/>
  <c r="D34" i="58"/>
  <c r="I34" i="114"/>
  <c r="F34" i="58" l="1"/>
  <c r="M34" i="114"/>
  <c r="D35" i="77"/>
  <c r="E34" i="77"/>
  <c r="K34" i="77" s="1"/>
  <c r="J34" i="77"/>
  <c r="E36" i="115"/>
  <c r="J41" i="116"/>
  <c r="M41" i="116" s="1"/>
  <c r="D38" i="117"/>
  <c r="C35" i="114"/>
  <c r="D37" i="115" s="1"/>
  <c r="D35" i="58"/>
  <c r="I35" i="114"/>
  <c r="F35" i="58" l="1"/>
  <c r="M35" i="114"/>
  <c r="D36" i="77"/>
  <c r="J35" i="77"/>
  <c r="E35" i="77"/>
  <c r="K35" i="77" s="1"/>
  <c r="E37" i="115"/>
  <c r="D36" i="58"/>
  <c r="C36" i="114"/>
  <c r="D38" i="115" s="1"/>
  <c r="I36" i="114"/>
  <c r="F36" i="58" l="1"/>
  <c r="D37" i="77"/>
  <c r="M36" i="114"/>
  <c r="E36" i="77"/>
  <c r="K36" i="77" s="1"/>
  <c r="J36" i="77"/>
  <c r="F37" i="58"/>
  <c r="D37" i="58"/>
  <c r="C37" i="114"/>
  <c r="D39" i="115" s="1"/>
  <c r="I37" i="114"/>
  <c r="D38" i="77" l="1"/>
  <c r="M37" i="114"/>
  <c r="E37" i="77"/>
  <c r="K37" i="77" s="1"/>
  <c r="J37" i="77"/>
  <c r="E39" i="115"/>
  <c r="C38" i="114"/>
  <c r="D40" i="115" s="1"/>
  <c r="E38" i="115"/>
  <c r="I38" i="114"/>
  <c r="F38" i="58" l="1"/>
  <c r="D39" i="77"/>
  <c r="M38" i="114"/>
  <c r="J38" i="77"/>
  <c r="E38" i="77"/>
  <c r="K38" i="77" s="1"/>
  <c r="D38" i="58"/>
  <c r="D39" i="58"/>
  <c r="F39" i="58" l="1"/>
  <c r="E39" i="77"/>
  <c r="K39" i="77" s="1"/>
  <c r="J39" i="77"/>
  <c r="F40" i="58"/>
  <c r="E40" i="115"/>
  <c r="F44" i="58" l="1"/>
  <c r="D40" i="58"/>
  <c r="D44" i="58" s="1"/>
  <c r="C20" i="6"/>
  <c r="L42" i="58" l="1"/>
  <c r="B2" i="102" l="1"/>
  <c r="L14" i="58" s="1"/>
  <c r="B4" i="102"/>
  <c r="B3" i="102"/>
  <c r="C37" i="83" l="1"/>
  <c r="C38" i="6"/>
  <c r="I19" i="95" l="1"/>
  <c r="K19" i="95" s="1"/>
  <c r="K21" i="58" s="1"/>
  <c r="I17" i="95"/>
  <c r="K17" i="95" s="1"/>
  <c r="K19" i="58" s="1"/>
  <c r="I16" i="95" l="1"/>
  <c r="K16" i="95" s="1"/>
  <c r="K18" i="58" s="1"/>
  <c r="I20" i="95"/>
  <c r="K20" i="95" s="1"/>
  <c r="K22" i="58" s="1"/>
  <c r="I15" i="95"/>
  <c r="K15" i="95" s="1"/>
  <c r="I30" i="95"/>
  <c r="K30" i="95" s="1"/>
  <c r="K32" i="58" s="1"/>
  <c r="I18" i="95"/>
  <c r="K18" i="95" s="1"/>
  <c r="K20" i="58" s="1"/>
  <c r="K16" i="58" l="1"/>
  <c r="K17" i="58"/>
  <c r="B18" i="98"/>
  <c r="R40" i="58" l="1"/>
  <c r="B3" i="98" l="1"/>
  <c r="M14" i="58" s="1"/>
  <c r="B19" i="98" l="1"/>
  <c r="B20" i="98" s="1"/>
  <c r="B5" i="98"/>
  <c r="B4" i="98"/>
  <c r="B21" i="98" l="1"/>
  <c r="B22" i="98" l="1"/>
  <c r="B23" i="98" l="1"/>
  <c r="I31" i="95" l="1"/>
  <c r="K31" i="95" s="1"/>
  <c r="K33" i="58" s="1"/>
  <c r="I21" i="95"/>
  <c r="K21" i="95" s="1"/>
  <c r="K23" i="58" s="1"/>
  <c r="B24" i="98"/>
  <c r="I32" i="95" l="1"/>
  <c r="K32" i="95" s="1"/>
  <c r="K34" i="58" s="1"/>
  <c r="B25" i="98"/>
  <c r="I22" i="95" l="1"/>
  <c r="K22" i="95" s="1"/>
  <c r="K24" i="58" s="1"/>
  <c r="I23" i="95"/>
  <c r="K23" i="95" s="1"/>
  <c r="K25" i="58" s="1"/>
  <c r="I33" i="95"/>
  <c r="K33" i="95" s="1"/>
  <c r="K35" i="58" s="1"/>
  <c r="B26" i="98"/>
  <c r="B27" i="98" l="1"/>
  <c r="I34" i="95" l="1"/>
  <c r="K34" i="95" s="1"/>
  <c r="K36" i="58" s="1"/>
  <c r="I24" i="95"/>
  <c r="K24" i="95" s="1"/>
  <c r="K26" i="58" s="1"/>
  <c r="I25" i="95"/>
  <c r="K25" i="95" s="1"/>
  <c r="K27" i="58" s="1"/>
  <c r="B28" i="98"/>
  <c r="I35" i="95" l="1"/>
  <c r="K35" i="95" s="1"/>
  <c r="K37" i="58" s="1"/>
  <c r="B29" i="98"/>
  <c r="B30" i="98" s="1"/>
  <c r="I26" i="95" l="1"/>
  <c r="K26" i="95" s="1"/>
  <c r="K28" i="58" s="1"/>
  <c r="I36" i="95"/>
  <c r="K36" i="95" s="1"/>
  <c r="K38" i="58" s="1"/>
  <c r="I38" i="95" l="1"/>
  <c r="K38" i="95" s="1"/>
  <c r="K40" i="58" s="1"/>
  <c r="I37" i="95"/>
  <c r="K37" i="95" s="1"/>
  <c r="K39" i="58" s="1"/>
  <c r="I27" i="95"/>
  <c r="K27" i="95" s="1"/>
  <c r="K29" i="58" s="1"/>
  <c r="B31" i="98"/>
  <c r="K44" i="58" l="1"/>
  <c r="I29" i="95"/>
  <c r="K29" i="95" s="1"/>
  <c r="K31" i="58" s="1"/>
  <c r="I28" i="95"/>
  <c r="K28" i="95" s="1"/>
  <c r="K30" i="58" s="1"/>
  <c r="E40" i="95"/>
  <c r="B32" i="98"/>
  <c r="B33" i="98" s="1"/>
  <c r="I40" i="95" l="1"/>
  <c r="K42" i="58"/>
  <c r="K40" i="95"/>
  <c r="Q35" i="58"/>
  <c r="Q44" i="58" s="1"/>
  <c r="B34" i="98"/>
  <c r="C14" i="83"/>
  <c r="C15" i="83"/>
  <c r="C16" i="83"/>
  <c r="C17" i="83"/>
  <c r="C18" i="83"/>
  <c r="C19" i="83"/>
  <c r="C20" i="83"/>
  <c r="C21" i="83"/>
  <c r="C22" i="83"/>
  <c r="C23" i="83"/>
  <c r="C24" i="83"/>
  <c r="C25" i="83"/>
  <c r="C26" i="83"/>
  <c r="C27" i="83"/>
  <c r="C28" i="83"/>
  <c r="C29" i="83"/>
  <c r="C30" i="83"/>
  <c r="C31" i="83"/>
  <c r="C32" i="83"/>
  <c r="C33" i="83"/>
  <c r="C34" i="83"/>
  <c r="C35" i="83"/>
  <c r="C36" i="83"/>
  <c r="B35" i="98" l="1"/>
  <c r="B36" i="98" l="1"/>
  <c r="B37" i="98" l="1"/>
  <c r="B16" i="95"/>
  <c r="B17" i="95" s="1"/>
  <c r="B18" i="95" s="1"/>
  <c r="B19" i="95" s="1"/>
  <c r="B20" i="95" s="1"/>
  <c r="B21" i="95" s="1"/>
  <c r="B22" i="95" s="1"/>
  <c r="B23" i="95" s="1"/>
  <c r="B24" i="95" s="1"/>
  <c r="B25" i="95" s="1"/>
  <c r="B26" i="95" s="1"/>
  <c r="B2" i="95"/>
  <c r="B4" i="95"/>
  <c r="B3" i="95"/>
  <c r="D16" i="94"/>
  <c r="B27" i="95" l="1"/>
  <c r="B28" i="95" s="1"/>
  <c r="B29" i="95" s="1"/>
  <c r="B30" i="95" s="1"/>
  <c r="B31" i="95" s="1"/>
  <c r="B32" i="95" s="1"/>
  <c r="B33" i="95" s="1"/>
  <c r="B34" i="95" s="1"/>
  <c r="B35" i="95" s="1"/>
  <c r="B36" i="95" s="1"/>
  <c r="B37" i="95" s="1"/>
  <c r="B38" i="95" s="1"/>
  <c r="B38" i="98"/>
  <c r="B39" i="98" s="1"/>
  <c r="B40" i="98" s="1"/>
  <c r="K14" i="58"/>
  <c r="B2" i="94" l="1"/>
  <c r="C21" i="6"/>
  <c r="B4" i="94"/>
  <c r="B3" i="94"/>
  <c r="J14" i="58" l="1"/>
  <c r="B15" i="83" l="1"/>
  <c r="B16" i="83" s="1"/>
  <c r="B17" i="83" s="1"/>
  <c r="B18" i="83" s="1"/>
  <c r="B19" i="83" s="1"/>
  <c r="B20" i="83" s="1"/>
  <c r="B21" i="83" s="1"/>
  <c r="B22" i="83" s="1"/>
  <c r="B23" i="83" s="1"/>
  <c r="B24" i="83" s="1"/>
  <c r="B25" i="83" s="1"/>
  <c r="B26" i="83" s="1"/>
  <c r="B27" i="83" s="1"/>
  <c r="B28" i="83" s="1"/>
  <c r="B29" i="83" s="1"/>
  <c r="B30" i="83" s="1"/>
  <c r="B31" i="83" s="1"/>
  <c r="B32" i="83" s="1"/>
  <c r="B33" i="83" s="1"/>
  <c r="B34" i="83" s="1"/>
  <c r="B35" i="83" s="1"/>
  <c r="B36" i="83" s="1"/>
  <c r="B37" i="83" s="1"/>
  <c r="D15" i="83" l="1"/>
  <c r="E15" i="83" s="1"/>
  <c r="G14" i="83"/>
  <c r="R27" i="58"/>
  <c r="G15" i="83" l="1"/>
  <c r="H15" i="83" s="1"/>
  <c r="H14" i="83"/>
  <c r="G16" i="83"/>
  <c r="H16" i="83" s="1"/>
  <c r="D21" i="94"/>
  <c r="D23" i="94" s="1"/>
  <c r="D25" i="94" s="1"/>
  <c r="J40" i="58" s="1"/>
  <c r="J44" i="58" s="1"/>
  <c r="Q42" i="58"/>
  <c r="D16" i="83"/>
  <c r="E16" i="83" s="1"/>
  <c r="G17" i="83" l="1"/>
  <c r="H17" i="83" s="1"/>
  <c r="P42" i="58"/>
  <c r="G18" i="83"/>
  <c r="H18" i="83" s="1"/>
  <c r="D17" i="83"/>
  <c r="E17" i="83" s="1"/>
  <c r="G19" i="83" l="1"/>
  <c r="H19" i="83" s="1"/>
  <c r="D18" i="83"/>
  <c r="E18" i="83" s="1"/>
  <c r="G20" i="83" l="1"/>
  <c r="H20" i="83" s="1"/>
  <c r="D19" i="83"/>
  <c r="E19" i="83" s="1"/>
  <c r="G21" i="83" l="1"/>
  <c r="H21" i="83" s="1"/>
  <c r="D20" i="83"/>
  <c r="E20" i="83" s="1"/>
  <c r="G22" i="83" l="1"/>
  <c r="H22" i="83" s="1"/>
  <c r="D21" i="83"/>
  <c r="E21" i="83" s="1"/>
  <c r="G23" i="83" l="1"/>
  <c r="H23" i="83" s="1"/>
  <c r="D22" i="83"/>
  <c r="E22" i="83" s="1"/>
  <c r="G24" i="83" l="1"/>
  <c r="H24" i="83" s="1"/>
  <c r="D23" i="83"/>
  <c r="E23" i="83" s="1"/>
  <c r="G25" i="83" l="1"/>
  <c r="H25" i="83" s="1"/>
  <c r="X27" i="58"/>
  <c r="D24" i="83"/>
  <c r="E24" i="83" s="1"/>
  <c r="G26" i="83" l="1"/>
  <c r="H26" i="83" s="1"/>
  <c r="D25" i="83"/>
  <c r="E25" i="83" s="1"/>
  <c r="G27" i="83" l="1"/>
  <c r="H27" i="83" s="1"/>
  <c r="D26" i="83"/>
  <c r="E26" i="83" s="1"/>
  <c r="G28" i="83" l="1"/>
  <c r="H28" i="83" s="1"/>
  <c r="D27" i="83"/>
  <c r="E27" i="83" s="1"/>
  <c r="G29" i="83" l="1"/>
  <c r="H29" i="83" s="1"/>
  <c r="D28" i="83"/>
  <c r="E28" i="83" s="1"/>
  <c r="G30" i="83" l="1"/>
  <c r="H30" i="83" s="1"/>
  <c r="D29" i="83"/>
  <c r="E29" i="83" s="1"/>
  <c r="G31" i="83" l="1"/>
  <c r="H31" i="83" s="1"/>
  <c r="D30" i="83"/>
  <c r="E30" i="83" s="1"/>
  <c r="G32" i="83" l="1"/>
  <c r="H32" i="83" s="1"/>
  <c r="D31" i="83"/>
  <c r="E31" i="83" s="1"/>
  <c r="G33" i="83" l="1"/>
  <c r="H33" i="83" s="1"/>
  <c r="D32" i="83"/>
  <c r="E32" i="83" s="1"/>
  <c r="G34" i="83" l="1"/>
  <c r="H34" i="83" s="1"/>
  <c r="D33" i="83"/>
  <c r="E33" i="83" s="1"/>
  <c r="G35" i="83" l="1"/>
  <c r="H35" i="83" s="1"/>
  <c r="D34" i="83"/>
  <c r="E34" i="83" s="1"/>
  <c r="G36" i="83" l="1"/>
  <c r="D35" i="83"/>
  <c r="E35" i="83" s="1"/>
  <c r="G37" i="83" l="1"/>
  <c r="H37" i="83" s="1"/>
  <c r="X40" i="58" s="1"/>
  <c r="H36" i="83"/>
  <c r="D36" i="83"/>
  <c r="E36" i="83" s="1"/>
  <c r="D37" i="83" l="1"/>
  <c r="E37" i="83" s="1"/>
  <c r="R17" i="58"/>
  <c r="R18" i="58"/>
  <c r="R19" i="58"/>
  <c r="R20" i="58"/>
  <c r="R21" i="58"/>
  <c r="R22" i="58"/>
  <c r="R23" i="58"/>
  <c r="R24" i="58"/>
  <c r="R25" i="58"/>
  <c r="R26" i="58"/>
  <c r="R28" i="58"/>
  <c r="R29" i="58"/>
  <c r="R30" i="58"/>
  <c r="R31" i="58"/>
  <c r="R32" i="58"/>
  <c r="R33" i="58"/>
  <c r="R34" i="58"/>
  <c r="R35" i="58"/>
  <c r="R36" i="58"/>
  <c r="R37" i="58"/>
  <c r="R38" i="58"/>
  <c r="R39" i="58"/>
  <c r="R44" i="58" l="1"/>
  <c r="F42" i="58"/>
  <c r="R42" i="58"/>
  <c r="X22" i="58"/>
  <c r="X32" i="58"/>
  <c r="X38" i="58"/>
  <c r="X20" i="58"/>
  <c r="X23" i="58"/>
  <c r="X30" i="58"/>
  <c r="X36" i="58"/>
  <c r="X28" i="58"/>
  <c r="X19" i="58"/>
  <c r="X21" i="58"/>
  <c r="X26" i="58"/>
  <c r="X18" i="58"/>
  <c r="X31" i="58"/>
  <c r="X29" i="58"/>
  <c r="X25" i="58"/>
  <c r="X39" i="58"/>
  <c r="X37" i="58"/>
  <c r="X35" i="58"/>
  <c r="X34" i="58"/>
  <c r="X33" i="58"/>
  <c r="X24" i="58"/>
  <c r="X17" i="58"/>
  <c r="J42" i="58"/>
  <c r="X11" i="58"/>
  <c r="W11" i="58"/>
  <c r="B2" i="83"/>
  <c r="C27" i="6" s="1"/>
  <c r="B4" i="83"/>
  <c r="B3" i="83"/>
  <c r="C26" i="6"/>
  <c r="C25" i="6"/>
  <c r="C14" i="6"/>
  <c r="B4" i="77"/>
  <c r="B3" i="77"/>
  <c r="B2" i="69"/>
  <c r="P14" i="58" s="1"/>
  <c r="B4" i="69"/>
  <c r="B3" i="69"/>
  <c r="B2" i="65"/>
  <c r="Q14" i="58" s="1"/>
  <c r="B4" i="65"/>
  <c r="B3" i="65"/>
  <c r="B2" i="58"/>
  <c r="C13" i="6"/>
  <c r="B4" i="58"/>
  <c r="B3" i="58"/>
  <c r="D14" i="58" l="1"/>
  <c r="E14" i="58"/>
  <c r="X42" i="58"/>
  <c r="D9" i="120" s="1"/>
  <c r="D42" i="58" l="1"/>
  <c r="G13" i="113" l="1"/>
  <c r="E15" i="114"/>
  <c r="G15" i="114" l="1"/>
  <c r="C18" i="116"/>
  <c r="F18" i="116" s="1"/>
  <c r="G17" i="115"/>
  <c r="C15" i="117" l="1"/>
  <c r="I18" i="116"/>
  <c r="L18" i="116" s="1"/>
  <c r="J17" i="115"/>
  <c r="H17" i="115"/>
  <c r="E17" i="58" l="1"/>
  <c r="G16" i="58"/>
  <c r="K17" i="115"/>
  <c r="G14" i="113" l="1"/>
  <c r="E16" i="114"/>
  <c r="G16" i="114" l="1"/>
  <c r="C19" i="116"/>
  <c r="G18" i="115"/>
  <c r="F19" i="116"/>
  <c r="C16" i="117" s="1"/>
  <c r="E16" i="117" s="1"/>
  <c r="G16" i="117" s="1"/>
  <c r="I16" i="117" s="1"/>
  <c r="H18" i="115"/>
  <c r="J18" i="115"/>
  <c r="I19" i="116" l="1"/>
  <c r="L19" i="116" s="1"/>
  <c r="N19" i="116" s="1"/>
  <c r="H18" i="58" s="1"/>
  <c r="D18" i="98"/>
  <c r="M18" i="98"/>
  <c r="J18" i="98"/>
  <c r="G18" i="98"/>
  <c r="E18" i="58"/>
  <c r="K18" i="115"/>
  <c r="H18" i="98" l="1"/>
  <c r="N18" i="98"/>
  <c r="K18" i="98"/>
  <c r="E18" i="98"/>
  <c r="P18" i="98" l="1"/>
  <c r="M18" i="58" l="1"/>
  <c r="N18" i="58" l="1"/>
  <c r="W18" i="58" l="1"/>
  <c r="G15" i="113"/>
  <c r="E17" i="114"/>
  <c r="G19" i="115" l="1"/>
  <c r="C20" i="116"/>
  <c r="G17" i="114"/>
  <c r="F20" i="116" l="1"/>
  <c r="C17" i="117" s="1"/>
  <c r="E17" i="117" s="1"/>
  <c r="G17" i="117" s="1"/>
  <c r="I17" i="117" s="1"/>
  <c r="G19" i="98" s="1"/>
  <c r="J19" i="115"/>
  <c r="H19" i="115"/>
  <c r="I20" i="116" l="1"/>
  <c r="L20" i="116" s="1"/>
  <c r="N20" i="116" s="1"/>
  <c r="H19" i="58" s="1"/>
  <c r="M19" i="98"/>
  <c r="N19" i="98" s="1"/>
  <c r="J19" i="98"/>
  <c r="K19" i="98" s="1"/>
  <c r="D19" i="98"/>
  <c r="E19" i="98" s="1"/>
  <c r="E19" i="58"/>
  <c r="K19" i="115"/>
  <c r="H19" i="98"/>
  <c r="P19" i="98" l="1"/>
  <c r="M19" i="58" l="1"/>
  <c r="N19" i="58" l="1"/>
  <c r="W19" i="58" l="1"/>
  <c r="G16" i="113"/>
  <c r="E18" i="114"/>
  <c r="G18" i="114" l="1"/>
  <c r="C21" i="116"/>
  <c r="G20" i="115"/>
  <c r="F21" i="116"/>
  <c r="J20" i="115" l="1"/>
  <c r="H20" i="115"/>
  <c r="I21" i="116"/>
  <c r="L21" i="116" s="1"/>
  <c r="N21" i="116" s="1"/>
  <c r="H20" i="58" s="1"/>
  <c r="C18" i="117"/>
  <c r="E18" i="117" s="1"/>
  <c r="G18" i="117" s="1"/>
  <c r="I18" i="117" s="1"/>
  <c r="G20" i="98" l="1"/>
  <c r="D20" i="98"/>
  <c r="M20" i="98"/>
  <c r="J20" i="98"/>
  <c r="K20" i="115"/>
  <c r="E20" i="58"/>
  <c r="N20" i="98" l="1"/>
  <c r="K20" i="98"/>
  <c r="E20" i="98"/>
  <c r="H20" i="98"/>
  <c r="P20" i="98" l="1"/>
  <c r="M20" i="58" l="1"/>
  <c r="N20" i="58" l="1"/>
  <c r="W20" i="58" l="1"/>
  <c r="G17" i="113" l="1"/>
  <c r="G19" i="114"/>
  <c r="F22" i="116" l="1"/>
  <c r="J21" i="115" l="1"/>
  <c r="C19" i="117"/>
  <c r="E19" i="117" s="1"/>
  <c r="I22" i="116"/>
  <c r="L22" i="116" s="1"/>
  <c r="N22" i="116" s="1"/>
  <c r="H21" i="58" s="1"/>
  <c r="G19" i="117" l="1"/>
  <c r="I19" i="117" s="1"/>
  <c r="E21" i="58"/>
  <c r="K21" i="115"/>
  <c r="M21" i="98" l="1"/>
  <c r="D21" i="98"/>
  <c r="E21" i="98" s="1"/>
  <c r="G21" i="98"/>
  <c r="H21" i="98" s="1"/>
  <c r="J21" i="98"/>
  <c r="K21" i="98" s="1"/>
  <c r="N21" i="98"/>
  <c r="P21" i="98" l="1"/>
  <c r="M21" i="58" l="1"/>
  <c r="N21" i="58" s="1"/>
  <c r="G18" i="113"/>
  <c r="E20" i="114"/>
  <c r="G22" i="115" l="1"/>
  <c r="C23" i="116"/>
  <c r="W21" i="58"/>
  <c r="G20" i="114"/>
  <c r="F23" i="116"/>
  <c r="J22" i="115" l="1"/>
  <c r="H22" i="115"/>
  <c r="K22" i="115" s="1"/>
  <c r="I23" i="116"/>
  <c r="L23" i="116" s="1"/>
  <c r="N23" i="116" s="1"/>
  <c r="H22" i="58" s="1"/>
  <c r="C20" i="117"/>
  <c r="E20" i="117" s="1"/>
  <c r="G20" i="117" s="1"/>
  <c r="I20" i="117" s="1"/>
  <c r="E22" i="58"/>
  <c r="G22" i="98" l="1"/>
  <c r="M22" i="98"/>
  <c r="D22" i="98"/>
  <c r="J22" i="98"/>
  <c r="K22" i="98" l="1"/>
  <c r="E22" i="98"/>
  <c r="N22" i="98"/>
  <c r="H22" i="98"/>
  <c r="P22" i="98" l="1"/>
  <c r="M22" i="58" l="1"/>
  <c r="N22" i="58" s="1"/>
  <c r="G35" i="113"/>
  <c r="E37" i="114"/>
  <c r="G32" i="113"/>
  <c r="E34" i="114"/>
  <c r="G25" i="113"/>
  <c r="E27" i="114"/>
  <c r="G36" i="113"/>
  <c r="E38" i="114"/>
  <c r="G24" i="113"/>
  <c r="E26" i="114"/>
  <c r="G30" i="113"/>
  <c r="E32" i="114"/>
  <c r="G34" i="113"/>
  <c r="E36" i="114"/>
  <c r="G33" i="113"/>
  <c r="E35" i="114"/>
  <c r="G26" i="113"/>
  <c r="E28" i="114"/>
  <c r="G23" i="113"/>
  <c r="E25" i="114"/>
  <c r="G21" i="113"/>
  <c r="E23" i="114"/>
  <c r="G29" i="113"/>
  <c r="E31" i="114"/>
  <c r="G31" i="113"/>
  <c r="E33" i="114"/>
  <c r="G28" i="113"/>
  <c r="E30" i="114"/>
  <c r="G20" i="113"/>
  <c r="E22" i="114"/>
  <c r="G27" i="113"/>
  <c r="E29" i="114"/>
  <c r="G22" i="113"/>
  <c r="E24" i="114"/>
  <c r="G19" i="113"/>
  <c r="E21" i="114"/>
  <c r="G38" i="115" l="1"/>
  <c r="C39" i="116"/>
  <c r="G30" i="114"/>
  <c r="C33" i="116"/>
  <c r="G32" i="115"/>
  <c r="G34" i="115"/>
  <c r="C35" i="116"/>
  <c r="F35" i="116" s="1"/>
  <c r="C37" i="116"/>
  <c r="F37" i="116" s="1"/>
  <c r="G36" i="115"/>
  <c r="C26" i="116"/>
  <c r="G25" i="115"/>
  <c r="G37" i="114"/>
  <c r="C40" i="116"/>
  <c r="F40" i="116" s="1"/>
  <c r="I40" i="116" s="1"/>
  <c r="L40" i="116" s="1"/>
  <c r="N40" i="116" s="1"/>
  <c r="H39" i="58" s="1"/>
  <c r="G39" i="115"/>
  <c r="H39" i="115" s="1"/>
  <c r="K39" i="115" s="1"/>
  <c r="G24" i="114"/>
  <c r="G26" i="115"/>
  <c r="C27" i="116"/>
  <c r="G26" i="114"/>
  <c r="G28" i="115"/>
  <c r="C29" i="116"/>
  <c r="G29" i="115"/>
  <c r="H29" i="115" s="1"/>
  <c r="K29" i="115" s="1"/>
  <c r="C30" i="116"/>
  <c r="F30" i="116" s="1"/>
  <c r="I30" i="116" s="1"/>
  <c r="L30" i="116" s="1"/>
  <c r="N30" i="116" s="1"/>
  <c r="H29" i="58" s="1"/>
  <c r="G21" i="114"/>
  <c r="C24" i="116"/>
  <c r="F24" i="116" s="1"/>
  <c r="I24" i="116" s="1"/>
  <c r="L24" i="116" s="1"/>
  <c r="N24" i="116" s="1"/>
  <c r="H23" i="58" s="1"/>
  <c r="G23" i="115"/>
  <c r="G28" i="114"/>
  <c r="G30" i="115"/>
  <c r="C31" i="116"/>
  <c r="G31" i="114"/>
  <c r="G33" i="115"/>
  <c r="C34" i="116"/>
  <c r="F34" i="116" s="1"/>
  <c r="G37" i="115"/>
  <c r="C38" i="116"/>
  <c r="G22" i="114"/>
  <c r="C25" i="116"/>
  <c r="F25" i="116" s="1"/>
  <c r="G24" i="115"/>
  <c r="G25" i="114"/>
  <c r="G27" i="115"/>
  <c r="C28" i="116"/>
  <c r="F28" i="116" s="1"/>
  <c r="G33" i="114"/>
  <c r="G35" i="115"/>
  <c r="C36" i="116"/>
  <c r="G29" i="114"/>
  <c r="C32" i="116"/>
  <c r="F32" i="116" s="1"/>
  <c r="G31" i="115"/>
  <c r="J31" i="115" s="1"/>
  <c r="C41" i="116"/>
  <c r="G40" i="115"/>
  <c r="W22" i="58"/>
  <c r="G32" i="114"/>
  <c r="G34" i="114"/>
  <c r="G35" i="114"/>
  <c r="G38" i="114"/>
  <c r="G23" i="114"/>
  <c r="F26" i="116" s="1"/>
  <c r="G36" i="114"/>
  <c r="F39" i="116" s="1"/>
  <c r="G27" i="114"/>
  <c r="F29" i="116"/>
  <c r="I29" i="116" s="1"/>
  <c r="L29" i="116" s="1"/>
  <c r="N29" i="116" s="1"/>
  <c r="H28" i="58" s="1"/>
  <c r="J25" i="115"/>
  <c r="J23" i="115"/>
  <c r="J28" i="115"/>
  <c r="H28" i="115"/>
  <c r="F33" i="116"/>
  <c r="F31" i="116"/>
  <c r="F27" i="116"/>
  <c r="F36" i="116"/>
  <c r="H25" i="115"/>
  <c r="F38" i="116"/>
  <c r="J39" i="115" l="1"/>
  <c r="F41" i="116"/>
  <c r="C38" i="117" s="1"/>
  <c r="E38" i="117" s="1"/>
  <c r="G38" i="117" s="1"/>
  <c r="I38" i="117" s="1"/>
  <c r="E29" i="58"/>
  <c r="E39" i="58"/>
  <c r="J37" i="115"/>
  <c r="H37" i="115"/>
  <c r="K37" i="115" s="1"/>
  <c r="C36" i="117"/>
  <c r="E36" i="117" s="1"/>
  <c r="G36" i="117" s="1"/>
  <c r="I36" i="117" s="1"/>
  <c r="J38" i="98" s="1"/>
  <c r="K38" i="98" s="1"/>
  <c r="I39" i="116"/>
  <c r="L39" i="116" s="1"/>
  <c r="N39" i="116" s="1"/>
  <c r="H38" i="58" s="1"/>
  <c r="J36" i="115"/>
  <c r="H36" i="115"/>
  <c r="E36" i="58" s="1"/>
  <c r="C23" i="117"/>
  <c r="E23" i="117" s="1"/>
  <c r="G23" i="117" s="1"/>
  <c r="I23" i="117" s="1"/>
  <c r="D25" i="98" s="1"/>
  <c r="E25" i="98" s="1"/>
  <c r="I26" i="116"/>
  <c r="L26" i="116" s="1"/>
  <c r="N26" i="116" s="1"/>
  <c r="H25" i="58" s="1"/>
  <c r="H34" i="115"/>
  <c r="E34" i="58" s="1"/>
  <c r="J34" i="115"/>
  <c r="C27" i="117"/>
  <c r="E27" i="117" s="1"/>
  <c r="G27" i="117" s="1"/>
  <c r="I27" i="117" s="1"/>
  <c r="G29" i="98" s="1"/>
  <c r="H29" i="98" s="1"/>
  <c r="J29" i="115"/>
  <c r="C26" i="117"/>
  <c r="E26" i="117" s="1"/>
  <c r="G26" i="117" s="1"/>
  <c r="I26" i="117" s="1"/>
  <c r="G28" i="98" s="1"/>
  <c r="H28" i="98" s="1"/>
  <c r="C21" i="117"/>
  <c r="E21" i="117" s="1"/>
  <c r="G21" i="117" s="1"/>
  <c r="I21" i="117" s="1"/>
  <c r="G23" i="98" s="1"/>
  <c r="H23" i="115"/>
  <c r="E23" i="58" s="1"/>
  <c r="C37" i="117"/>
  <c r="E37" i="117" s="1"/>
  <c r="G37" i="117" s="1"/>
  <c r="I37" i="117" s="1"/>
  <c r="D39" i="98" s="1"/>
  <c r="E39" i="98" s="1"/>
  <c r="H38" i="115"/>
  <c r="J38" i="115"/>
  <c r="K36" i="115"/>
  <c r="C31" i="117"/>
  <c r="E31" i="117" s="1"/>
  <c r="G31" i="117" s="1"/>
  <c r="I31" i="117" s="1"/>
  <c r="I34" i="116"/>
  <c r="L34" i="116" s="1"/>
  <c r="N34" i="116" s="1"/>
  <c r="H33" i="58" s="1"/>
  <c r="H32" i="115"/>
  <c r="J32" i="115"/>
  <c r="I25" i="116"/>
  <c r="L25" i="116" s="1"/>
  <c r="N25" i="116" s="1"/>
  <c r="H24" i="58" s="1"/>
  <c r="C22" i="117"/>
  <c r="E22" i="117" s="1"/>
  <c r="G22" i="117" s="1"/>
  <c r="I22" i="117" s="1"/>
  <c r="I33" i="116"/>
  <c r="L33" i="116" s="1"/>
  <c r="N33" i="116" s="1"/>
  <c r="H32" i="58" s="1"/>
  <c r="C30" i="117"/>
  <c r="E30" i="117" s="1"/>
  <c r="G30" i="117" s="1"/>
  <c r="I30" i="117" s="1"/>
  <c r="I31" i="116"/>
  <c r="L31" i="116" s="1"/>
  <c r="N31" i="116" s="1"/>
  <c r="H30" i="58" s="1"/>
  <c r="C28" i="117"/>
  <c r="E28" i="117" s="1"/>
  <c r="G28" i="117" s="1"/>
  <c r="I28" i="117" s="1"/>
  <c r="C32" i="117"/>
  <c r="E32" i="117" s="1"/>
  <c r="G32" i="117" s="1"/>
  <c r="I32" i="117" s="1"/>
  <c r="I35" i="116"/>
  <c r="L35" i="116" s="1"/>
  <c r="N35" i="116" s="1"/>
  <c r="H34" i="58" s="1"/>
  <c r="I28" i="116"/>
  <c r="L28" i="116" s="1"/>
  <c r="N28" i="116" s="1"/>
  <c r="H27" i="58" s="1"/>
  <c r="C25" i="117"/>
  <c r="E25" i="117" s="1"/>
  <c r="G25" i="117" s="1"/>
  <c r="I25" i="117" s="1"/>
  <c r="H30" i="115"/>
  <c r="J30" i="115"/>
  <c r="H24" i="115"/>
  <c r="J24" i="115"/>
  <c r="I38" i="116"/>
  <c r="L38" i="116" s="1"/>
  <c r="N38" i="116" s="1"/>
  <c r="H37" i="58" s="1"/>
  <c r="C35" i="117"/>
  <c r="E35" i="117" s="1"/>
  <c r="G35" i="117" s="1"/>
  <c r="I35" i="117" s="1"/>
  <c r="H26" i="115"/>
  <c r="J26" i="115"/>
  <c r="I27" i="116"/>
  <c r="L27" i="116" s="1"/>
  <c r="N27" i="116" s="1"/>
  <c r="H26" i="58" s="1"/>
  <c r="C24" i="117"/>
  <c r="E24" i="117" s="1"/>
  <c r="G24" i="117" s="1"/>
  <c r="I24" i="117" s="1"/>
  <c r="C34" i="117"/>
  <c r="E34" i="117" s="1"/>
  <c r="G34" i="117" s="1"/>
  <c r="I34" i="117" s="1"/>
  <c r="I37" i="116"/>
  <c r="L37" i="116" s="1"/>
  <c r="N37" i="116" s="1"/>
  <c r="H36" i="58" s="1"/>
  <c r="H31" i="115"/>
  <c r="E37" i="58"/>
  <c r="E28" i="58"/>
  <c r="K28" i="115"/>
  <c r="J33" i="115"/>
  <c r="H33" i="115"/>
  <c r="H27" i="115"/>
  <c r="J27" i="115"/>
  <c r="H40" i="115"/>
  <c r="J40" i="115"/>
  <c r="I36" i="116"/>
  <c r="L36" i="116" s="1"/>
  <c r="N36" i="116" s="1"/>
  <c r="H35" i="58" s="1"/>
  <c r="C33" i="117"/>
  <c r="E33" i="117" s="1"/>
  <c r="G33" i="117" s="1"/>
  <c r="I33" i="117" s="1"/>
  <c r="K25" i="115"/>
  <c r="E25" i="58"/>
  <c r="H35" i="115"/>
  <c r="J35" i="115"/>
  <c r="C29" i="117"/>
  <c r="E29" i="117" s="1"/>
  <c r="G29" i="117" s="1"/>
  <c r="I29" i="117" s="1"/>
  <c r="I32" i="116"/>
  <c r="L32" i="116" s="1"/>
  <c r="N32" i="116" s="1"/>
  <c r="H31" i="58" s="1"/>
  <c r="G38" i="98"/>
  <c r="H38" i="98" s="1"/>
  <c r="D38" i="98" l="1"/>
  <c r="E38" i="98" s="1"/>
  <c r="D40" i="98"/>
  <c r="E40" i="98" s="1"/>
  <c r="M40" i="98"/>
  <c r="N40" i="98" s="1"/>
  <c r="J40" i="98"/>
  <c r="K40" i="98" s="1"/>
  <c r="I41" i="116"/>
  <c r="L41" i="116" s="1"/>
  <c r="N41" i="116" s="1"/>
  <c r="H40" i="58" s="1"/>
  <c r="D29" i="98"/>
  <c r="E29" i="98" s="1"/>
  <c r="M38" i="98"/>
  <c r="N38" i="98" s="1"/>
  <c r="P38" i="98" s="1"/>
  <c r="M38" i="58" s="1"/>
  <c r="K34" i="115"/>
  <c r="K23" i="115"/>
  <c r="M29" i="98"/>
  <c r="N29" i="98" s="1"/>
  <c r="J29" i="98"/>
  <c r="K29" i="98" s="1"/>
  <c r="M25" i="98"/>
  <c r="N25" i="98" s="1"/>
  <c r="G40" i="98"/>
  <c r="H40" i="98" s="1"/>
  <c r="J25" i="98"/>
  <c r="K25" i="98" s="1"/>
  <c r="G25" i="98"/>
  <c r="H25" i="98" s="1"/>
  <c r="J28" i="98"/>
  <c r="K28" i="98" s="1"/>
  <c r="M39" i="98"/>
  <c r="N39" i="98" s="1"/>
  <c r="D28" i="98"/>
  <c r="E28" i="98" s="1"/>
  <c r="M28" i="98"/>
  <c r="N28" i="98" s="1"/>
  <c r="J39" i="98"/>
  <c r="K39" i="98" s="1"/>
  <c r="G39" i="98"/>
  <c r="H39" i="98" s="1"/>
  <c r="J23" i="98"/>
  <c r="K23" i="98" s="1"/>
  <c r="D23" i="98"/>
  <c r="E23" i="98" s="1"/>
  <c r="M23" i="98"/>
  <c r="N23" i="98" s="1"/>
  <c r="K35" i="115"/>
  <c r="E35" i="58"/>
  <c r="D32" i="98"/>
  <c r="E32" i="98" s="1"/>
  <c r="G32" i="98"/>
  <c r="H32" i="98" s="1"/>
  <c r="M32" i="98"/>
  <c r="N32" i="98" s="1"/>
  <c r="J32" i="98"/>
  <c r="K32" i="98" s="1"/>
  <c r="H23" i="98"/>
  <c r="K24" i="115"/>
  <c r="E24" i="58"/>
  <c r="E30" i="58"/>
  <c r="K30" i="115"/>
  <c r="E38" i="58"/>
  <c r="K38" i="115"/>
  <c r="K27" i="115"/>
  <c r="E27" i="58"/>
  <c r="K33" i="115"/>
  <c r="E33" i="58"/>
  <c r="E31" i="58"/>
  <c r="K31" i="115"/>
  <c r="D27" i="98"/>
  <c r="E27" i="98" s="1"/>
  <c r="G27" i="98"/>
  <c r="H27" i="98" s="1"/>
  <c r="M27" i="98"/>
  <c r="N27" i="98" s="1"/>
  <c r="J27" i="98"/>
  <c r="K27" i="98" s="1"/>
  <c r="G35" i="98"/>
  <c r="H35" i="98" s="1"/>
  <c r="D35" i="98"/>
  <c r="E35" i="98" s="1"/>
  <c r="J35" i="98"/>
  <c r="K35" i="98" s="1"/>
  <c r="M35" i="98"/>
  <c r="N35" i="98" s="1"/>
  <c r="K40" i="115"/>
  <c r="E40" i="58"/>
  <c r="M36" i="98"/>
  <c r="N36" i="98" s="1"/>
  <c r="G36" i="98"/>
  <c r="H36" i="98" s="1"/>
  <c r="J36" i="98"/>
  <c r="K36" i="98" s="1"/>
  <c r="D36" i="98"/>
  <c r="E36" i="98" s="1"/>
  <c r="E26" i="58"/>
  <c r="K26" i="115"/>
  <c r="D34" i="98"/>
  <c r="E34" i="98" s="1"/>
  <c r="M34" i="98"/>
  <c r="N34" i="98" s="1"/>
  <c r="G34" i="98"/>
  <c r="H34" i="98" s="1"/>
  <c r="J34" i="98"/>
  <c r="K34" i="98" s="1"/>
  <c r="E32" i="58"/>
  <c r="K32" i="115"/>
  <c r="G33" i="98"/>
  <c r="H33" i="98" s="1"/>
  <c r="M33" i="98"/>
  <c r="N33" i="98" s="1"/>
  <c r="J33" i="98"/>
  <c r="K33" i="98" s="1"/>
  <c r="D33" i="98"/>
  <c r="E33" i="98" s="1"/>
  <c r="G24" i="98"/>
  <c r="H24" i="98" s="1"/>
  <c r="J24" i="98"/>
  <c r="K24" i="98" s="1"/>
  <c r="D24" i="98"/>
  <c r="E24" i="98" s="1"/>
  <c r="M24" i="98"/>
  <c r="N24" i="98" s="1"/>
  <c r="J31" i="98"/>
  <c r="K31" i="98" s="1"/>
  <c r="G31" i="98"/>
  <c r="H31" i="98" s="1"/>
  <c r="M31" i="98"/>
  <c r="N31" i="98" s="1"/>
  <c r="D31" i="98"/>
  <c r="E31" i="98" s="1"/>
  <c r="J26" i="98"/>
  <c r="K26" i="98" s="1"/>
  <c r="M26" i="98"/>
  <c r="N26" i="98" s="1"/>
  <c r="G26" i="98"/>
  <c r="H26" i="98" s="1"/>
  <c r="D26" i="98"/>
  <c r="E26" i="98" s="1"/>
  <c r="J37" i="98"/>
  <c r="K37" i="98" s="1"/>
  <c r="D37" i="98"/>
  <c r="E37" i="98" s="1"/>
  <c r="G37" i="98"/>
  <c r="H37" i="98" s="1"/>
  <c r="M37" i="98"/>
  <c r="N37" i="98" s="1"/>
  <c r="G30" i="98"/>
  <c r="H30" i="98" s="1"/>
  <c r="J30" i="98"/>
  <c r="K30" i="98" s="1"/>
  <c r="D30" i="98"/>
  <c r="E30" i="98" s="1"/>
  <c r="M30" i="98"/>
  <c r="N30" i="98" s="1"/>
  <c r="N38" i="58" l="1"/>
  <c r="P40" i="98"/>
  <c r="M40" i="58" s="1"/>
  <c r="N40" i="58"/>
  <c r="W40" i="58" s="1"/>
  <c r="E44" i="58"/>
  <c r="P29" i="98"/>
  <c r="M29" i="58" s="1"/>
  <c r="N29" i="58" s="1"/>
  <c r="P25" i="98"/>
  <c r="M25" i="58" s="1"/>
  <c r="N25" i="58" s="1"/>
  <c r="P28" i="98"/>
  <c r="M28" i="58" s="1"/>
  <c r="N28" i="58" s="1"/>
  <c r="P39" i="98"/>
  <c r="M39" i="58" s="1"/>
  <c r="N39" i="58" s="1"/>
  <c r="P36" i="98"/>
  <c r="M36" i="58" s="1"/>
  <c r="N36" i="58" s="1"/>
  <c r="P35" i="98"/>
  <c r="M35" i="58" s="1"/>
  <c r="P33" i="98"/>
  <c r="M33" i="58" s="1"/>
  <c r="N33" i="58" s="1"/>
  <c r="P24" i="98"/>
  <c r="M24" i="58" s="1"/>
  <c r="N24" i="58" s="1"/>
  <c r="P31" i="98"/>
  <c r="M31" i="58" s="1"/>
  <c r="N31" i="58" s="1"/>
  <c r="P23" i="98"/>
  <c r="E42" i="58"/>
  <c r="P30" i="98"/>
  <c r="M30" i="58" s="1"/>
  <c r="N30" i="58" s="1"/>
  <c r="P26" i="98"/>
  <c r="M26" i="58" s="1"/>
  <c r="N26" i="58" s="1"/>
  <c r="P34" i="98"/>
  <c r="M34" i="58" s="1"/>
  <c r="N34" i="58" s="1"/>
  <c r="P27" i="98"/>
  <c r="M27" i="58" s="1"/>
  <c r="N27" i="58" s="1"/>
  <c r="P32" i="98"/>
  <c r="M32" i="58" s="1"/>
  <c r="N32" i="58" s="1"/>
  <c r="P37" i="98"/>
  <c r="M37" i="58" s="1"/>
  <c r="N37" i="58" s="1"/>
  <c r="N35" i="58" l="1"/>
  <c r="W35" i="58" s="1"/>
  <c r="W25" i="58"/>
  <c r="W29" i="58"/>
  <c r="W38" i="58"/>
  <c r="W32" i="58"/>
  <c r="W27" i="58"/>
  <c r="W33" i="58"/>
  <c r="W26" i="58"/>
  <c r="W30" i="58"/>
  <c r="W24" i="58"/>
  <c r="W31" i="58"/>
  <c r="W34" i="58"/>
  <c r="W36" i="58"/>
  <c r="W39" i="58"/>
  <c r="W37" i="58"/>
  <c r="W28" i="58"/>
  <c r="M23" i="58"/>
  <c r="N23" i="58" s="1"/>
  <c r="K15" i="114"/>
  <c r="G16" i="77" l="1"/>
  <c r="D18" i="116"/>
  <c r="G18" i="116" s="1"/>
  <c r="M15" i="114"/>
  <c r="W23" i="58"/>
  <c r="J18" i="116"/>
  <c r="M18" i="116" s="1"/>
  <c r="N18" i="116" s="1"/>
  <c r="D15" i="117"/>
  <c r="E15" i="117" s="1"/>
  <c r="G15" i="117" s="1"/>
  <c r="I15" i="117" s="1"/>
  <c r="H16" i="77" l="1"/>
  <c r="J16" i="77"/>
  <c r="G17" i="98"/>
  <c r="D17" i="98"/>
  <c r="M17" i="98"/>
  <c r="J17" i="98"/>
  <c r="H17" i="58"/>
  <c r="H16" i="58"/>
  <c r="N16" i="58" l="1"/>
  <c r="T16" i="58" s="1"/>
  <c r="H44" i="58"/>
  <c r="G17" i="58"/>
  <c r="G44" i="58" s="1"/>
  <c r="K16" i="77"/>
  <c r="H42" i="58"/>
  <c r="K17" i="98"/>
  <c r="K42" i="98" s="1"/>
  <c r="J42" i="98"/>
  <c r="N17" i="98"/>
  <c r="N42" i="98" s="1"/>
  <c r="M42" i="98"/>
  <c r="D42" i="98"/>
  <c r="E17" i="98"/>
  <c r="G42" i="98"/>
  <c r="H17" i="98"/>
  <c r="H42" i="98" s="1"/>
  <c r="W16" i="58" l="1"/>
  <c r="G42" i="58"/>
  <c r="P17" i="98"/>
  <c r="E42" i="98"/>
  <c r="P42" i="98" l="1"/>
  <c r="M17" i="58"/>
  <c r="M44" i="58" s="1"/>
  <c r="M42" i="58" l="1"/>
  <c r="N17" i="58"/>
  <c r="N44" i="58" s="1"/>
  <c r="W17" i="58" l="1"/>
  <c r="W42" i="58" s="1"/>
  <c r="N42" i="58"/>
  <c r="X47" i="58" l="1"/>
  <c r="D7" i="120"/>
  <c r="D11" i="120" s="1"/>
  <c r="U18" i="58" l="1"/>
  <c r="T18" i="58"/>
  <c r="T40" i="58"/>
  <c r="U40" i="58"/>
  <c r="T33" i="58"/>
  <c r="U33" i="58"/>
  <c r="T28" i="58"/>
  <c r="U28" i="58"/>
  <c r="T31" i="58"/>
  <c r="U31" i="58"/>
  <c r="T20" i="58"/>
  <c r="U20" i="58"/>
  <c r="U35" i="58"/>
  <c r="T35" i="58"/>
  <c r="U26" i="58"/>
  <c r="T26" i="58"/>
  <c r="U22" i="58"/>
  <c r="T22" i="58"/>
  <c r="T25" i="58"/>
  <c r="U25" i="58"/>
  <c r="U27" i="58"/>
  <c r="T27" i="58"/>
  <c r="T36" i="58"/>
  <c r="U36" i="58"/>
  <c r="T24" i="58"/>
  <c r="U24" i="58"/>
  <c r="T34" i="58"/>
  <c r="U34" i="58"/>
  <c r="U30" i="58"/>
  <c r="T30" i="58"/>
  <c r="U39" i="58"/>
  <c r="T39" i="58"/>
  <c r="U29" i="58"/>
  <c r="T29" i="58"/>
  <c r="T19" i="58"/>
  <c r="U19" i="58"/>
  <c r="U37" i="58"/>
  <c r="T37" i="58"/>
  <c r="U23" i="58"/>
  <c r="T23" i="58"/>
  <c r="U38" i="58"/>
  <c r="T38" i="58"/>
  <c r="T21" i="58"/>
  <c r="U21" i="58"/>
  <c r="U32" i="58"/>
  <c r="T32" i="58"/>
  <c r="T17" i="58"/>
  <c r="U17" i="58"/>
  <c r="U42" i="58" l="1"/>
  <c r="C9" i="120" s="1"/>
  <c r="T42" i="58"/>
  <c r="C7" i="120" s="1"/>
  <c r="C11" i="120" s="1"/>
  <c r="U47" i="58" l="1"/>
</calcChain>
</file>

<file path=xl/sharedStrings.xml><?xml version="1.0" encoding="utf-8"?>
<sst xmlns="http://schemas.openxmlformats.org/spreadsheetml/2006/main" count="323" uniqueCount="241">
  <si>
    <t>Table 1</t>
  </si>
  <si>
    <t>Table</t>
  </si>
  <si>
    <t>Table 2</t>
  </si>
  <si>
    <t>Table 3</t>
  </si>
  <si>
    <t>Benefit Cost Analysis</t>
  </si>
  <si>
    <t>Summary of Benefits and Costs</t>
  </si>
  <si>
    <t>Table 4</t>
  </si>
  <si>
    <t>Table 5</t>
  </si>
  <si>
    <t>Table 6</t>
  </si>
  <si>
    <t>Table 7</t>
  </si>
  <si>
    <t>Table 8</t>
  </si>
  <si>
    <t>Table 9</t>
  </si>
  <si>
    <t>Table 11</t>
  </si>
  <si>
    <t>Table 12</t>
  </si>
  <si>
    <t>Benefits and Costs Calculation Tables</t>
  </si>
  <si>
    <t>PROJECT BENEFITS</t>
  </si>
  <si>
    <t>PROJECT COSTS</t>
  </si>
  <si>
    <t>Residual 
Value of Improvements</t>
  </si>
  <si>
    <t>Total
 Benefits</t>
  </si>
  <si>
    <t>Operations and Maintenance</t>
  </si>
  <si>
    <t>Year</t>
  </si>
  <si>
    <t>Project Year</t>
  </si>
  <si>
    <t>Construction</t>
  </si>
  <si>
    <t>Total Project Costs</t>
  </si>
  <si>
    <t>Benefits</t>
  </si>
  <si>
    <t>Costs</t>
  </si>
  <si>
    <t xml:space="preserve">Total </t>
  </si>
  <si>
    <t>Table Reference:</t>
  </si>
  <si>
    <t>Discounted Total</t>
  </si>
  <si>
    <t>(7% discount rate)</t>
  </si>
  <si>
    <t>Benefit to Cost Ratio</t>
  </si>
  <si>
    <t>Source: EPS</t>
  </si>
  <si>
    <t>summ</t>
  </si>
  <si>
    <t xml:space="preserve">Item </t>
  </si>
  <si>
    <t>Value</t>
  </si>
  <si>
    <t>Estimated Annual Maintenance Costs</t>
  </si>
  <si>
    <t>Item</t>
  </si>
  <si>
    <t>Assumption</t>
  </si>
  <si>
    <t>Estimated Annual Maintenance Expenditures</t>
  </si>
  <si>
    <t>an maint</t>
  </si>
  <si>
    <t>Year-End Discount Factors</t>
  </si>
  <si>
    <t>Project
Year</t>
  </si>
  <si>
    <t>Factor</t>
  </si>
  <si>
    <t>factors</t>
  </si>
  <si>
    <t>Source: Discount Factors - OMB Circular A-94 Revised October 29,1992.</t>
  </si>
  <si>
    <t>Cost and Benefit Discount Factors</t>
  </si>
  <si>
    <t>Total</t>
  </si>
  <si>
    <t>Monetized
Value</t>
  </si>
  <si>
    <t>const</t>
  </si>
  <si>
    <t>Formula</t>
  </si>
  <si>
    <t>a</t>
  </si>
  <si>
    <t>Assumptions</t>
  </si>
  <si>
    <t>Installation Date</t>
  </si>
  <si>
    <t>End of Analysis Period</t>
  </si>
  <si>
    <t>Useful Service Life (Years)</t>
  </si>
  <si>
    <t>Remaining Useful Life at End of Analysis Period (Years)</t>
  </si>
  <si>
    <t>Annual Depreciation</t>
  </si>
  <si>
    <t>b</t>
  </si>
  <si>
    <t>c</t>
  </si>
  <si>
    <t>d = c - (b -a)</t>
  </si>
  <si>
    <t>e</t>
  </si>
  <si>
    <t>f = e / c</t>
  </si>
  <si>
    <t>g = f * (b - a)</t>
  </si>
  <si>
    <t>h = e - g</t>
  </si>
  <si>
    <t>resid</t>
  </si>
  <si>
    <t>safety</t>
  </si>
  <si>
    <t>emissions</t>
  </si>
  <si>
    <t>Unit of Measure</t>
  </si>
  <si>
    <t xml:space="preserve">Metric Ton </t>
  </si>
  <si>
    <t xml:space="preserve">Annual
Reduction </t>
  </si>
  <si>
    <t>Annual 
Reduction</t>
  </si>
  <si>
    <r>
      <t>Carbon Dioxide (CO</t>
    </r>
    <r>
      <rPr>
        <b/>
        <vertAlign val="subscript"/>
        <sz val="10"/>
        <color theme="1"/>
        <rFont val="Arial"/>
        <family val="2"/>
      </rPr>
      <t>2</t>
    </r>
    <r>
      <rPr>
        <b/>
        <sz val="10"/>
        <color theme="1"/>
        <rFont val="Arial"/>
        <family val="2"/>
      </rPr>
      <t>)</t>
    </r>
  </si>
  <si>
    <t>Nitrogen Oxides (NOx)</t>
  </si>
  <si>
    <r>
      <t>Particulate Matter (PM</t>
    </r>
    <r>
      <rPr>
        <b/>
        <vertAlign val="subscript"/>
        <sz val="10"/>
        <color theme="1"/>
        <rFont val="Arial"/>
        <family val="2"/>
      </rPr>
      <t>2.5</t>
    </r>
    <r>
      <rPr>
        <b/>
        <sz val="10"/>
        <color theme="1"/>
        <rFont val="Arial"/>
        <family val="2"/>
      </rPr>
      <t>)</t>
    </r>
  </si>
  <si>
    <t>Total Monetized Value of All Reductions</t>
  </si>
  <si>
    <t>Emissions Reductions [1]</t>
  </si>
  <si>
    <t xml:space="preserve">Annual Benefit per Unit Reduction [2]: </t>
  </si>
  <si>
    <t>Reduced Vehicle Emissions</t>
  </si>
  <si>
    <r>
      <t>Sulfur Dioxide (SO</t>
    </r>
    <r>
      <rPr>
        <b/>
        <vertAlign val="subscript"/>
        <sz val="10"/>
        <color theme="1"/>
        <rFont val="Arial"/>
        <family val="2"/>
      </rPr>
      <t>2</t>
    </r>
    <r>
      <rPr>
        <b/>
        <sz val="10"/>
        <color theme="1"/>
        <rFont val="Arial"/>
        <family val="2"/>
      </rPr>
      <t>)</t>
    </r>
  </si>
  <si>
    <t>Monetized Benefit</t>
  </si>
  <si>
    <t>Total Monetized Benefit</t>
  </si>
  <si>
    <t xml:space="preserve">Project Costs (2020$) </t>
  </si>
  <si>
    <t>Table 13</t>
  </si>
  <si>
    <t>Avoided Rehabilitation Costs</t>
  </si>
  <si>
    <t>Year of Improvement</t>
  </si>
  <si>
    <t>Cost of Roadway Repair and Replacement</t>
  </si>
  <si>
    <t>avoid</t>
  </si>
  <si>
    <t>Avoided Rehabilitation Cost</t>
  </si>
  <si>
    <t>Project Cost Estimates</t>
  </si>
  <si>
    <t>Project Cost (2020$)</t>
  </si>
  <si>
    <t>Monetized Benefit [2]</t>
  </si>
  <si>
    <t>Table 10</t>
  </si>
  <si>
    <t>Annual Reduced Incident Safety Savings</t>
  </si>
  <si>
    <t>Estimated Change in Emissions</t>
  </si>
  <si>
    <t>Table ES-1</t>
  </si>
  <si>
    <t>Table 16</t>
  </si>
  <si>
    <t>Adjustment for New Users [3]</t>
  </si>
  <si>
    <t>Total Sq. Yards</t>
  </si>
  <si>
    <t>Number of Lanes (12 ft lanes)</t>
  </si>
  <si>
    <t>[3]  Obtained from the Benefit-Cost Analysis Guidance for Discretionary Grant Programs (US Department of Transportation, March 2022).</t>
  </si>
  <si>
    <t>Cyclists</t>
  </si>
  <si>
    <t xml:space="preserve">[2]  Obtained from the Benefit-Cost Analysis Guidance for Discretionary Grant Programs (US Department of Transportation, March 2022). </t>
  </si>
  <si>
    <t>Data Point</t>
  </si>
  <si>
    <t>Notes</t>
  </si>
  <si>
    <t>Existing Users</t>
  </si>
  <si>
    <t>Induced Users</t>
  </si>
  <si>
    <t>Bicycle Rider Counts - All (Daily)</t>
  </si>
  <si>
    <t>Pedestrian User Counts (Daily)</t>
  </si>
  <si>
    <t>Number of Good Weather Days</t>
  </si>
  <si>
    <t>Commute Users</t>
  </si>
  <si>
    <t>Commuters</t>
  </si>
  <si>
    <t xml:space="preserve">Moderate rain is indicated at 0.25 and higher inches. </t>
  </si>
  <si>
    <t>Rainy days &gt;0.25 inches 2000-2020 average</t>
  </si>
  <si>
    <t>https://www.weather.gov/wrh/Climate?wfo=eka</t>
  </si>
  <si>
    <t>https://weatherins.com/rain-guidelines/</t>
  </si>
  <si>
    <t>Non-Commuter Good Weather Days</t>
  </si>
  <si>
    <t>Pedestrian Users</t>
  </si>
  <si>
    <t>Existing Daily Trips</t>
  </si>
  <si>
    <t>Average Daily Pedestrian and Cyclist Trips</t>
  </si>
  <si>
    <t>Capital Expenditures</t>
  </si>
  <si>
    <t>Maintenance Interval</t>
  </si>
  <si>
    <t>Crack Sealing</t>
  </si>
  <si>
    <t>3 Years</t>
  </si>
  <si>
    <t>Slurry Seal</t>
  </si>
  <si>
    <t>5 Years</t>
  </si>
  <si>
    <t>Overlay</t>
  </si>
  <si>
    <t>12 Years</t>
  </si>
  <si>
    <t>Source: Crescent City; EPS.</t>
  </si>
  <si>
    <t>Travel Days Per Year [1]</t>
  </si>
  <si>
    <t>Average Sidewalk/Bike Lane Width</t>
  </si>
  <si>
    <t>Average Length of Walking Trip [1]</t>
  </si>
  <si>
    <t>Preference Value of Expanded Sidewalk [2]</t>
  </si>
  <si>
    <t>[2]  Obtained from the Benefit-Cost Analysis Guidance for Discretionary Grant Programs (US Department of Transportation, March 2022).</t>
  </si>
  <si>
    <t>Monetized
Preference Value</t>
  </si>
  <si>
    <t>Annual 
Trips</t>
  </si>
  <si>
    <t xml:space="preserve">Source: Crescent City; EPS. </t>
  </si>
  <si>
    <t>Residual Value of Project in 2045</t>
  </si>
  <si>
    <t>Pedestrian Preference Value - 
New Users</t>
  </si>
  <si>
    <t>Pedestrian Preference Value - 
Existing Users</t>
  </si>
  <si>
    <t>Cyclist Preference Value - 
Existing Users</t>
  </si>
  <si>
    <t>Average Length of Cycling Trip [1]</t>
  </si>
  <si>
    <t>New User Trip Estimates</t>
  </si>
  <si>
    <t>Pedestrian</t>
  </si>
  <si>
    <t>Annual Pedestrian Preference Value Benefits</t>
  </si>
  <si>
    <t xml:space="preserve">Annual Cyclist Preference Value Benefits </t>
  </si>
  <si>
    <t>Annual Pedestrian and Cyclist Mortality Benefits</t>
  </si>
  <si>
    <t>Percentage Induced Trips [1]</t>
  </si>
  <si>
    <t>Induced Trips</t>
  </si>
  <si>
    <t>Ages 20-74</t>
  </si>
  <si>
    <t>Ages 20-64</t>
  </si>
  <si>
    <t>Adult Trips</t>
  </si>
  <si>
    <t>Total Monetized Value</t>
  </si>
  <si>
    <t>Mortality Reduction Benefits</t>
  </si>
  <si>
    <t>Applicable Age Range [2]</t>
  </si>
  <si>
    <t>Precentage of New Users in Age Range [2]</t>
  </si>
  <si>
    <t>[1]  Induced trips include only those users who have shifted from non-active transportation modes. proportion of total new trip consdered to be induced is based on national
      averages, following guidance included in the Benefit-Cost Analysis Guidance for Discretionary Grant Programs, US Department of Transportation dated March 2022.</t>
  </si>
  <si>
    <t>Mortality Reduction Value [3]</t>
  </si>
  <si>
    <t xml:space="preserve">[2]  Per the Benefit-Cost Analysis Guidance for Discretionary Grant Programs (US Department of Transportation, March 2022), mortality reduction benefits are only applicable to 
      adult users. Average proportion of induced users within this age range is based on national user averages. </t>
  </si>
  <si>
    <t>mortality</t>
  </si>
  <si>
    <t>cycle ben</t>
  </si>
  <si>
    <t>[3]  Per the Benefit-Cost Analysis Guidance for Discretionary Grant Programs (US Department of Transportation, March 2022), benefits associated with new
      roadway users require an adjustment factor of 50%</t>
  </si>
  <si>
    <t>[1]  The average length of a cycling trip is estimated using national averages included in the Benefit-Cost Analysis Guidance for Discretionary Grant Programs, 
      US Department of Transportation dated March 2022.</t>
  </si>
  <si>
    <t>[1]  The average length of a walking trip is estimated based on the national average length of a walking trip as included in the Benefit-Cost Analysis Guidance 
      for Discretionary Grant Programs (US Department of Transportation, March 2022).</t>
  </si>
  <si>
    <t>ped ben</t>
  </si>
  <si>
    <t>Average Annual Pedestrian and Cyclist Trips</t>
  </si>
  <si>
    <t xml:space="preserve">Existing Roadway Repair/Replacement Cost </t>
  </si>
  <si>
    <t>Cost of Road Repair/Replacement (Per Sq. Yard) [1]</t>
  </si>
  <si>
    <t xml:space="preserve">[2]  Roadway segments include on the portions of the roadway with poor or very poor condition
      ratings (PACER Score of less than 4). </t>
  </si>
  <si>
    <t>Injury Accidents</t>
  </si>
  <si>
    <t>Annual Event Reduction [1]</t>
  </si>
  <si>
    <t xml:space="preserve">Property Damage Only </t>
  </si>
  <si>
    <t>Annual Event
Reduction [1]</t>
  </si>
  <si>
    <t xml:space="preserve">[2]  Obtained from the Benefit-Cost Analysis Guidance for Discretionary Grant Programs (US
       Department of Transportation, March 2022). </t>
  </si>
  <si>
    <t xml:space="preserve">[1]  Annual Event reduction based on accident counts provided by the Statewide Integrated Traffic
      Records System and an assumed reduction and an assumed incident reduction factors based 
      on data provided by the Crash Modification Factors Clearinghouse. </t>
  </si>
  <si>
    <t>Improved 
Safety 
Benefits</t>
  </si>
  <si>
    <t>Annual Vehicle 
Trip Reduction</t>
  </si>
  <si>
    <t>Annual Vehicle 
Miles Reduction</t>
  </si>
  <si>
    <t>Roadway Trip Length</t>
  </si>
  <si>
    <t>VMT</t>
  </si>
  <si>
    <t>[1]  Induced trips include only those users who have shifted from non-active transportation modes.</t>
  </si>
  <si>
    <t>Induced Trips [1]</t>
  </si>
  <si>
    <t>Average Passengers per Auto [2]</t>
  </si>
  <si>
    <t>Annual Reduction in Vehicle Miles Traveled</t>
  </si>
  <si>
    <t>g/mi</t>
  </si>
  <si>
    <t>Table 14</t>
  </si>
  <si>
    <t xml:space="preserve">[2]  Obtained from the Benefit-Cost Analysis Guidance for Discretionary Grant Programs (US Department of Transportation,
      March 2022). As a conservative assumption, this analysis assumes all induced pedestrian and cycylist would be from 
      shared vehicles. </t>
  </si>
  <si>
    <t>Source: Benefit-Cost Analysis Guidance for Discretionary Grant Programs (US Department of Transportation, March 2022); Bureau of Economic Analysis, National Income 
             and Product Accounts, Table 1.1.9, “Implicit Price Deflators for Gross Domestic Product” (March 2022); California Department of Transportation California Active
             Transportation Benefit/Cost Analysis Model (Cal-B/C AT) Version 8.1; EPS.</t>
  </si>
  <si>
    <t>New Daily Trips</t>
  </si>
  <si>
    <t>Source: Benefit-Cost Analysis Guidance for Discretionary Grant Programs (US Department of Transportation, 
             March 2022); Bureau of Economic Analysis, National Income and Product Accounts, Table 1.1.9,
             “Implicit Price Deflators for Gross Domestic Product” (March 2022); City of Crescent; EPS.</t>
  </si>
  <si>
    <t>New Users</t>
  </si>
  <si>
    <t>Crescent City Front Street Improvement Project</t>
  </si>
  <si>
    <t>Segment Length (Miles) [2]</t>
  </si>
  <si>
    <t>Source: Benefit-Cost Analysis Guidance for Discretionary Grant Programs (US Department of Transportation, March 2022); Bureau of 
             Economic Analysis, National Income and Product Accounts, Table 1.1.9, “Implicit Price Deflators for Gross Domestic Product” 
             (March 2022); City of Crescent City; EPS.</t>
  </si>
  <si>
    <t>Source: Benefit-Cost Analysis Guidance for Discretionary Grant Programs (US Department of Transportation, March 2022); Bureau of Economic Analysis, National Income and 
             Product Accounts, Table 1.1.9, “Implicit Price Deflators for Gross Domestic Product” (March 2022); City of Crescent City; EPS.</t>
  </si>
  <si>
    <t>Source: Benefit-Cost Analysis Guidance for Discretionary Grant Programs (US Department of Transportation, March 2022);
             Bureau of Economic Analysis, National Income and Product Accounts, Table 1.1.9, “Implicit Price Deflators for Gross 
             Domestic Product” (March 2022); National Oceanic and Atmospheric Administration; City of Crescent; EPS.</t>
  </si>
  <si>
    <t xml:space="preserve">[1]  Due to the moderate climate of the City, estimate of total travel days per year for pedestrians and cyclists is based on the
      number of bad weather days that would inhibit pedestrian or bike activity. To remain conservative, this analysis assumes that 
      bad weather days are considered to be any day in which more than 0.25 inches of rain has fallen, consistent with the 
      national weather service's definition of a light rain. Per the National Oceanic and Atmospheric Administration, since 2000, 
      there has been an average of 50 days per year with more than 0.25 inches of rainfall for the City of Crescent City. </t>
  </si>
  <si>
    <t xml:space="preserve">[1]  Reflects the average cost per square yard of roadway replacement as estimated by California
      Department of Transportation as reflected in the 2019 Pavement Condition Report completed for 
      the Sacramento Region. Due to the condition and nature of required roadway improvements, 
      actual roadway improvements would exceed the estimates provided for the Sacramento region. </t>
  </si>
  <si>
    <t xml:space="preserve">Source: Sacramento County Pavement Condition Report, January 2019; Crescent City PASER 
             Road Ratings, Crescent City 2018; EPS. </t>
  </si>
  <si>
    <t>Source: Benefit-Cost Analysis Guidance for Discretionary Grant Programs (US Department of
             Transportation, March 2022); Bureau of Economic Analysis, National Income and Product 
             Accounts, Table 1.1.9, “Implicit Price Deflators for Gross Domestic Product” (March 2022); 
              Statewide Integrated Traffic Records System; Crash Modification Factors Clearinghouse; City of 
             Crescent; EPS.</t>
  </si>
  <si>
    <t xml:space="preserve">[1]  Emissions reductions estimated using the parameter data included in the California Active Transportation Benefit/Cost Analysis Model (Cal-B/C AT) Version 8.1 as provided 
      by the California Department of Transportation (CAL-B/C AT) Version 8.1. </t>
  </si>
  <si>
    <t>Source: Benefit-Cost Analysis Guidance for Discretionary Grant Programs (US Department of Transportation, March 2022);
             Bureau of Economic Analysis, National Income and Product Accounts, Table 1.1.9, “Implicit Price Deflators for
             Gross Domestic Product” (March 2022); Crescent City; EPS.</t>
  </si>
  <si>
    <t>Project Construction Costs</t>
  </si>
  <si>
    <t>Source: City of Crescent City; EPS.</t>
  </si>
  <si>
    <t>Average Daily and Annual Bus Ridership Estimates</t>
  </si>
  <si>
    <t>Bus Rider Estimates [1]</t>
  </si>
  <si>
    <t>Transit Days per Year [2]</t>
  </si>
  <si>
    <t>[2]  Annual transit operation days exclude Sundays.</t>
  </si>
  <si>
    <t>Daily Rider Count</t>
  </si>
  <si>
    <t>Annual Rider Counts</t>
  </si>
  <si>
    <t>Preference Value of Station Improvements [3]</t>
  </si>
  <si>
    <t>Annual Station Improvement Benefits</t>
  </si>
  <si>
    <t>Source: Benefit-Cost Analysis Guidance for Discretionary Grant Programs (US
             Department of Transportation, March 2022); Bureau of Economic Analysis, 
             National Income and Product Accounts, Table 1.1.9, "Implicit Price Deflators 
             for Gross Domestic Product” (March 2022); Redwood Coast Transit; City of 
             Crescent; EPS.</t>
  </si>
  <si>
    <t xml:space="preserve">[1]  Bus ridership estimates includes only those bus riders that access the local bus
      system via the cultural center transit stop, which will be improved as a part of the 
      proposed Front Street Improvement Project. Ridership estimates are conservative
      estimates based on automatic vehicle location data provided by Redwood Coast 
      transit. current ridership estimates are approximately 50 percent of typical       
      estimates as the impacts of the COVID 19 pandemic continue to effect transit 
      ridership. To remain conservative, this analysis assumes current levels of ridership 
      throughout the life of the analysis. </t>
  </si>
  <si>
    <t>[3]  Obtained from the Benefit-Cost Analysis Guidance for Discretionary Grant
      Programs (US Department of Transportation, March 2022).</t>
  </si>
  <si>
    <t>Transit Center Improvements</t>
  </si>
  <si>
    <t>Table 15</t>
  </si>
  <si>
    <t>Clocks</t>
  </si>
  <si>
    <t>Electronic Real-Time Information Displays</t>
  </si>
  <si>
    <t>Information
/Emergency Button</t>
  </si>
  <si>
    <t>Platform/Stop Seating Availability1</t>
  </si>
  <si>
    <t>Platform/Stop Weather Protection1</t>
  </si>
  <si>
    <t>Restroom Availability</t>
  </si>
  <si>
    <t>Staff Availability</t>
  </si>
  <si>
    <t>Step-Free Access to Station/Stop</t>
  </si>
  <si>
    <t>Surveillance Cameras</t>
  </si>
  <si>
    <t>Temperature Controlled Environment1</t>
  </si>
  <si>
    <t>Ticket Machines</t>
  </si>
  <si>
    <t>Timetables</t>
  </si>
  <si>
    <t>Cyclist Preference Value - 
New Users</t>
  </si>
  <si>
    <t xml:space="preserve">[4]  Based on the project development plan, benefits are anticipated to begin occuring after completion of the initial phase of project development. To remain conservative, this 
      analysis does not assume any benefits will occur prior until the year following completion of Project construction. Due to the location of initial construction, initial year benefits 
      will likely exceed the benefits included herein. </t>
  </si>
  <si>
    <t xml:space="preserve">[4]  Based on the project development plan, benefits are anticipated to begin occuring after completion of the initial phase of project development. To remain
      conservative, this analysis does not assume any benefits will occur prior until the year following completion of Project construction. Due to the location of 
      initial construction, initial year benefits will likely exceed the benefits included herein. </t>
  </si>
  <si>
    <t xml:space="preserve">[4]  Based on the project development plan, benefits are anticipated to begin occuring after completion of the initial phase of project development. To remain
      conservative, this analysis does not assume any benefits will occur prior until the year following completion of Project construction. Due to the location  
      of initial construction, initial year benefits will likely exceed the benefits included herein. </t>
  </si>
  <si>
    <t>Estimated Project Benefits</t>
  </si>
  <si>
    <t>Estimated Project Costs</t>
  </si>
  <si>
    <t>Benefit-Cost Ratio</t>
  </si>
  <si>
    <t>7% Discount Factor</t>
  </si>
  <si>
    <t>3% Discount Factor</t>
  </si>
  <si>
    <t>2024 [4]</t>
  </si>
  <si>
    <t>Residual Value in 2044</t>
  </si>
  <si>
    <t>Accumulated Depreciation in 2044</t>
  </si>
  <si>
    <t>Emission Paramters: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</si>
</sst>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 #,##0_);\(&quot;$&quot;\ #,##0\)"/>
    <numFmt numFmtId="165" formatCode="_(&quot;$&quot;\ #,##0_);_(\(&quot;$&quot;\ #,##0\);_(&quot;$&quot;\ &quot;-&quot;_);_(@_)"/>
    <numFmt numFmtId="166" formatCode="#,##0%_);\(#,##0%\)"/>
    <numFmt numFmtId="167" formatCode="_(* #,##0_);_(* \(#,##0\);_(* 0_);_(@_)"/>
    <numFmt numFmtId="168" formatCode="_(#,##0_);_(\(#,##0\);_(&quot;-&quot;_);_(@_)"/>
    <numFmt numFmtId="169" formatCode="0_);\(0\)"/>
    <numFmt numFmtId="170" formatCode="#,##0.0_);\(#,##0.0\)"/>
    <numFmt numFmtId="171" formatCode="&quot;$&quot;\ #,##0.00_);\(&quot;$&quot;\ #,##0.00\)"/>
    <numFmt numFmtId="172" formatCode="_([$€-2]* #,##0.00_);_([$€-2]* \(#,##0.00\);_([$€-2]* &quot;-&quot;??_)"/>
    <numFmt numFmtId="173" formatCode="0.0_)\%;\(0.0\)\%;0.0_)\%;@_)_%"/>
    <numFmt numFmtId="174" formatCode="#,##0.0_)_%;\(#,##0.0\)_%;0.0_)_%;@_)_%"/>
    <numFmt numFmtId="175" formatCode="#,##0.0_);\(#,##0.0\);#,##0.0_);@_)"/>
    <numFmt numFmtId="176" formatCode="#,##0\ &quot;F&quot;;[Red]\-#,##0\ &quot;F&quot;"/>
    <numFmt numFmtId="177" formatCode="mmm\-yy_)"/>
    <numFmt numFmtId="178" formatCode="&quot;$&quot;_(#,##0.00_);&quot;$&quot;\(#,##0.00\);&quot;$&quot;_(0.00_);@_)"/>
    <numFmt numFmtId="179" formatCode="&quot;$&quot;_(#,##0.00_);&quot;$&quot;\(#,##0.00\)"/>
    <numFmt numFmtId="180" formatCode="#,##0.00_);\(#,##0.00\);0.00_);@_)"/>
    <numFmt numFmtId="181" formatCode="\€_(#,##0.00_);\€\(#,##0.00\);\€_(0.00_);@_)"/>
    <numFmt numFmtId="182" formatCode="#,##0.00\ &quot;F&quot;;\-#,##0.00\ &quot;F&quot;"/>
    <numFmt numFmtId="183" formatCode="0.0%"/>
    <numFmt numFmtId="184" formatCode="#,##0_)\x;\(#,##0\)\x;0_)\x;@_)_x"/>
    <numFmt numFmtId="185" formatCode="#,##0.0_)\x;\(#,##0.0\)\x"/>
    <numFmt numFmtId="186" formatCode="#,##0.00\ &quot;F&quot;;[Red]\-#,##0.00\ &quot;F&quot;"/>
    <numFmt numFmtId="187" formatCode="0.0"/>
    <numFmt numFmtId="188" formatCode="#,##0_)_x;\(#,##0\)_x;0_)_x;@_)_x"/>
    <numFmt numFmtId="189" formatCode="#,##0.0_)_x;\(#,##0.0\)_x"/>
    <numFmt numFmtId="190" formatCode="_-* #,##0\ &quot;F&quot;_-;\-* #,##0\ &quot;F&quot;_-;_-* &quot;-&quot;\ &quot;F&quot;_-;_-@_-"/>
    <numFmt numFmtId="191" formatCode=";;;"/>
    <numFmt numFmtId="192" formatCode="0.0_)\%;\(0.0\)\%"/>
    <numFmt numFmtId="193" formatCode="_-* #,##0\ _F_-;\-* #,##0\ _F_-;_-* &quot;-&quot;\ _F_-;_-@_-"/>
    <numFmt numFmtId="194" formatCode="mm/dd/yy_)"/>
    <numFmt numFmtId="195" formatCode="#,##0.0_)_%;\(#,##0.0\)_%"/>
    <numFmt numFmtId="196" formatCode="\ \ \ @"/>
    <numFmt numFmtId="197" formatCode="\ \ \ \ \ \ @"/>
    <numFmt numFmtId="198" formatCode="\ \ \ \ \ \ \ \ \ @"/>
    <numFmt numFmtId="199" formatCode="\ \ \ \ \ \ \ \ \ \ \ \ @"/>
    <numFmt numFmtId="200" formatCode="\ \ \ \ \ \ \ \ \ \ \ \ \ \ \ @"/>
    <numFmt numFmtId="201" formatCode="\ \ \ \ \ \ \ \ \ \ \ \ \ \ \ \ \ \ @"/>
    <numFmt numFmtId="202" formatCode="\£#,##0_);\(\£#,##0\)"/>
    <numFmt numFmtId="203" formatCode="#,##0_)_%;\(#,##0\)_%;"/>
    <numFmt numFmtId="204" formatCode="_(* #,##0_);_(* \(#,##0\);_(* \-_);_(@_)"/>
    <numFmt numFmtId="205" formatCode="_(* #,##0_);_(* \(#,##0\);_(* &quot;- &quot;_);_(@_)"/>
    <numFmt numFmtId="206" formatCode="_(* #,##0_);_(* \(#,##0\);_(* &quot;-&quot;??_);_(@_)"/>
    <numFmt numFmtId="207" formatCode="#,##0.0_);[Red]\(#,##0.0\)"/>
    <numFmt numFmtId="208" formatCode="_._.* #,##0.0_)_%;_._.* \(#,##0.0\)_%"/>
    <numFmt numFmtId="209" formatCode="#,##0.0_)_%;\(#,##0.0\)_%;\ \ .0_)_%"/>
    <numFmt numFmtId="210" formatCode="#,##0.0_);\(#,##0.0\);"/>
    <numFmt numFmtId="211" formatCode="_._.* #,##0.00_)_%;_._.* \(#,##0.00\)_%"/>
    <numFmt numFmtId="212" formatCode="#,##0.00_)_%;\(#,##0.00\)_%;\ \ .00_)_%"/>
    <numFmt numFmtId="213" formatCode="#,##0.00_);\(#,##0.00\);"/>
    <numFmt numFmtId="214" formatCode="_._.* #,##0.000_)_%;_._.* \(#,##0.000\)_%"/>
    <numFmt numFmtId="215" formatCode="#,##0.000_)_%;\(#,##0.000\)_%;\ \ .000_)_%"/>
    <numFmt numFmtId="216" formatCode="#,##0.000_);\(#,##0.000\);"/>
    <numFmt numFmtId="217" formatCode="_(#,##0.00_);_(\(#,##0.00\);_(&quot;0&quot;_);_(@_)"/>
    <numFmt numFmtId="218" formatCode="#,##0;&quot;¥&quot;&quot;¥&quot;&quot;¥&quot;&quot;¥&quot;\(#,##0&quot;¥&quot;&quot;¥&quot;&quot;¥&quot;&quot;¥&quot;\)"/>
    <numFmt numFmtId="219" formatCode="#."/>
    <numFmt numFmtId="220" formatCode="###0_);[Red]\(###0\)"/>
    <numFmt numFmtId="221" formatCode="_(* #,##0.00_);_(* \(#,##0.00\);_(* \ .00_)"/>
    <numFmt numFmtId="222" formatCode="\(#,##0\)_%;#,##0_)_%;"/>
    <numFmt numFmtId="223" formatCode="\(#,##0.0\);#,##0.0_);"/>
    <numFmt numFmtId="224" formatCode="\(#,##0.0\)_%;#,##0.0_)_%;"/>
    <numFmt numFmtId="225" formatCode="\(#,##0.00\);#,##0.00_);"/>
    <numFmt numFmtId="226" formatCode="\(#,##0.00\)_%;#,##0.00_)_%;"/>
    <numFmt numFmtId="227" formatCode="\(#,##0.000\);#,##0.000_);"/>
    <numFmt numFmtId="228" formatCode="\(#,##0.000\)_%;#,##0.000_)_%;"/>
    <numFmt numFmtId="229" formatCode="\(#,##0\);#,##0_);&quot;-&quot;??_)"/>
    <numFmt numFmtId="230" formatCode="_(* #,##0.000_);_(* \(#,##0.000\);_(* \ .000_)"/>
    <numFmt numFmtId="231" formatCode="&quot;$&quot;* \(#,##0\)_%;&quot;$&quot;* #,##0_)_%;&quot;$&quot;* &quot;-&quot;??_)_%;@_)_%"/>
    <numFmt numFmtId="232" formatCode="&quot;$&quot;* \(#,##0.0\);&quot;$&quot;* #,##0.0_);&quot;$&quot;* &quot;-&quot;??_);@_)"/>
    <numFmt numFmtId="233" formatCode="&quot;$&quot;* \(#,##0.0\)_%;&quot;$&quot;* #,##0.0_)_%;&quot;$&quot;* &quot;-&quot;??_)_%;@_)_%"/>
    <numFmt numFmtId="234" formatCode="&quot;$&quot;* \(#,##0.00\);&quot;$&quot;* #,##0.00_);&quot;$&quot;* &quot;-&quot;??_);@_)"/>
    <numFmt numFmtId="235" formatCode="&quot;$&quot;* \(#,##0.00\)_%;&quot;$&quot;* #,##0.00_)_%;&quot;$&quot;* &quot;-&quot;??_)_%;@_)_%"/>
    <numFmt numFmtId="236" formatCode="&quot;$&quot;* \(#,##0.000\);&quot;$&quot;* #,##0.000_);&quot;$&quot;* &quot;-&quot;??_);@_)"/>
    <numFmt numFmtId="237" formatCode="&quot;$&quot;* \(#,##0.000\)_%;&quot;$&quot;* #,##0.000_)_%;&quot;$&quot;* &quot;-&quot;??_)_%;@_)_%"/>
    <numFmt numFmtId="238" formatCode="&quot;$&quot;* \(#,##0\);&quot;$&quot;* #,##0_);&quot;$&quot;* &quot;-&quot;??_);@_)"/>
    <numFmt numFmtId="239" formatCode="\-0%;0%"/>
    <numFmt numFmtId="240" formatCode="\(0\)%;0_)%"/>
    <numFmt numFmtId="241" formatCode="\(0.0\)%;0.0_)%"/>
    <numFmt numFmtId="242" formatCode="\(0.00\)%;0.00_)%"/>
    <numFmt numFmtId="243" formatCode="\(0.000\)%;0.000_)%"/>
    <numFmt numFmtId="244" formatCode="* \(#,##0\);* #,##0_);&quot;-&quot;??_);@"/>
    <numFmt numFmtId="245" formatCode="&quot;$&quot;* #,##0_)_%;&quot;$&quot;* \(#,##0\)_%;&quot;$&quot;* &quot;-&quot;??_)_%;@_)_%"/>
    <numFmt numFmtId="246" formatCode="_(\$* #,##0_);_(\$* \(#,##0\);_(\$* \-_);_(@_)"/>
    <numFmt numFmtId="247" formatCode="_(&quot;$&quot;\ #,##0_);_(\(&quot;$&quot;\ #,##0\);_(&quot;- &quot;_);_(@_)"/>
    <numFmt numFmtId="248" formatCode="_._.&quot;$&quot;* #,##0.0_)_%;_._.&quot;$&quot;* \(#,##0.0\)_%"/>
    <numFmt numFmtId="249" formatCode="&quot;$&quot;* #,##0.0_)_%;&quot;$&quot;* \(#,##0.0\)_%;&quot;$&quot;* \ .0_)_%"/>
    <numFmt numFmtId="250" formatCode="&quot;$&quot;* #,##0.0_);&quot;$&quot;* \(#,##0.0\);&quot;$&quot;* &quot;-&quot;??_);@_)"/>
    <numFmt numFmtId="251" formatCode="_._.&quot;$&quot;* #,##0.00_)_%;_._.&quot;$&quot;* \(#,##0.00\)_%"/>
    <numFmt numFmtId="252" formatCode="&quot;$&quot;* #,##0.00_)_%;&quot;$&quot;* \(#,##0.00\)_%;&quot;$&quot;* \ .00_)_%"/>
    <numFmt numFmtId="253" formatCode="&quot;$&quot;* #,##0.00_);&quot;$&quot;* \(#,##0.00\);&quot;$&quot;* &quot;-&quot;??_);@_)"/>
    <numFmt numFmtId="254" formatCode="_._.&quot;$&quot;* #,##0.000_)_%;_._.&quot;$&quot;* \(#,##0.000\)_%"/>
    <numFmt numFmtId="255" formatCode="&quot;$&quot;* #,##0.000_)_%;&quot;$&quot;* \(#,##0.000\)_%;&quot;$&quot;* \ .000_)_%"/>
    <numFmt numFmtId="256" formatCode="&quot;$&quot;* #,##0.000_);&quot;$&quot;* \(#,##0.000\);&quot;$&quot;* &quot;-&quot;??_);@_)"/>
    <numFmt numFmtId="257" formatCode="_(&quot;$&quot;#,##0.00_);_(&quot;$&quot;\(#,##0.00\);_(&quot;$&quot;&quot;0&quot;_);_(@_)"/>
    <numFmt numFmtId="258" formatCode="_(&quot;$&quot;* #,##0_);_(&quot;$&quot;* \(#,##0\);_(&quot;$&quot;* &quot;-&quot;??_);_(@_)"/>
    <numFmt numFmtId="259" formatCode="&quot;$&quot;#,##0\ ;\(&quot;$&quot;#,##0\)"/>
    <numFmt numFmtId="260" formatCode="&quot;¥&quot;&quot;¥&quot;&quot;¥&quot;&quot;¥&quot;\$#,##0.00;&quot;¥&quot;&quot;¥&quot;&quot;¥&quot;&quot;¥&quot;\(&quot;¥&quot;&quot;¥&quot;&quot;¥&quot;&quot;¥&quot;\$#,##0.00&quot;¥&quot;&quot;¥&quot;&quot;¥&quot;&quot;¥&quot;\)"/>
    <numFmt numFmtId="261" formatCode="mm/dd/yy"/>
    <numFmt numFmtId="262" formatCode="m\o\n\th\ d\,\ yyyy"/>
    <numFmt numFmtId="263" formatCode="mmmm\-yy"/>
    <numFmt numFmtId="264" formatCode="* #,##0_);* \(#,##0\);&quot;-&quot;??_);@"/>
    <numFmt numFmtId="265" formatCode="&quot;¥&quot;&quot;¥&quot;&quot;¥&quot;&quot;¥&quot;\$#,##0;&quot;¥&quot;&quot;¥&quot;&quot;¥&quot;&quot;¥&quot;\(&quot;¥&quot;&quot;¥&quot;&quot;¥&quot;&quot;¥&quot;\$#,##0&quot;¥&quot;&quot;¥&quot;&quot;¥&quot;&quot;¥&quot;\)"/>
    <numFmt numFmtId="266" formatCode="0.000000000000"/>
    <numFmt numFmtId="267" formatCode="0.0000000000"/>
    <numFmt numFmtId="268" formatCode="#.00"/>
    <numFmt numFmtId="269" formatCode="\ \ \ \ \ @"/>
    <numFmt numFmtId="270" formatCode="#,###,##0;\(#,###,##0\)"/>
    <numFmt numFmtId="271" formatCode="&quot;$&quot;#,###,##0;\(&quot;$&quot;#,###,##0\)"/>
    <numFmt numFmtId="272" formatCode="#,##0.00%;\(#,##0.00%\)"/>
    <numFmt numFmtId="273" formatCode="_ * #,##0_ ;_ * \-#,##0_ ;_ * &quot;-&quot;_ ;_ @_ "/>
    <numFmt numFmtId="274" formatCode="_ * #,##0.00_ ;_ * \-#,##0.00_ ;_ * &quot;-&quot;??_ ;_ @_ "/>
    <numFmt numFmtId="275" formatCode="0.0,,"/>
    <numFmt numFmtId="276" formatCode="_ &quot;S/&quot;* #,##0_ ;_ &quot;S/&quot;* \-#,##0_ ;_ &quot;S/&quot;* &quot;-&quot;_ ;_ @_ "/>
    <numFmt numFmtId="277" formatCode="_ &quot;S/&quot;* #,##0.00_ ;_ &quot;S/&quot;* \-#,##0.00_ ;_ &quot;S/&quot;* &quot;-&quot;??_ ;_ @_ "/>
    <numFmt numFmtId="278" formatCode="0.00_)"/>
    <numFmt numFmtId="279" formatCode="General_)"/>
    <numFmt numFmtId="280" formatCode="0_)%;\(0\)%"/>
    <numFmt numFmtId="281" formatCode="_._._(* 0_)%;_._.* \(0\)%"/>
    <numFmt numFmtId="282" formatCode="0%_);\(0%\)"/>
    <numFmt numFmtId="283" formatCode="0.00%_);[Red]\(0.00%\)"/>
    <numFmt numFmtId="284" formatCode="_(0.0_)%;\(0.0\)%"/>
    <numFmt numFmtId="285" formatCode="_._._(* 0.0_)%;_._.* \(0.0\)%"/>
    <numFmt numFmtId="286" formatCode="0.0_)%;\(0.0\)%"/>
    <numFmt numFmtId="287" formatCode="_(0.00_)%;\(0.00\)%"/>
    <numFmt numFmtId="288" formatCode="_._._(* 0.00_)%;_._.* \(0.00\)%"/>
    <numFmt numFmtId="289" formatCode="0.00_)%;\(0.00\)%"/>
    <numFmt numFmtId="290" formatCode="_(0.000_)%;\(0.000\)%"/>
    <numFmt numFmtId="291" formatCode="_._._(* 0.000_)%;_._.* \(0.000\)%"/>
    <numFmt numFmtId="292" formatCode="0.000_)%;\(0.000\)%"/>
    <numFmt numFmtId="293" formatCode="0.00000000"/>
    <numFmt numFmtId="294" formatCode="00000"/>
    <numFmt numFmtId="295" formatCode="_(#,##0_);_(\-#,##0_)"/>
    <numFmt numFmtId="296" formatCode="_(#,##0.00_);_(\-#,##0.00_)"/>
    <numFmt numFmtId="297" formatCode="_(#,##0.0_);_(\-#,##0.0_)"/>
    <numFmt numFmtId="298" formatCode="_(* #,##0_);_(* \(#,##0\)"/>
    <numFmt numFmtId="299" formatCode="mmm\ yy"/>
    <numFmt numFmtId="300" formatCode="#,##0.00,"/>
    <numFmt numFmtId="301" formatCode="mmm\-yyyy"/>
    <numFmt numFmtId="302" formatCode="0.0,"/>
    <numFmt numFmtId="303" formatCode="000\-000"/>
    <numFmt numFmtId="304" formatCode="\¥#,##0_);\(\¥#,##0\)"/>
    <numFmt numFmtId="305" formatCode="#,##0.00&quot; Miles &quot;;\(#,##0.00\)"/>
    <numFmt numFmtId="306" formatCode="0.0_);\(0.0\)"/>
    <numFmt numFmtId="307" formatCode="[$£-809]#,##0.000"/>
    <numFmt numFmtId="308" formatCode="[$$-409]#,##0"/>
    <numFmt numFmtId="309" formatCode="#,##0\ "/>
    <numFmt numFmtId="310" formatCode="_(* #,##0.0_);_(* \(#,##0.0\);_(* &quot;-&quot;??_);_(@_)"/>
    <numFmt numFmtId="311" formatCode="###0.00_)"/>
    <numFmt numFmtId="312" formatCode="#,##0_)"/>
    <numFmt numFmtId="313" formatCode="0.0_W"/>
    <numFmt numFmtId="314" formatCode="#,##0.000_);\(#,##0.000\)"/>
    <numFmt numFmtId="315" formatCode="#,##0.0000_);\(#,##0.0000\)"/>
    <numFmt numFmtId="316" formatCode="[$-409]mmmm\ d\,\ yyyy;@"/>
    <numFmt numFmtId="317" formatCode="#,##0&quot; Feet&quot;;\(#,##0\)"/>
    <numFmt numFmtId="318" formatCode="&quot;$&quot;#,##0.00&quot; per foot of width per mile&quot;;\(&quot;$&quot;#,##0.00\)"/>
    <numFmt numFmtId="319" formatCode="#,##0.00&quot; Miles&quot;;\(#,##0.00\)"/>
    <numFmt numFmtId="320" formatCode="&quot;$&quot;#,##0.00&quot; per mile&quot;;\(&quot;$&quot;#,##0.00\)"/>
  </numFmts>
  <fonts count="20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22"/>
      <name val="Arial"/>
      <family val="2"/>
    </font>
    <font>
      <b/>
      <sz val="18"/>
      <name val="Arial"/>
      <family val="2"/>
    </font>
    <font>
      <b/>
      <sz val="16"/>
      <name val="Arial"/>
      <family val="2"/>
    </font>
    <font>
      <sz val="12"/>
      <name val="Arial"/>
      <family val="2"/>
    </font>
    <font>
      <b/>
      <sz val="12"/>
      <name val="Arial"/>
      <family val="2"/>
    </font>
    <font>
      <b/>
      <sz val="10"/>
      <name val="Arial"/>
      <family val="2"/>
    </font>
    <font>
      <b/>
      <sz val="10"/>
      <color indexed="9"/>
      <name val="Arial"/>
      <family val="2"/>
    </font>
    <font>
      <sz val="10"/>
      <name val="Helv"/>
    </font>
    <font>
      <sz val="10"/>
      <name val="MS Sans Serif"/>
      <family val="2"/>
    </font>
    <font>
      <b/>
      <sz val="10"/>
      <name val="MS Sans Serif"/>
      <family val="2"/>
    </font>
    <font>
      <sz val="10"/>
      <color indexed="8"/>
      <name val="Arial"/>
      <family val="2"/>
    </font>
    <font>
      <u/>
      <sz val="7.5"/>
      <color indexed="12"/>
      <name val="Arial"/>
      <family val="2"/>
    </font>
    <font>
      <sz val="11"/>
      <color rgb="FF9C0006"/>
      <name val="Arial"/>
      <family val="2"/>
    </font>
    <font>
      <sz val="11"/>
      <color rgb="FF006100"/>
      <name val="Arial"/>
      <family val="2"/>
    </font>
    <font>
      <u/>
      <sz val="10"/>
      <color theme="10"/>
      <name val="Arial"/>
      <family val="2"/>
    </font>
    <font>
      <sz val="11"/>
      <color rgb="FF9C6500"/>
      <name val="Arial"/>
      <family val="2"/>
    </font>
    <font>
      <sz val="11"/>
      <color theme="1"/>
      <name val="Arial"/>
      <family val="2"/>
    </font>
    <font>
      <sz val="12"/>
      <name val="Courier New"/>
      <family val="3"/>
    </font>
    <font>
      <sz val="8"/>
      <color theme="1"/>
      <name val="Arial"/>
      <family val="2"/>
    </font>
    <font>
      <i/>
      <sz val="8"/>
      <color theme="1"/>
      <name val="Arial"/>
      <family val="2"/>
    </font>
    <font>
      <b/>
      <sz val="10"/>
      <color indexed="8"/>
      <name val="Arial"/>
      <family val="2"/>
    </font>
    <font>
      <b/>
      <sz val="9.5"/>
      <color indexed="8"/>
      <name val="Arial"/>
      <family val="2"/>
    </font>
    <font>
      <b/>
      <i/>
      <sz val="10"/>
      <color indexed="8"/>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1"/>
      <name val="Arial"/>
      <family val="2"/>
    </font>
    <font>
      <sz val="12"/>
      <name val="Times New Roman"/>
      <family val="1"/>
    </font>
    <font>
      <sz val="10"/>
      <name val="Times New Roman"/>
      <family val="1"/>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l‚r ‚oƒSƒVƒbƒN"/>
      <family val="3"/>
      <charset val="128"/>
    </font>
    <font>
      <sz val="11"/>
      <name val="‚l‚r ‚oƒSƒVƒbƒN"/>
      <family val="2"/>
      <charset val="128"/>
    </font>
    <font>
      <sz val="11"/>
      <color indexed="8"/>
      <name val="Calibri"/>
      <family val="2"/>
    </font>
    <font>
      <sz val="11"/>
      <color theme="0"/>
      <name val="Calibri"/>
      <family val="2"/>
      <scheme val="minor"/>
    </font>
    <font>
      <sz val="11"/>
      <color indexed="9"/>
      <name val="Calibri"/>
      <family val="2"/>
    </font>
    <font>
      <sz val="8"/>
      <name val="Times"/>
    </font>
    <font>
      <sz val="11"/>
      <color rgb="FF9C0006"/>
      <name val="Calibri"/>
      <family val="2"/>
      <scheme val="minor"/>
    </font>
    <font>
      <sz val="11"/>
      <color indexed="20"/>
      <name val="Calibri"/>
      <family val="2"/>
    </font>
    <font>
      <sz val="9"/>
      <color theme="1"/>
      <name val="Calibri"/>
      <family val="2"/>
      <scheme val="minor"/>
    </font>
    <font>
      <b/>
      <sz val="9"/>
      <name val="Arial"/>
      <family val="2"/>
    </font>
    <font>
      <i/>
      <sz val="11"/>
      <name val="Arial"/>
      <family val="2"/>
    </font>
    <font>
      <u val="singleAccounting"/>
      <sz val="10"/>
      <name val="Arial"/>
      <family val="2"/>
    </font>
    <font>
      <b/>
      <sz val="11"/>
      <color rgb="FFFA7D00"/>
      <name val="Calibri"/>
      <family val="2"/>
      <scheme val="minor"/>
    </font>
    <font>
      <b/>
      <sz val="11"/>
      <color indexed="52"/>
      <name val="Calibri"/>
      <family val="2"/>
    </font>
    <font>
      <b/>
      <sz val="11"/>
      <name val="Arial"/>
      <family val="2"/>
    </font>
    <font>
      <b/>
      <sz val="11"/>
      <color theme="0"/>
      <name val="Calibri"/>
      <family val="2"/>
      <scheme val="minor"/>
    </font>
    <font>
      <b/>
      <sz val="11"/>
      <color indexed="9"/>
      <name val="Calibri"/>
      <family val="2"/>
    </font>
    <font>
      <sz val="10"/>
      <name val="Arial Narrow"/>
      <family val="2"/>
    </font>
    <font>
      <b/>
      <sz val="8"/>
      <name val="Arial"/>
      <family val="2"/>
    </font>
    <font>
      <sz val="10"/>
      <name val="Garmond (W1)"/>
      <family val="1"/>
    </font>
    <font>
      <sz val="11"/>
      <name val="Times New Roman"/>
      <family val="1"/>
    </font>
    <font>
      <sz val="9"/>
      <name val="Arial"/>
      <family val="2"/>
    </font>
    <font>
      <u val="singleAccounting"/>
      <sz val="11"/>
      <name val="Times New Roman"/>
      <family val="1"/>
    </font>
    <font>
      <sz val="11"/>
      <name val="CG Times"/>
    </font>
    <font>
      <sz val="11"/>
      <color indexed="8"/>
      <name val="Calibri"/>
      <family val="2"/>
      <charset val="128"/>
    </font>
    <font>
      <sz val="10"/>
      <name val="Arial Unicode MS"/>
      <family val="2"/>
    </font>
    <font>
      <sz val="8"/>
      <name val="Arial"/>
      <family val="2"/>
    </font>
    <font>
      <sz val="11"/>
      <color theme="1"/>
      <name val="Calibri"/>
      <family val="2"/>
    </font>
    <font>
      <sz val="10"/>
      <color indexed="24"/>
      <name val="Arial"/>
      <family val="2"/>
    </font>
    <font>
      <sz val="10"/>
      <name val="BERNHARD"/>
      <family val="1"/>
    </font>
    <font>
      <sz val="10"/>
      <name val="Helv"/>
      <family val="2"/>
    </font>
    <font>
      <sz val="10"/>
      <name val="Times"/>
      <family val="1"/>
    </font>
    <font>
      <sz val="12"/>
      <color indexed="24"/>
      <name val="Arial"/>
      <family val="2"/>
    </font>
    <font>
      <sz val="1"/>
      <color indexed="16"/>
      <name val="Courier"/>
      <family val="3"/>
    </font>
    <font>
      <b/>
      <sz val="10"/>
      <name val="Helvetica"/>
      <family val="2"/>
    </font>
    <font>
      <sz val="14"/>
      <name val="Helvetica"/>
      <family val="2"/>
    </font>
    <font>
      <b/>
      <sz val="16"/>
      <name val="Times New Roman"/>
      <family val="1"/>
    </font>
    <font>
      <sz val="14"/>
      <name val="Helv"/>
      <family val="2"/>
    </font>
    <font>
      <sz val="10"/>
      <name val="Century Schoolbook"/>
      <family val="1"/>
    </font>
    <font>
      <sz val="10"/>
      <name val="CG Times"/>
    </font>
    <font>
      <sz val="12"/>
      <name val="Helv"/>
    </font>
    <font>
      <sz val="10"/>
      <name val="GeoSlab703 Lt BT"/>
    </font>
    <font>
      <sz val="1"/>
      <color indexed="8"/>
      <name val="Courier"/>
      <family val="3"/>
    </font>
    <font>
      <u val="doubleAccounting"/>
      <sz val="10"/>
      <name val="Arial"/>
      <family val="2"/>
    </font>
    <font>
      <b/>
      <sz val="11"/>
      <color indexed="8"/>
      <name val="Calibri"/>
      <family val="2"/>
    </font>
    <font>
      <b/>
      <sz val="1"/>
      <color indexed="8"/>
      <name val="Courier"/>
      <family val="3"/>
    </font>
    <font>
      <i/>
      <sz val="11"/>
      <color rgb="FF7F7F7F"/>
      <name val="Calibri"/>
      <family val="2"/>
      <scheme val="minor"/>
    </font>
    <font>
      <i/>
      <sz val="11"/>
      <color indexed="23"/>
      <name val="Calibri"/>
      <family val="2"/>
    </font>
    <font>
      <u/>
      <sz val="10"/>
      <color indexed="59"/>
      <name val="Arial"/>
      <family val="2"/>
    </font>
    <font>
      <u/>
      <sz val="10"/>
      <color indexed="62"/>
      <name val="Arial"/>
      <family val="2"/>
    </font>
    <font>
      <u/>
      <sz val="10"/>
      <color indexed="36"/>
      <name val="Arial"/>
      <family val="2"/>
    </font>
    <font>
      <u/>
      <sz val="10"/>
      <color indexed="39"/>
      <name val="Arial"/>
      <family val="2"/>
    </font>
    <font>
      <sz val="8"/>
      <name val="Times New Roman"/>
      <family val="1"/>
    </font>
    <font>
      <sz val="10"/>
      <color indexed="0"/>
      <name val="Arial"/>
      <family val="2"/>
    </font>
    <font>
      <sz val="10"/>
      <name val="Garamand Classic Light"/>
    </font>
    <font>
      <sz val="11"/>
      <color rgb="FF006100"/>
      <name val="Calibri"/>
      <family val="2"/>
      <scheme val="minor"/>
    </font>
    <font>
      <sz val="11"/>
      <color indexed="17"/>
      <name val="Calibri"/>
      <family val="2"/>
    </font>
    <font>
      <b/>
      <sz val="14"/>
      <name val="Arial"/>
      <family val="2"/>
    </font>
    <font>
      <b/>
      <sz val="9"/>
      <color theme="1"/>
      <name val="Calibri"/>
      <family val="2"/>
      <scheme val="minor"/>
    </font>
    <font>
      <b/>
      <sz val="15"/>
      <color theme="3"/>
      <name val="Calibri"/>
      <family val="2"/>
      <scheme val="minor"/>
    </font>
    <font>
      <b/>
      <sz val="15"/>
      <color indexed="56"/>
      <name val="Calibri"/>
      <family val="2"/>
    </font>
    <font>
      <b/>
      <sz val="13"/>
      <color theme="3"/>
      <name val="Calibri"/>
      <family val="2"/>
      <scheme val="minor"/>
    </font>
    <font>
      <b/>
      <sz val="13"/>
      <color indexed="56"/>
      <name val="Calibri"/>
      <family val="2"/>
    </font>
    <font>
      <b/>
      <sz val="11"/>
      <color theme="3"/>
      <name val="Calibri"/>
      <family val="2"/>
      <scheme val="minor"/>
    </font>
    <font>
      <b/>
      <sz val="11"/>
      <color indexed="56"/>
      <name val="Calibri"/>
      <family val="2"/>
    </font>
    <font>
      <u/>
      <sz val="10"/>
      <color indexed="12"/>
      <name val="MS Sans Serif"/>
      <family val="2"/>
    </font>
    <font>
      <u/>
      <sz val="11"/>
      <color theme="10"/>
      <name val="Arial"/>
      <family val="2"/>
    </font>
    <font>
      <u/>
      <sz val="11"/>
      <color theme="10"/>
      <name val="Calibri"/>
      <family val="2"/>
      <scheme val="minor"/>
    </font>
    <font>
      <u/>
      <sz val="10"/>
      <color indexed="12"/>
      <name val="Arial"/>
      <family val="2"/>
    </font>
    <font>
      <sz val="11"/>
      <color indexed="62"/>
      <name val="Calibri"/>
      <family val="2"/>
    </font>
    <font>
      <sz val="11"/>
      <color rgb="FF3F3F76"/>
      <name val="Calibri"/>
      <family val="2"/>
      <scheme val="minor"/>
    </font>
    <font>
      <sz val="11"/>
      <color indexed="12"/>
      <name val="Arial"/>
      <family val="2"/>
    </font>
    <font>
      <sz val="10"/>
      <color indexed="10"/>
      <name val="Arial"/>
      <family val="2"/>
    </font>
    <font>
      <b/>
      <sz val="14"/>
      <name val="Helv"/>
    </font>
    <font>
      <sz val="11"/>
      <color rgb="FFFA7D00"/>
      <name val="Calibri"/>
      <family val="2"/>
      <scheme val="minor"/>
    </font>
    <font>
      <sz val="11"/>
      <color indexed="52"/>
      <name val="Calibri"/>
      <family val="2"/>
    </font>
    <font>
      <b/>
      <sz val="10"/>
      <name val="Times New Roman"/>
      <family val="1"/>
    </font>
    <font>
      <sz val="12"/>
      <name val="Tms Rmn"/>
    </font>
    <font>
      <sz val="11"/>
      <color rgb="FF9C6500"/>
      <name val="Calibri"/>
      <family val="2"/>
      <scheme val="minor"/>
    </font>
    <font>
      <sz val="11"/>
      <color indexed="60"/>
      <name val="Calibri"/>
      <family val="2"/>
    </font>
    <font>
      <sz val="7"/>
      <name val="Small Fonts"/>
      <family val="3"/>
    </font>
    <font>
      <sz val="8"/>
      <color indexed="8"/>
      <name val="MS Sans Serif"/>
      <family val="2"/>
    </font>
    <font>
      <b/>
      <sz val="8"/>
      <name val="Tms Rmn"/>
    </font>
    <font>
      <b/>
      <i/>
      <sz val="16"/>
      <name val="Helv"/>
    </font>
    <font>
      <sz val="11"/>
      <color indexed="8"/>
      <name val="Calibri"/>
      <family val="2"/>
      <scheme val="minor"/>
    </font>
    <font>
      <b/>
      <sz val="11"/>
      <color rgb="FF3F3F3F"/>
      <name val="Calibri"/>
      <family val="2"/>
      <scheme val="minor"/>
    </font>
    <font>
      <b/>
      <sz val="11"/>
      <color indexed="63"/>
      <name val="Calibri"/>
      <family val="2"/>
    </font>
    <font>
      <sz val="9"/>
      <name val="Times New Roman"/>
      <family val="1"/>
    </font>
    <font>
      <sz val="8"/>
      <name val="Helv"/>
      <family val="2"/>
    </font>
    <font>
      <i/>
      <u/>
      <sz val="10"/>
      <name val="Arial"/>
      <family val="2"/>
    </font>
    <font>
      <i/>
      <sz val="12"/>
      <name val="Helvetica"/>
      <family val="2"/>
    </font>
    <font>
      <b/>
      <sz val="18"/>
      <color indexed="62"/>
      <name val="Cambria"/>
      <family val="2"/>
    </font>
    <font>
      <b/>
      <sz val="11"/>
      <color indexed="9"/>
      <name val="Arial"/>
      <family val="2"/>
    </font>
    <font>
      <sz val="10"/>
      <color indexed="9"/>
      <name val="Arial"/>
      <family val="2"/>
    </font>
    <font>
      <b/>
      <sz val="10"/>
      <color indexed="0"/>
      <name val="Times New Roman"/>
      <family val="1"/>
    </font>
    <font>
      <sz val="14"/>
      <name val="Arial"/>
      <family val="2"/>
    </font>
    <font>
      <b/>
      <sz val="10"/>
      <color indexed="10"/>
      <name val="Arial"/>
      <family val="2"/>
    </font>
    <font>
      <b/>
      <sz val="11"/>
      <name val="Times New Roman"/>
      <family val="1"/>
    </font>
    <font>
      <sz val="24"/>
      <color indexed="13"/>
      <name val="Helv"/>
    </font>
    <font>
      <b/>
      <sz val="18"/>
      <color indexed="56"/>
      <name val="Cambria"/>
      <family val="2"/>
    </font>
    <font>
      <sz val="18"/>
      <color theme="3"/>
      <name val="Cambria"/>
      <family val="2"/>
      <scheme val="major"/>
    </font>
    <font>
      <b/>
      <sz val="11"/>
      <color theme="1"/>
      <name val="Calibri"/>
      <family val="2"/>
      <scheme val="minor"/>
    </font>
    <font>
      <sz val="11"/>
      <color rgb="FFFF0000"/>
      <name val="Calibri"/>
      <family val="2"/>
      <scheme val="minor"/>
    </font>
    <font>
      <sz val="11"/>
      <color indexed="10"/>
      <name val="Calibri"/>
      <family val="2"/>
    </font>
    <font>
      <sz val="9"/>
      <name val="GeoSlab703 Lt BT"/>
    </font>
    <font>
      <sz val="11"/>
      <color indexed="8"/>
      <name val="Arial"/>
      <family val="2"/>
    </font>
    <font>
      <i/>
      <sz val="8"/>
      <color indexed="8"/>
      <name val="Arial"/>
      <family val="2"/>
    </font>
    <font>
      <b/>
      <vertAlign val="subscript"/>
      <sz val="10"/>
      <color theme="1"/>
      <name val="Arial"/>
      <family val="2"/>
    </font>
    <font>
      <sz val="14"/>
      <color indexed="32"/>
      <name val="Arial"/>
      <family val="2"/>
    </font>
    <font>
      <sz val="12"/>
      <color theme="0"/>
      <name val="Arial"/>
      <family val="2"/>
    </font>
    <font>
      <sz val="12"/>
      <color theme="0"/>
      <name val="Arial Narrow"/>
      <family val="2"/>
    </font>
    <font>
      <sz val="11"/>
      <color theme="0"/>
      <name val="Times New Roman"/>
      <family val="2"/>
    </font>
    <font>
      <sz val="11"/>
      <color rgb="FF9C0006"/>
      <name val="Times New Roman"/>
      <family val="2"/>
    </font>
    <font>
      <sz val="9"/>
      <color indexed="8"/>
      <name val="Calibri"/>
      <family val="2"/>
    </font>
    <font>
      <b/>
      <sz val="12"/>
      <color rgb="FFFA7D00"/>
      <name val="Arial"/>
      <family val="2"/>
    </font>
    <font>
      <b/>
      <sz val="12"/>
      <color rgb="FFFA7D00"/>
      <name val="Arial Narrow"/>
      <family val="2"/>
    </font>
    <font>
      <sz val="10"/>
      <name val="Tahoma"/>
      <family val="2"/>
    </font>
    <font>
      <sz val="10"/>
      <color theme="1"/>
      <name val="Tahoma"/>
      <family val="2"/>
    </font>
    <font>
      <sz val="12"/>
      <color theme="1"/>
      <name val="Arial Narrow"/>
      <family val="2"/>
    </font>
    <font>
      <sz val="12"/>
      <color theme="1"/>
      <name val="Calibri"/>
      <family val="2"/>
      <scheme val="minor"/>
    </font>
    <font>
      <b/>
      <sz val="12"/>
      <name val="Helv"/>
    </font>
    <font>
      <sz val="9"/>
      <name val="Helv"/>
    </font>
    <font>
      <vertAlign val="superscript"/>
      <sz val="12"/>
      <name val="Helv"/>
    </font>
    <font>
      <b/>
      <sz val="13"/>
      <color theme="3"/>
      <name val="Arial Narrow"/>
      <family val="2"/>
    </font>
    <font>
      <b/>
      <sz val="10"/>
      <name val="Helv"/>
    </font>
    <font>
      <b/>
      <sz val="9"/>
      <name val="Helv"/>
    </font>
    <font>
      <sz val="8.5"/>
      <name val="Helv"/>
    </font>
    <font>
      <u/>
      <sz val="11"/>
      <color theme="10"/>
      <name val="Calibri"/>
      <family val="2"/>
    </font>
    <font>
      <sz val="12"/>
      <color rgb="FF3F3F76"/>
      <name val="Arial"/>
      <family val="2"/>
    </font>
    <font>
      <sz val="12"/>
      <color rgb="FF3F3F76"/>
      <name val="Arial Narrow"/>
      <family val="2"/>
    </font>
    <font>
      <sz val="10"/>
      <color theme="4"/>
      <name val="Arial"/>
      <family val="2"/>
    </font>
    <font>
      <sz val="12"/>
      <color theme="1"/>
      <name val="Arial"/>
      <family val="2"/>
    </font>
    <font>
      <sz val="12"/>
      <color theme="1"/>
      <name val="Times New Roman"/>
      <family val="2"/>
    </font>
    <font>
      <sz val="10"/>
      <color theme="1"/>
      <name val="Arial Narrow"/>
      <family val="2"/>
    </font>
    <font>
      <sz val="8"/>
      <name val="Helv"/>
    </font>
    <font>
      <b/>
      <sz val="12"/>
      <color theme="5"/>
      <name val="Tahoma"/>
      <family val="2"/>
    </font>
    <font>
      <b/>
      <sz val="11"/>
      <color theme="1"/>
      <name val="Times New Roman"/>
      <family val="2"/>
    </font>
    <font>
      <sz val="12"/>
      <color indexed="8"/>
      <name val="Calibri"/>
      <family val="2"/>
    </font>
    <font>
      <sz val="9"/>
      <name val="Arial Narrow"/>
      <family val="2"/>
    </font>
    <font>
      <sz val="8.5"/>
      <name val="MS Sans Serif"/>
      <family val="2"/>
    </font>
    <font>
      <sz val="10"/>
      <color theme="1"/>
      <name val="Calibri"/>
      <family val="2"/>
      <scheme val="minor"/>
    </font>
    <font>
      <sz val="10"/>
      <color indexed="8"/>
      <name val="Calibri"/>
      <family val="2"/>
    </font>
    <font>
      <sz val="10"/>
      <name val="Courier"/>
      <family val="3"/>
    </font>
  </fonts>
  <fills count="104">
    <fill>
      <patternFill patternType="none"/>
    </fill>
    <fill>
      <patternFill patternType="gray125"/>
    </fill>
    <fill>
      <patternFill patternType="solid">
        <fgColor indexed="44"/>
        <bgColor indexed="64"/>
      </patternFill>
    </fill>
    <fill>
      <patternFill patternType="solid">
        <fgColor indexed="50"/>
        <bgColor indexed="64"/>
      </patternFill>
    </fill>
    <fill>
      <patternFill patternType="solid">
        <fgColor indexed="22"/>
        <bgColor indexed="64"/>
      </patternFill>
    </fill>
    <fill>
      <patternFill patternType="solid">
        <fgColor indexed="8"/>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9"/>
        <bgColor indexed="64"/>
      </patternFill>
    </fill>
    <fill>
      <patternFill patternType="solid">
        <fgColor indexed="22"/>
      </patternFill>
    </fill>
    <fill>
      <patternFill patternType="solid">
        <fgColor indexed="55"/>
      </patternFill>
    </fill>
    <fill>
      <patternFill patternType="solid">
        <fgColor indexed="4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indexed="26"/>
        <bgColor indexed="64"/>
      </patternFill>
    </fill>
    <fill>
      <patternFill patternType="solid">
        <fgColor indexed="13"/>
      </patternFill>
    </fill>
    <fill>
      <patternFill patternType="solid">
        <fgColor indexed="26"/>
      </patternFill>
    </fill>
    <fill>
      <patternFill patternType="solid">
        <fgColor indexed="35"/>
        <bgColor indexed="64"/>
      </patternFill>
    </fill>
    <fill>
      <patternFill patternType="solid">
        <fgColor indexed="31"/>
        <bgColor indexed="64"/>
      </patternFill>
    </fill>
    <fill>
      <patternFill patternType="solid">
        <fgColor indexed="46"/>
        <bgColor indexed="64"/>
      </patternFill>
    </fill>
    <fill>
      <patternFill patternType="solid">
        <fgColor indexed="63"/>
        <bgColor indexed="64"/>
      </patternFill>
    </fill>
    <fill>
      <patternFill patternType="solid">
        <fgColor indexed="55"/>
        <bgColor indexed="64"/>
      </patternFill>
    </fill>
    <fill>
      <patternFill patternType="solid">
        <fgColor indexed="56"/>
        <bgColor indexed="64"/>
      </patternFill>
    </fill>
    <fill>
      <patternFill patternType="solid">
        <fgColor indexed="62"/>
        <bgColor indexed="64"/>
      </patternFill>
    </fill>
    <fill>
      <patternFill patternType="solid">
        <fgColor indexed="12"/>
      </patternFill>
    </fill>
    <fill>
      <patternFill patternType="solid">
        <fgColor theme="5" tint="0.79998168889431442"/>
        <bgColor indexed="64"/>
      </patternFill>
    </fill>
    <fill>
      <patternFill patternType="solid">
        <fgColor rgb="FF01FF00"/>
        <bgColor indexed="64"/>
      </patternFill>
    </fill>
    <fill>
      <patternFill patternType="solid">
        <fgColor rgb="FFFF3333"/>
        <bgColor indexed="64"/>
      </patternFill>
    </fill>
    <fill>
      <patternFill patternType="solid">
        <fgColor rgb="FFFFCCCC"/>
        <bgColor indexed="64"/>
      </patternFill>
    </fill>
    <fill>
      <patternFill patternType="solid">
        <fgColor rgb="FFFF9999"/>
        <bgColor indexed="64"/>
      </patternFill>
    </fill>
    <fill>
      <patternFill patternType="solid">
        <fgColor rgb="FFFF6666"/>
        <bgColor indexed="64"/>
      </patternFill>
    </fill>
    <fill>
      <patternFill patternType="solid">
        <fgColor rgb="FFCC6666"/>
        <bgColor indexed="64"/>
      </patternFill>
    </fill>
    <fill>
      <patternFill patternType="solid">
        <fgColor indexed="22"/>
        <bgColor indexed="9"/>
      </patternFill>
    </fill>
    <fill>
      <patternFill patternType="solid">
        <fgColor rgb="FFCCFFFF"/>
        <bgColor indexed="64"/>
      </patternFill>
    </fill>
    <fill>
      <patternFill patternType="solid">
        <fgColor rgb="FF01FFFF"/>
        <bgColor indexed="64"/>
      </patternFill>
    </fill>
    <fill>
      <patternFill patternType="solid">
        <fgColor rgb="FF99CCCC"/>
        <bgColor indexed="64"/>
      </patternFill>
    </fill>
    <fill>
      <patternFill patternType="solid">
        <fgColor rgb="FF00CCCC"/>
        <bgColor indexed="64"/>
      </patternFill>
    </fill>
    <fill>
      <patternFill patternType="solid">
        <fgColor rgb="FF669999"/>
        <bgColor indexed="64"/>
      </patternFill>
    </fill>
    <fill>
      <patternFill patternType="solid">
        <fgColor rgb="FF009999"/>
        <bgColor indexed="64"/>
      </patternFill>
    </fill>
    <fill>
      <patternFill patternType="solid">
        <fgColor rgb="FFFFCCFF"/>
        <bgColor indexed="64"/>
      </patternFill>
    </fill>
    <fill>
      <patternFill patternType="solid">
        <fgColor rgb="FFFF99FF"/>
        <bgColor indexed="64"/>
      </patternFill>
    </fill>
    <fill>
      <patternFill patternType="solid">
        <fgColor rgb="FFFF33FF"/>
        <bgColor indexed="64"/>
      </patternFill>
    </fill>
    <fill>
      <patternFill patternType="solid">
        <fgColor rgb="FFCC99CC"/>
        <bgColor indexed="64"/>
      </patternFill>
    </fill>
    <fill>
      <patternFill patternType="solid">
        <fgColor rgb="FFCC66CC"/>
        <bgColor indexed="64"/>
      </patternFill>
    </fill>
    <fill>
      <patternFill patternType="solid">
        <fgColor indexed="22"/>
        <bgColor indexed="55"/>
      </patternFill>
    </fill>
  </fills>
  <borders count="62">
    <border>
      <left/>
      <right/>
      <top/>
      <bottom/>
      <diagonal/>
    </border>
    <border>
      <left/>
      <right/>
      <top/>
      <bottom style="medium">
        <color indexed="64"/>
      </bottom>
      <diagonal/>
    </border>
    <border>
      <left/>
      <right/>
      <top style="thin">
        <color indexed="64"/>
      </top>
      <bottom/>
      <diagonal/>
    </border>
    <border>
      <left/>
      <right/>
      <top/>
      <bottom style="thin">
        <color indexed="64"/>
      </bottom>
      <diagonal/>
    </border>
    <border>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right style="thin">
        <color indexed="64"/>
      </right>
      <top/>
      <bottom/>
      <diagonal/>
    </border>
    <border>
      <left/>
      <right/>
      <top style="medium">
        <color indexed="64"/>
      </top>
      <bottom/>
      <diagonal/>
    </border>
    <border>
      <left/>
      <right/>
      <top/>
      <bottom style="dashed">
        <color theme="0" tint="-0.24994659260841701"/>
      </bottom>
      <diagonal/>
    </border>
    <border>
      <left style="thin">
        <color indexed="64"/>
      </left>
      <right style="thin">
        <color indexed="64"/>
      </right>
      <top style="double">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style="thin">
        <color indexed="8"/>
      </left>
      <right style="thin">
        <color indexed="8"/>
      </right>
      <top style="thin">
        <color indexed="8"/>
      </top>
      <bottom style="thin">
        <color indexed="8"/>
      </bottom>
      <diagonal/>
    </border>
    <border>
      <left/>
      <right/>
      <top style="medium">
        <color theme="4"/>
      </top>
      <bottom/>
      <diagonal/>
    </border>
    <border>
      <left style="thick">
        <color theme="0"/>
      </left>
      <right style="thick">
        <color theme="0"/>
      </right>
      <top/>
      <bottom style="thin">
        <color theme="0" tint="-0.2499465926084170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n">
        <color indexed="12"/>
      </top>
      <bottom style="thin">
        <color indexed="1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top/>
      <bottom/>
      <diagonal/>
    </border>
    <border>
      <left style="thin">
        <color indexed="64"/>
      </left>
      <right style="thin">
        <color indexed="64"/>
      </right>
      <top style="medium">
        <color indexed="64"/>
      </top>
      <bottom/>
      <diagonal/>
    </border>
    <border>
      <left/>
      <right/>
      <top style="thin">
        <color indexed="62"/>
      </top>
      <bottom style="double">
        <color indexed="62"/>
      </bottom>
      <diagonal/>
    </border>
    <border>
      <left/>
      <right/>
      <top style="double">
        <color indexed="64"/>
      </top>
      <bottom/>
      <diagonal/>
    </border>
    <border>
      <left style="thin">
        <color indexed="8"/>
      </left>
      <right style="thin">
        <color indexed="8"/>
      </right>
      <top style="double">
        <color indexed="8"/>
      </top>
      <bottom style="thin">
        <color indexed="8"/>
      </bottom>
      <diagonal/>
    </border>
    <border>
      <left/>
      <right/>
      <top style="thin">
        <color indexed="64"/>
      </top>
      <bottom style="hair">
        <color auto="1"/>
      </bottom>
      <diagonal/>
    </border>
    <border>
      <left/>
      <right/>
      <top/>
      <bottom style="dashed">
        <color rgb="FFBFBFBF"/>
      </bottom>
      <diagonal/>
    </border>
    <border>
      <left/>
      <right/>
      <top/>
      <bottom style="thin">
        <color indexed="22"/>
      </bottom>
      <diagonal/>
    </border>
    <border>
      <left/>
      <right/>
      <top/>
      <bottom style="hair">
        <color indexed="8"/>
      </bottom>
      <diagonal/>
    </border>
    <border>
      <left/>
      <right/>
      <top/>
      <bottom style="hair">
        <color indexed="64"/>
      </bottom>
      <diagonal/>
    </border>
  </borders>
  <cellStyleXfs count="6400">
    <xf numFmtId="0" fontId="0" fillId="0" borderId="0"/>
    <xf numFmtId="37" fontId="9" fillId="0" borderId="0" applyFont="0" applyFill="0" applyBorder="0" applyAlignment="0" applyProtection="0"/>
    <xf numFmtId="164"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0" fontId="11" fillId="0" borderId="0"/>
    <xf numFmtId="0" fontId="17" fillId="0" borderId="0" applyNumberFormat="0" applyFill="0" applyBorder="0" applyProtection="0">
      <alignment horizontal="center" vertical="center"/>
    </xf>
    <xf numFmtId="39" fontId="19" fillId="0" borderId="0" applyFont="0" applyFill="0" applyBorder="0" applyAlignment="0" applyProtection="0"/>
    <xf numFmtId="43" fontId="8" fillId="0" borderId="0" applyFont="0" applyFill="0" applyBorder="0" applyAlignment="0" applyProtection="0"/>
    <xf numFmtId="7" fontId="19" fillId="0" borderId="0" applyFont="0" applyFill="0" applyBorder="0" applyAlignment="0" applyProtection="0"/>
    <xf numFmtId="5" fontId="9" fillId="0" borderId="0">
      <alignment horizontal="right"/>
    </xf>
    <xf numFmtId="0" fontId="20" fillId="0" borderId="0" applyNumberFormat="0" applyFont="0" applyFill="0" applyBorder="0" applyAlignment="0" applyProtection="0">
      <alignment horizontal="left"/>
    </xf>
    <xf numFmtId="15" fontId="20" fillId="0" borderId="0" applyFont="0" applyFill="0" applyBorder="0" applyAlignment="0" applyProtection="0"/>
    <xf numFmtId="4" fontId="20" fillId="0" borderId="0" applyFont="0" applyFill="0" applyBorder="0" applyAlignment="0" applyProtection="0"/>
    <xf numFmtId="0" fontId="21" fillId="0" borderId="1">
      <alignment horizontal="center"/>
    </xf>
    <xf numFmtId="3" fontId="20" fillId="0" borderId="0" applyFont="0" applyFill="0" applyBorder="0" applyAlignment="0" applyProtection="0"/>
    <xf numFmtId="0" fontId="20" fillId="6" borderId="0" applyNumberFormat="0" applyFont="0" applyBorder="0" applyAlignment="0" applyProtection="0"/>
    <xf numFmtId="0" fontId="16" fillId="0" borderId="0" applyNumberFormat="0" applyFill="0" applyBorder="0" applyAlignment="0" applyProtection="0">
      <alignment horizontal="left" vertical="center"/>
    </xf>
    <xf numFmtId="167" fontId="9" fillId="0" borderId="0" applyFont="0" applyFill="0" applyBorder="0" applyAlignment="0" applyProtection="0"/>
    <xf numFmtId="168" fontId="9" fillId="0" borderId="0"/>
    <xf numFmtId="165" fontId="9"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7" fillId="0" borderId="0"/>
    <xf numFmtId="43" fontId="7" fillId="0" borderId="0" applyFont="0" applyFill="0" applyBorder="0" applyAlignment="0" applyProtection="0"/>
    <xf numFmtId="0" fontId="24" fillId="8" borderId="0" applyNumberFormat="0" applyBorder="0" applyAlignment="0" applyProtection="0"/>
    <xf numFmtId="0" fontId="25" fillId="7" borderId="0" applyNumberFormat="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alignment vertical="top"/>
      <protection locked="0"/>
    </xf>
    <xf numFmtId="0" fontId="27" fillId="9" borderId="0" applyNumberFormat="0" applyBorder="0" applyAlignment="0" applyProtection="0"/>
    <xf numFmtId="0" fontId="28" fillId="0" borderId="0"/>
    <xf numFmtId="0" fontId="20" fillId="0" borderId="0"/>
    <xf numFmtId="0" fontId="11" fillId="0" borderId="0"/>
    <xf numFmtId="0" fontId="28" fillId="0" borderId="0"/>
    <xf numFmtId="0" fontId="22" fillId="0" borderId="0"/>
    <xf numFmtId="0" fontId="22" fillId="0" borderId="0"/>
    <xf numFmtId="0" fontId="28" fillId="0" borderId="0"/>
    <xf numFmtId="0" fontId="6" fillId="0" borderId="0"/>
    <xf numFmtId="0" fontId="9" fillId="0" borderId="0"/>
    <xf numFmtId="0" fontId="6" fillId="0" borderId="0"/>
    <xf numFmtId="9" fontId="28" fillId="0" borderId="0" applyFont="0" applyFill="0" applyBorder="0" applyAlignment="0" applyProtection="0"/>
    <xf numFmtId="0" fontId="11" fillId="0" borderId="0"/>
    <xf numFmtId="9"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4" fillId="0" borderId="0"/>
    <xf numFmtId="0" fontId="29" fillId="0" borderId="0"/>
    <xf numFmtId="0" fontId="3" fillId="0" borderId="0"/>
    <xf numFmtId="0" fontId="30" fillId="0" borderId="0"/>
    <xf numFmtId="168" fontId="9" fillId="0" borderId="0"/>
    <xf numFmtId="167" fontId="9" fillId="0" borderId="0" applyFont="0" applyFill="0" applyBorder="0" applyAlignment="0" applyProtection="0"/>
    <xf numFmtId="165" fontId="9" fillId="0" borderId="0"/>
    <xf numFmtId="5" fontId="9" fillId="0" borderId="0">
      <alignment horizontal="right"/>
    </xf>
    <xf numFmtId="37" fontId="9" fillId="0" borderId="0" applyFont="0" applyFill="0" applyBorder="0" applyAlignment="0" applyProtection="0"/>
    <xf numFmtId="164" fontId="9" fillId="0" borderId="0" applyFont="0" applyFill="0" applyBorder="0" applyAlignment="0" applyProtection="0"/>
    <xf numFmtId="7" fontId="50"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172" fontId="52" fillId="0" borderId="0"/>
    <xf numFmtId="173" fontId="11" fillId="0" borderId="0" applyFont="0" applyFill="0" applyBorder="0" applyAlignment="0" applyProtection="0"/>
    <xf numFmtId="17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0"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7" fontId="51" fillId="0" borderId="0" applyFont="0" applyFill="0" applyBorder="0" applyAlignment="0" applyProtection="0"/>
    <xf numFmtId="177" fontId="51" fillId="0" borderId="0" applyFont="0" applyFill="0" applyBorder="0" applyAlignment="0" applyProtection="0"/>
    <xf numFmtId="177" fontId="5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9"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39"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53" fillId="0" borderId="0" applyNumberFormat="0" applyFill="0" applyBorder="0" applyAlignment="0" applyProtection="0"/>
    <xf numFmtId="172" fontId="53" fillId="0" borderId="0" applyNumberFormat="0" applyFill="0" applyBorder="0" applyAlignment="0" applyProtection="0"/>
    <xf numFmtId="0" fontId="11" fillId="38" borderId="0" applyNumberFormat="0" applyFont="0" applyAlignment="0" applyProtection="0"/>
    <xf numFmtId="172" fontId="11" fillId="38" borderId="0" applyNumberFormat="0" applyFont="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3" fontId="51" fillId="0" borderId="0" applyFont="0" applyFill="0" applyBorder="0" applyAlignment="0" applyProtection="0"/>
    <xf numFmtId="183" fontId="51" fillId="0" borderId="0" applyFont="0" applyFill="0" applyBorder="0" applyAlignment="0" applyProtection="0"/>
    <xf numFmtId="183" fontId="5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5"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7" fontId="51" fillId="0" borderId="0" applyFont="0" applyFill="0" applyBorder="0" applyAlignment="0" applyProtection="0"/>
    <xf numFmtId="187" fontId="51" fillId="0" borderId="0" applyFont="0" applyFill="0" applyBorder="0" applyAlignment="0" applyProtection="0"/>
    <xf numFmtId="187" fontId="51" fillId="0" borderId="0" applyFont="0" applyFill="0" applyBorder="0" applyAlignment="0" applyProtection="0"/>
    <xf numFmtId="188" fontId="11" fillId="0" borderId="0" applyFont="0" applyFill="0" applyBorder="0" applyProtection="0">
      <alignment horizontal="right"/>
    </xf>
    <xf numFmtId="188" fontId="11" fillId="0" borderId="0" applyFont="0" applyFill="0" applyBorder="0" applyProtection="0">
      <alignment horizontal="right"/>
    </xf>
    <xf numFmtId="188" fontId="11" fillId="0" borderId="0" applyFont="0" applyFill="0" applyBorder="0" applyProtection="0">
      <alignment horizontal="right"/>
    </xf>
    <xf numFmtId="189" fontId="11" fillId="0" borderId="0" applyFont="0" applyFill="0" applyBorder="0" applyAlignment="0" applyProtection="0"/>
    <xf numFmtId="188" fontId="11" fillId="0" borderId="0" applyFont="0" applyFill="0" applyBorder="0" applyProtection="0">
      <alignment horizontal="right"/>
    </xf>
    <xf numFmtId="188" fontId="11" fillId="0" borderId="0" applyFont="0" applyFill="0" applyBorder="0" applyProtection="0">
      <alignment horizontal="right"/>
    </xf>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1" fontId="51" fillId="0" borderId="0" applyFont="0" applyFill="0" applyBorder="0" applyAlignment="0" applyProtection="0"/>
    <xf numFmtId="191" fontId="51" fillId="0" borderId="0" applyFont="0" applyFill="0" applyBorder="0" applyAlignment="0" applyProtection="0"/>
    <xf numFmtId="191" fontId="51" fillId="0" borderId="0" applyFont="0" applyFill="0" applyBorder="0" applyAlignment="0" applyProtection="0"/>
    <xf numFmtId="192"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4" fontId="51" fillId="0" borderId="0" applyFont="0" applyFill="0" applyBorder="0" applyAlignment="0" applyProtection="0"/>
    <xf numFmtId="194" fontId="51" fillId="0" borderId="0" applyFont="0" applyFill="0" applyBorder="0" applyAlignment="0" applyProtection="0"/>
    <xf numFmtId="194" fontId="51" fillId="0" borderId="0" applyFont="0" applyFill="0" applyBorder="0" applyAlignment="0" applyProtection="0"/>
    <xf numFmtId="195" fontId="11" fillId="0" borderId="0" applyFont="0" applyFill="0" applyBorder="0" applyAlignment="0" applyProtection="0"/>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4" fillId="0" borderId="0" applyNumberFormat="0" applyFill="0" applyBorder="0" applyProtection="0">
      <alignment vertical="top"/>
    </xf>
    <xf numFmtId="172" fontId="54" fillId="0" borderId="0" applyNumberFormat="0" applyFill="0" applyBorder="0" applyProtection="0">
      <alignment vertical="top"/>
    </xf>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172" fontId="55" fillId="0" borderId="14" applyNumberFormat="0" applyFill="0" applyAlignment="0" applyProtection="0"/>
    <xf numFmtId="0" fontId="55" fillId="0" borderId="14" applyNumberFormat="0" applyFill="0" applyAlignment="0" applyProtection="0"/>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0"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0"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15" applyNumberFormat="0" applyFill="0" applyProtection="0">
      <alignment horizontal="center"/>
    </xf>
    <xf numFmtId="172" fontId="56" fillId="0" borderId="15" applyNumberFormat="0" applyFill="0" applyProtection="0">
      <alignment horizontal="center"/>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6" fillId="0" borderId="0" applyNumberFormat="0" applyFill="0" applyBorder="0" applyProtection="0">
      <alignment horizontal="left"/>
    </xf>
    <xf numFmtId="172" fontId="56" fillId="0" borderId="0" applyNumberFormat="0" applyFill="0" applyBorder="0" applyProtection="0">
      <alignment horizontal="left"/>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72" fontId="57" fillId="0" borderId="0" applyNumberFormat="0" applyFill="0" applyBorder="0" applyProtection="0">
      <alignment horizontal="centerContinuous"/>
    </xf>
    <xf numFmtId="0" fontId="58" fillId="0" borderId="0"/>
    <xf numFmtId="0" fontId="59" fillId="0" borderId="0"/>
    <xf numFmtId="196" fontId="11" fillId="0" borderId="16" applyBorder="0"/>
    <xf numFmtId="196" fontId="11" fillId="0" borderId="16" applyBorder="0"/>
    <xf numFmtId="196" fontId="11" fillId="0" borderId="16" applyBorder="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9" fillId="15" borderId="0" applyNumberFormat="0" applyBorder="0" applyAlignment="0" applyProtection="0"/>
    <xf numFmtId="0" fontId="60"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2" fontId="60"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9" fillId="19" borderId="0" applyNumberFormat="0" applyBorder="0" applyAlignment="0" applyProtection="0"/>
    <xf numFmtId="0" fontId="60"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2" fontId="60"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9" fillId="23" borderId="0" applyNumberFormat="0" applyBorder="0" applyAlignment="0" applyProtection="0"/>
    <xf numFmtId="0" fontId="60"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2" fontId="60"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9" fillId="27" borderId="0" applyNumberFormat="0" applyBorder="0" applyAlignment="0" applyProtection="0"/>
    <xf numFmtId="0" fontId="60" fillId="4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2" fontId="60"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9" fillId="31" borderId="0" applyNumberFormat="0" applyBorder="0" applyAlignment="0" applyProtection="0"/>
    <xf numFmtId="0" fontId="60" fillId="43"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2" fontId="60" fillId="4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9" fillId="35" borderId="0" applyNumberFormat="0" applyBorder="0" applyAlignment="0" applyProtection="0"/>
    <xf numFmtId="0" fontId="60" fillId="4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2" fontId="60" fillId="44" borderId="0" applyNumberFormat="0" applyBorder="0" applyAlignment="0" applyProtection="0"/>
    <xf numFmtId="197" fontId="11" fillId="0" borderId="16" applyBorder="0"/>
    <xf numFmtId="197" fontId="11" fillId="0" borderId="16" applyBorder="0"/>
    <xf numFmtId="197" fontId="11" fillId="0" borderId="16" applyBorder="0"/>
    <xf numFmtId="198" fontId="11" fillId="0" borderId="16"/>
    <xf numFmtId="198" fontId="11" fillId="0" borderId="16"/>
    <xf numFmtId="198" fontId="11" fillId="0" borderId="16"/>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9" fillId="16" borderId="0" applyNumberFormat="0" applyBorder="0" applyAlignment="0" applyProtection="0"/>
    <xf numFmtId="0" fontId="60" fillId="4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172" fontId="60" fillId="45"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9" fillId="20" borderId="0" applyNumberFormat="0" applyBorder="0" applyAlignment="0" applyProtection="0"/>
    <xf numFmtId="0" fontId="60" fillId="4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2" fontId="60" fillId="46"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9" fillId="24" borderId="0" applyNumberFormat="0" applyBorder="0" applyAlignment="0" applyProtection="0"/>
    <xf numFmtId="0" fontId="60" fillId="4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2" fontId="60" fillId="4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9" fillId="28" borderId="0" applyNumberFormat="0" applyBorder="0" applyAlignment="0" applyProtection="0"/>
    <xf numFmtId="0" fontId="60" fillId="4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2" fontId="60" fillId="4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9" fillId="32" borderId="0" applyNumberFormat="0" applyBorder="0" applyAlignment="0" applyProtection="0"/>
    <xf numFmtId="0" fontId="60"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2" fontId="60"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9" fillId="36" borderId="0" applyNumberFormat="0" applyBorder="0" applyAlignment="0" applyProtection="0"/>
    <xf numFmtId="0" fontId="60" fillId="48"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72" fontId="60" fillId="48" borderId="0" applyNumberFormat="0" applyBorder="0" applyAlignment="0" applyProtection="0"/>
    <xf numFmtId="199" fontId="11" fillId="0" borderId="16"/>
    <xf numFmtId="199" fontId="11" fillId="0" borderId="16"/>
    <xf numFmtId="199" fontId="11" fillId="0" borderId="16"/>
    <xf numFmtId="200" fontId="11" fillId="0" borderId="16"/>
    <xf numFmtId="200" fontId="11" fillId="0" borderId="16"/>
    <xf numFmtId="200" fontId="11" fillId="0" borderId="16"/>
    <xf numFmtId="0" fontId="49" fillId="17" borderId="0" applyNumberFormat="0" applyBorder="0" applyAlignment="0" applyProtection="0"/>
    <xf numFmtId="0" fontId="61" fillId="17" borderId="0" applyNumberFormat="0" applyBorder="0" applyAlignment="0" applyProtection="0"/>
    <xf numFmtId="0" fontId="62" fillId="49" borderId="0" applyNumberFormat="0" applyBorder="0" applyAlignment="0" applyProtection="0"/>
    <xf numFmtId="172" fontId="62" fillId="49" borderId="0" applyNumberFormat="0" applyBorder="0" applyAlignment="0" applyProtection="0"/>
    <xf numFmtId="0" fontId="49" fillId="21" borderId="0" applyNumberFormat="0" applyBorder="0" applyAlignment="0" applyProtection="0"/>
    <xf numFmtId="0" fontId="61" fillId="21" borderId="0" applyNumberFormat="0" applyBorder="0" applyAlignment="0" applyProtection="0"/>
    <xf numFmtId="0" fontId="62" fillId="46" borderId="0" applyNumberFormat="0" applyBorder="0" applyAlignment="0" applyProtection="0"/>
    <xf numFmtId="172" fontId="62" fillId="46" borderId="0" applyNumberFormat="0" applyBorder="0" applyAlignment="0" applyProtection="0"/>
    <xf numFmtId="0" fontId="49" fillId="25" borderId="0" applyNumberFormat="0" applyBorder="0" applyAlignment="0" applyProtection="0"/>
    <xf numFmtId="0" fontId="61" fillId="25" borderId="0" applyNumberFormat="0" applyBorder="0" applyAlignment="0" applyProtection="0"/>
    <xf numFmtId="0" fontId="62" fillId="47" borderId="0" applyNumberFormat="0" applyBorder="0" applyAlignment="0" applyProtection="0"/>
    <xf numFmtId="172" fontId="62" fillId="47" borderId="0" applyNumberFormat="0" applyBorder="0" applyAlignment="0" applyProtection="0"/>
    <xf numFmtId="0" fontId="49" fillId="29" borderId="0" applyNumberFormat="0" applyBorder="0" applyAlignment="0" applyProtection="0"/>
    <xf numFmtId="0" fontId="61" fillId="29" borderId="0" applyNumberFormat="0" applyBorder="0" applyAlignment="0" applyProtection="0"/>
    <xf numFmtId="0" fontId="62" fillId="50" borderId="0" applyNumberFormat="0" applyBorder="0" applyAlignment="0" applyProtection="0"/>
    <xf numFmtId="172" fontId="62" fillId="50" borderId="0" applyNumberFormat="0" applyBorder="0" applyAlignment="0" applyProtection="0"/>
    <xf numFmtId="0" fontId="49" fillId="33" borderId="0" applyNumberFormat="0" applyBorder="0" applyAlignment="0" applyProtection="0"/>
    <xf numFmtId="0" fontId="61" fillId="33" borderId="0" applyNumberFormat="0" applyBorder="0" applyAlignment="0" applyProtection="0"/>
    <xf numFmtId="0" fontId="62" fillId="51" borderId="0" applyNumberFormat="0" applyBorder="0" applyAlignment="0" applyProtection="0"/>
    <xf numFmtId="172" fontId="62" fillId="51" borderId="0" applyNumberFormat="0" applyBorder="0" applyAlignment="0" applyProtection="0"/>
    <xf numFmtId="0" fontId="49" fillId="37" borderId="0" applyNumberFormat="0" applyBorder="0" applyAlignment="0" applyProtection="0"/>
    <xf numFmtId="0" fontId="61" fillId="37" borderId="0" applyNumberFormat="0" applyBorder="0" applyAlignment="0" applyProtection="0"/>
    <xf numFmtId="0" fontId="62" fillId="52" borderId="0" applyNumberFormat="0" applyBorder="0" applyAlignment="0" applyProtection="0"/>
    <xf numFmtId="172" fontId="62" fillId="52" borderId="0" applyNumberFormat="0" applyBorder="0" applyAlignment="0" applyProtection="0"/>
    <xf numFmtId="201" fontId="11" fillId="0" borderId="16"/>
    <xf numFmtId="201" fontId="11" fillId="0" borderId="16"/>
    <xf numFmtId="201" fontId="11" fillId="0" borderId="16"/>
    <xf numFmtId="0" fontId="60" fillId="53" borderId="0" applyNumberFormat="0" applyBorder="0" applyAlignment="0" applyProtection="0"/>
    <xf numFmtId="172" fontId="60" fillId="53" borderId="0" applyNumberFormat="0" applyBorder="0" applyAlignment="0" applyProtection="0"/>
    <xf numFmtId="0" fontId="60" fillId="53" borderId="0" applyNumberFormat="0" applyBorder="0" applyAlignment="0" applyProtection="0"/>
    <xf numFmtId="172" fontId="60" fillId="53" borderId="0" applyNumberFormat="0" applyBorder="0" applyAlignment="0" applyProtection="0"/>
    <xf numFmtId="0" fontId="62" fillId="54" borderId="0" applyNumberFormat="0" applyBorder="0" applyAlignment="0" applyProtection="0"/>
    <xf numFmtId="172" fontId="62" fillId="54"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172" fontId="62" fillId="55" borderId="0" applyNumberFormat="0" applyBorder="0" applyAlignment="0" applyProtection="0"/>
    <xf numFmtId="172"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49" fillId="14" borderId="0" applyNumberFormat="0" applyBorder="0" applyAlignment="0" applyProtection="0"/>
    <xf numFmtId="0" fontId="61" fillId="14" borderId="0" applyNumberFormat="0" applyBorder="0" applyAlignment="0" applyProtection="0"/>
    <xf numFmtId="0" fontId="62" fillId="55" borderId="0" applyNumberFormat="0" applyBorder="0" applyAlignment="0" applyProtection="0"/>
    <xf numFmtId="172" fontId="62" fillId="55" borderId="0" applyNumberFormat="0" applyBorder="0" applyAlignment="0" applyProtection="0"/>
    <xf numFmtId="172" fontId="62" fillId="55" borderId="0" applyNumberFormat="0" applyBorder="0" applyAlignment="0" applyProtection="0"/>
    <xf numFmtId="172"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49" fillId="14"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172"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0" fillId="56" borderId="0" applyNumberFormat="0" applyBorder="0" applyAlignment="0" applyProtection="0"/>
    <xf numFmtId="172" fontId="60" fillId="56" borderId="0" applyNumberFormat="0" applyBorder="0" applyAlignment="0" applyProtection="0"/>
    <xf numFmtId="0" fontId="60" fillId="57" borderId="0" applyNumberFormat="0" applyBorder="0" applyAlignment="0" applyProtection="0"/>
    <xf numFmtId="172" fontId="60" fillId="57" borderId="0" applyNumberFormat="0" applyBorder="0" applyAlignment="0" applyProtection="0"/>
    <xf numFmtId="0" fontId="62" fillId="58" borderId="0" applyNumberFormat="0" applyBorder="0" applyAlignment="0" applyProtection="0"/>
    <xf numFmtId="172" fontId="62" fillId="58"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172" fontId="62" fillId="59" borderId="0" applyNumberFormat="0" applyBorder="0" applyAlignment="0" applyProtection="0"/>
    <xf numFmtId="172"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49" fillId="18" borderId="0" applyNumberFormat="0" applyBorder="0" applyAlignment="0" applyProtection="0"/>
    <xf numFmtId="0" fontId="61" fillId="18" borderId="0" applyNumberFormat="0" applyBorder="0" applyAlignment="0" applyProtection="0"/>
    <xf numFmtId="0" fontId="62" fillId="59" borderId="0" applyNumberFormat="0" applyBorder="0" applyAlignment="0" applyProtection="0"/>
    <xf numFmtId="172" fontId="62" fillId="59" borderId="0" applyNumberFormat="0" applyBorder="0" applyAlignment="0" applyProtection="0"/>
    <xf numFmtId="172" fontId="62" fillId="59" borderId="0" applyNumberFormat="0" applyBorder="0" applyAlignment="0" applyProtection="0"/>
    <xf numFmtId="172"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49" fillId="18"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172"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0" fillId="56" borderId="0" applyNumberFormat="0" applyBorder="0" applyAlignment="0" applyProtection="0"/>
    <xf numFmtId="172" fontId="60" fillId="56" borderId="0" applyNumberFormat="0" applyBorder="0" applyAlignment="0" applyProtection="0"/>
    <xf numFmtId="0" fontId="60" fillId="60" borderId="0" applyNumberFormat="0" applyBorder="0" applyAlignment="0" applyProtection="0"/>
    <xf numFmtId="172" fontId="60" fillId="60" borderId="0" applyNumberFormat="0" applyBorder="0" applyAlignment="0" applyProtection="0"/>
    <xf numFmtId="0" fontId="62" fillId="57" borderId="0" applyNumberFormat="0" applyBorder="0" applyAlignment="0" applyProtection="0"/>
    <xf numFmtId="172" fontId="62" fillId="57"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172" fontId="62" fillId="61" borderId="0" applyNumberFormat="0" applyBorder="0" applyAlignment="0" applyProtection="0"/>
    <xf numFmtId="172"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49" fillId="22" borderId="0" applyNumberFormat="0" applyBorder="0" applyAlignment="0" applyProtection="0"/>
    <xf numFmtId="0" fontId="61" fillId="22" borderId="0" applyNumberFormat="0" applyBorder="0" applyAlignment="0" applyProtection="0"/>
    <xf numFmtId="0" fontId="62" fillId="61" borderId="0" applyNumberFormat="0" applyBorder="0" applyAlignment="0" applyProtection="0"/>
    <xf numFmtId="172" fontId="62" fillId="61" borderId="0" applyNumberFormat="0" applyBorder="0" applyAlignment="0" applyProtection="0"/>
    <xf numFmtId="172" fontId="62" fillId="61" borderId="0" applyNumberFormat="0" applyBorder="0" applyAlignment="0" applyProtection="0"/>
    <xf numFmtId="172"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49" fillId="22"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172"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0" fillId="53" borderId="0" applyNumberFormat="0" applyBorder="0" applyAlignment="0" applyProtection="0"/>
    <xf numFmtId="172" fontId="60" fillId="53" borderId="0" applyNumberFormat="0" applyBorder="0" applyAlignment="0" applyProtection="0"/>
    <xf numFmtId="0" fontId="60" fillId="57" borderId="0" applyNumberFormat="0" applyBorder="0" applyAlignment="0" applyProtection="0"/>
    <xf numFmtId="172" fontId="60" fillId="57" borderId="0" applyNumberFormat="0" applyBorder="0" applyAlignment="0" applyProtection="0"/>
    <xf numFmtId="0" fontId="62" fillId="57" borderId="0" applyNumberFormat="0" applyBorder="0" applyAlignment="0" applyProtection="0"/>
    <xf numFmtId="172" fontId="62" fillId="57"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172" fontId="62" fillId="50" borderId="0" applyNumberFormat="0" applyBorder="0" applyAlignment="0" applyProtection="0"/>
    <xf numFmtId="172"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49" fillId="26" borderId="0" applyNumberFormat="0" applyBorder="0" applyAlignment="0" applyProtection="0"/>
    <xf numFmtId="0" fontId="61" fillId="26" borderId="0" applyNumberFormat="0" applyBorder="0" applyAlignment="0" applyProtection="0"/>
    <xf numFmtId="0" fontId="62" fillId="50" borderId="0" applyNumberFormat="0" applyBorder="0" applyAlignment="0" applyProtection="0"/>
    <xf numFmtId="172" fontId="62" fillId="50" borderId="0" applyNumberFormat="0" applyBorder="0" applyAlignment="0" applyProtection="0"/>
    <xf numFmtId="172" fontId="62" fillId="50" borderId="0" applyNumberFormat="0" applyBorder="0" applyAlignment="0" applyProtection="0"/>
    <xf numFmtId="172"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49" fillId="26"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172"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0" fillId="62" borderId="0" applyNumberFormat="0" applyBorder="0" applyAlignment="0" applyProtection="0"/>
    <xf numFmtId="172" fontId="60" fillId="62" borderId="0" applyNumberFormat="0" applyBorder="0" applyAlignment="0" applyProtection="0"/>
    <xf numFmtId="0" fontId="60" fillId="53" borderId="0" applyNumberFormat="0" applyBorder="0" applyAlignment="0" applyProtection="0"/>
    <xf numFmtId="172" fontId="60" fillId="53" borderId="0" applyNumberFormat="0" applyBorder="0" applyAlignment="0" applyProtection="0"/>
    <xf numFmtId="0" fontId="62" fillId="54" borderId="0" applyNumberFormat="0" applyBorder="0" applyAlignment="0" applyProtection="0"/>
    <xf numFmtId="172" fontId="62" fillId="54"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172" fontId="62" fillId="51" borderId="0" applyNumberFormat="0" applyBorder="0" applyAlignment="0" applyProtection="0"/>
    <xf numFmtId="172"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49" fillId="30" borderId="0" applyNumberFormat="0" applyBorder="0" applyAlignment="0" applyProtection="0"/>
    <xf numFmtId="0" fontId="61" fillId="30" borderId="0" applyNumberFormat="0" applyBorder="0" applyAlignment="0" applyProtection="0"/>
    <xf numFmtId="0" fontId="62" fillId="51" borderId="0" applyNumberFormat="0" applyBorder="0" applyAlignment="0" applyProtection="0"/>
    <xf numFmtId="172" fontId="62" fillId="51" borderId="0" applyNumberFormat="0" applyBorder="0" applyAlignment="0" applyProtection="0"/>
    <xf numFmtId="172" fontId="62" fillId="51" borderId="0" applyNumberFormat="0" applyBorder="0" applyAlignment="0" applyProtection="0"/>
    <xf numFmtId="172"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49" fillId="3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172"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0" fillId="56" borderId="0" applyNumberFormat="0" applyBorder="0" applyAlignment="0" applyProtection="0"/>
    <xf numFmtId="172" fontId="60" fillId="56" borderId="0" applyNumberFormat="0" applyBorder="0" applyAlignment="0" applyProtection="0"/>
    <xf numFmtId="0" fontId="60" fillId="63" borderId="0" applyNumberFormat="0" applyBorder="0" applyAlignment="0" applyProtection="0"/>
    <xf numFmtId="172" fontId="60" fillId="63" borderId="0" applyNumberFormat="0" applyBorder="0" applyAlignment="0" applyProtection="0"/>
    <xf numFmtId="0" fontId="62" fillId="63" borderId="0" applyNumberFormat="0" applyBorder="0" applyAlignment="0" applyProtection="0"/>
    <xf numFmtId="172" fontId="62" fillId="63"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172" fontId="62" fillId="64" borderId="0" applyNumberFormat="0" applyBorder="0" applyAlignment="0" applyProtection="0"/>
    <xf numFmtId="172"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49" fillId="34" borderId="0" applyNumberFormat="0" applyBorder="0" applyAlignment="0" applyProtection="0"/>
    <xf numFmtId="0" fontId="61" fillId="34" borderId="0" applyNumberFormat="0" applyBorder="0" applyAlignment="0" applyProtection="0"/>
    <xf numFmtId="0" fontId="62" fillId="64" borderId="0" applyNumberFormat="0" applyBorder="0" applyAlignment="0" applyProtection="0"/>
    <xf numFmtId="172" fontId="62" fillId="64" borderId="0" applyNumberFormat="0" applyBorder="0" applyAlignment="0" applyProtection="0"/>
    <xf numFmtId="172" fontId="62" fillId="64" borderId="0" applyNumberFormat="0" applyBorder="0" applyAlignment="0" applyProtection="0"/>
    <xf numFmtId="172"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49" fillId="3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172"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3" fillId="0" borderId="0"/>
    <xf numFmtId="0" fontId="11" fillId="0" borderId="0" applyNumberFormat="0" applyFill="0" applyBorder="0" applyAlignment="0" applyProtection="0"/>
    <xf numFmtId="172" fontId="11" fillId="0" borderId="0" applyNumberFormat="0" applyFill="0" applyBorder="0" applyAlignment="0" applyProtection="0"/>
    <xf numFmtId="0" fontId="15" fillId="0" borderId="0" applyNumberFormat="0" applyFill="0" applyBorder="0" applyAlignment="0" applyProtection="0"/>
    <xf numFmtId="172" fontId="15" fillId="0" borderId="0" applyNumberFormat="0" applyFill="0" applyBorder="0" applyAlignment="0" applyProtection="0"/>
    <xf numFmtId="0" fontId="64" fillId="8" borderId="0" applyNumberFormat="0" applyBorder="0" applyAlignment="0" applyProtection="0"/>
    <xf numFmtId="0" fontId="40" fillId="8" borderId="0" applyNumberFormat="0" applyBorder="0" applyAlignment="0" applyProtection="0"/>
    <xf numFmtId="0" fontId="24" fillId="8" borderId="0" applyNumberFormat="0" applyBorder="0" applyAlignment="0" applyProtection="0"/>
    <xf numFmtId="0" fontId="65" fillId="40" borderId="0" applyNumberFormat="0" applyBorder="0" applyAlignment="0" applyProtection="0"/>
    <xf numFmtId="172" fontId="65" fillId="40" borderId="0" applyNumberFormat="0" applyBorder="0" applyAlignment="0" applyProtection="0"/>
    <xf numFmtId="37" fontId="16" fillId="65" borderId="17">
      <alignment horizontal="left"/>
    </xf>
    <xf numFmtId="0" fontId="66" fillId="0" borderId="18" applyNumberFormat="0" applyFont="0" applyProtection="0">
      <alignment wrapText="1"/>
    </xf>
    <xf numFmtId="3" fontId="16" fillId="0" borderId="0"/>
    <xf numFmtId="3" fontId="16" fillId="0" borderId="0"/>
    <xf numFmtId="3" fontId="16" fillId="0" borderId="0"/>
    <xf numFmtId="0" fontId="67" fillId="0" borderId="0" applyNumberFormat="0" applyFill="0" applyBorder="0" applyAlignment="0" applyProtection="0">
      <alignment horizontal="left"/>
    </xf>
    <xf numFmtId="172" fontId="67" fillId="0" borderId="0" applyNumberFormat="0" applyFill="0" applyBorder="0" applyAlignment="0" applyProtection="0">
      <alignment horizontal="left"/>
    </xf>
    <xf numFmtId="0" fontId="68" fillId="0" borderId="19" applyNumberFormat="0" applyFill="0" applyAlignment="0">
      <alignment horizontal="center" vertical="center"/>
    </xf>
    <xf numFmtId="172" fontId="68" fillId="0" borderId="19" applyNumberFormat="0" applyFill="0" applyAlignment="0">
      <alignment horizontal="center" vertical="center"/>
    </xf>
    <xf numFmtId="172" fontId="68" fillId="0" borderId="19" applyNumberFormat="0" applyFill="0" applyAlignment="0">
      <alignment horizontal="center" vertical="center"/>
    </xf>
    <xf numFmtId="172" fontId="68" fillId="0" borderId="19" applyNumberFormat="0" applyFill="0" applyAlignment="0">
      <alignment horizontal="center" vertical="center"/>
    </xf>
    <xf numFmtId="0" fontId="68" fillId="0" borderId="19" applyNumberFormat="0" applyFill="0" applyAlignment="0">
      <alignment horizontal="center" vertical="center"/>
    </xf>
    <xf numFmtId="0" fontId="68" fillId="0" borderId="19" applyNumberFormat="0" applyFill="0" applyAlignment="0">
      <alignment horizontal="center" vertical="center"/>
    </xf>
    <xf numFmtId="0" fontId="68" fillId="0" borderId="19" applyNumberFormat="0" applyFill="0" applyAlignment="0">
      <alignment horizontal="center" vertical="center"/>
    </xf>
    <xf numFmtId="0" fontId="68" fillId="0" borderId="19" applyNumberFormat="0" applyFill="0" applyAlignment="0">
      <alignment horizontal="center" vertical="center"/>
    </xf>
    <xf numFmtId="0" fontId="68" fillId="0" borderId="19" applyNumberFormat="0" applyFill="0" applyAlignment="0">
      <alignment horizontal="center" vertical="center"/>
    </xf>
    <xf numFmtId="0" fontId="68" fillId="0" borderId="19" applyNumberFormat="0" applyFill="0" applyAlignment="0">
      <alignment horizontal="center" vertical="center"/>
    </xf>
    <xf numFmtId="172" fontId="68" fillId="0" borderId="19" applyNumberFormat="0" applyFill="0" applyAlignment="0">
      <alignment horizontal="center" vertical="center"/>
    </xf>
    <xf numFmtId="172" fontId="68" fillId="0" borderId="19" applyNumberFormat="0" applyFill="0" applyAlignment="0">
      <alignment horizontal="center" vertical="center"/>
    </xf>
    <xf numFmtId="172" fontId="68" fillId="0" borderId="19" applyNumberFormat="0" applyFill="0" applyAlignment="0">
      <alignment horizontal="center" vertical="center"/>
    </xf>
    <xf numFmtId="202" fontId="69" fillId="0" borderId="0" applyFont="0" applyFill="0" applyBorder="0" applyAlignment="0" applyProtection="0"/>
    <xf numFmtId="0" fontId="44" fillId="11" borderId="8" applyNumberFormat="0" applyAlignment="0" applyProtection="0"/>
    <xf numFmtId="0" fontId="70" fillId="11" borderId="8" applyNumberFormat="0" applyAlignment="0" applyProtection="0"/>
    <xf numFmtId="0" fontId="71" fillId="66" borderId="20" applyNumberFormat="0" applyAlignment="0" applyProtection="0"/>
    <xf numFmtId="0" fontId="71" fillId="66" borderId="20" applyNumberFormat="0" applyAlignment="0" applyProtection="0"/>
    <xf numFmtId="0" fontId="71" fillId="66" borderId="20" applyNumberFormat="0" applyAlignment="0" applyProtection="0"/>
    <xf numFmtId="0" fontId="71" fillId="66" borderId="20" applyNumberFormat="0" applyAlignment="0" applyProtection="0"/>
    <xf numFmtId="0" fontId="71" fillId="66" borderId="20" applyNumberFormat="0" applyAlignment="0" applyProtection="0"/>
    <xf numFmtId="0" fontId="71" fillId="66" borderId="20" applyNumberFormat="0" applyAlignment="0" applyProtection="0"/>
    <xf numFmtId="0" fontId="71" fillId="66" borderId="20" applyNumberFormat="0" applyAlignment="0" applyProtection="0"/>
    <xf numFmtId="172" fontId="71" fillId="66" borderId="20" applyNumberFormat="0" applyAlignment="0" applyProtection="0"/>
    <xf numFmtId="172" fontId="71" fillId="66" borderId="20" applyNumberFormat="0" applyAlignment="0" applyProtection="0"/>
    <xf numFmtId="0" fontId="71" fillId="66" borderId="20" applyNumberFormat="0" applyAlignment="0" applyProtection="0"/>
    <xf numFmtId="0" fontId="71" fillId="66" borderId="20" applyNumberFormat="0" applyAlignment="0" applyProtection="0"/>
    <xf numFmtId="0" fontId="72" fillId="0" borderId="0" applyFill="0" applyBorder="0" applyProtection="0">
      <alignment horizontal="center"/>
      <protection locked="0"/>
    </xf>
    <xf numFmtId="172" fontId="72" fillId="0" borderId="0" applyFill="0" applyBorder="0" applyProtection="0">
      <alignment horizontal="center"/>
      <protection locked="0"/>
    </xf>
    <xf numFmtId="0" fontId="46" fillId="12" borderId="11" applyNumberFormat="0" applyAlignment="0" applyProtection="0"/>
    <xf numFmtId="0" fontId="73" fillId="12" borderId="11" applyNumberFormat="0" applyAlignment="0" applyProtection="0"/>
    <xf numFmtId="0" fontId="74" fillId="67" borderId="21" applyNumberFormat="0" applyAlignment="0" applyProtection="0"/>
    <xf numFmtId="172" fontId="74" fillId="67" borderId="21" applyNumberFormat="0" applyAlignment="0" applyProtection="0"/>
    <xf numFmtId="0" fontId="74" fillId="67" borderId="21" applyNumberFormat="0" applyAlignment="0" applyProtection="0"/>
    <xf numFmtId="0" fontId="74" fillId="67" borderId="21" applyNumberFormat="0" applyAlignment="0" applyProtection="0"/>
    <xf numFmtId="0" fontId="74" fillId="67" borderId="21" applyNumberFormat="0" applyAlignment="0" applyProtection="0"/>
    <xf numFmtId="172" fontId="74" fillId="67" borderId="21" applyNumberFormat="0" applyAlignment="0" applyProtection="0"/>
    <xf numFmtId="172" fontId="74" fillId="67" borderId="21" applyNumberFormat="0" applyAlignment="0" applyProtection="0"/>
    <xf numFmtId="172" fontId="74" fillId="67" borderId="21" applyNumberFormat="0" applyAlignment="0" applyProtection="0"/>
    <xf numFmtId="0" fontId="17" fillId="0" borderId="0" applyNumberFormat="0" applyFill="0" applyBorder="0" applyProtection="0">
      <alignment horizontal="center" wrapText="1"/>
    </xf>
    <xf numFmtId="172" fontId="17" fillId="0" borderId="0" applyNumberFormat="0" applyFill="0" applyBorder="0" applyProtection="0">
      <alignment horizontal="center" wrapText="1"/>
    </xf>
    <xf numFmtId="0" fontId="75" fillId="0" borderId="0" applyNumberFormat="0" applyFont="0" applyBorder="0" applyAlignment="0">
      <alignment wrapText="1"/>
    </xf>
    <xf numFmtId="172" fontId="75" fillId="0" borderId="0" applyNumberFormat="0" applyFont="0" applyBorder="0" applyAlignment="0">
      <alignment wrapText="1"/>
    </xf>
    <xf numFmtId="0" fontId="76" fillId="0" borderId="22">
      <alignment horizontal="center"/>
    </xf>
    <xf numFmtId="0" fontId="17" fillId="0" borderId="0" applyNumberFormat="0" applyFill="0" applyBorder="0" applyProtection="0">
      <alignment horizontal="center" vertical="center"/>
    </xf>
    <xf numFmtId="172" fontId="17" fillId="0" borderId="0" applyNumberFormat="0" applyFill="0" applyBorder="0" applyProtection="0">
      <alignment horizontal="center" vertical="center"/>
    </xf>
    <xf numFmtId="203" fontId="11" fillId="0" borderId="0" applyFont="0" applyFill="0" applyBorder="0" applyAlignment="0" applyProtection="0"/>
    <xf numFmtId="41" fontId="11" fillId="0" borderId="0" applyFont="0" applyFill="0" applyBorder="0" applyAlignment="0" applyProtection="0"/>
    <xf numFmtId="204" fontId="11" fillId="0" borderId="0" applyFill="0" applyBorder="0" applyAlignment="0" applyProtection="0"/>
    <xf numFmtId="41"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5"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6" fontId="77" fillId="0" borderId="23"/>
    <xf numFmtId="206" fontId="77" fillId="0" borderId="23"/>
    <xf numFmtId="206" fontId="77" fillId="0" borderId="23"/>
    <xf numFmtId="207" fontId="75" fillId="68" borderId="0" applyFont="0" applyFill="0" applyBorder="0" applyAlignment="0" applyProtection="0">
      <alignment wrapText="1"/>
      <protection locked="0"/>
    </xf>
    <xf numFmtId="208" fontId="78" fillId="0" borderId="0" applyFont="0" applyFill="0" applyBorder="0" applyAlignment="0" applyProtection="0"/>
    <xf numFmtId="209" fontId="79" fillId="0" borderId="0" applyFont="0" applyFill="0" applyBorder="0" applyAlignment="0" applyProtection="0"/>
    <xf numFmtId="210" fontId="11" fillId="0" borderId="0" applyFont="0" applyFill="0" applyBorder="0" applyAlignment="0" applyProtection="0"/>
    <xf numFmtId="211" fontId="80" fillId="0" borderId="0" applyFont="0" applyFill="0" applyBorder="0" applyAlignment="0" applyProtection="0"/>
    <xf numFmtId="212" fontId="79" fillId="0" borderId="0" applyFont="0" applyFill="0" applyBorder="0" applyAlignment="0" applyProtection="0"/>
    <xf numFmtId="213" fontId="11" fillId="0" borderId="0" applyFont="0" applyFill="0" applyBorder="0" applyAlignment="0" applyProtection="0"/>
    <xf numFmtId="214" fontId="80" fillId="0" borderId="0" applyFont="0" applyFill="0" applyBorder="0" applyAlignment="0" applyProtection="0"/>
    <xf numFmtId="215" fontId="79" fillId="0" borderId="0" applyFont="0" applyFill="0" applyBorder="0" applyAlignment="0" applyProtection="0"/>
    <xf numFmtId="216" fontId="11"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43" fontId="11"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11" fillId="0" borderId="0" applyFont="0" applyFill="0" applyBorder="0" applyAlignment="0" applyProtection="0"/>
    <xf numFmtId="43" fontId="22" fillId="0" borderId="0" applyFont="0" applyFill="0" applyBorder="0" applyAlignment="0" applyProtection="0">
      <alignment vertical="top"/>
    </xf>
    <xf numFmtId="37"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83"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43" fontId="11"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43" fontId="11"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43" fontId="11"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43" fontId="3"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43" fontId="60" fillId="0" borderId="0" applyFont="0" applyFill="0" applyBorder="0" applyAlignment="0" applyProtection="0"/>
    <xf numFmtId="217"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37"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85" fillId="0" borderId="0" applyFont="0" applyFill="0" applyBorder="0" applyAlignment="0" applyProtection="0"/>
    <xf numFmtId="21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1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43" fontId="11"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43" fontId="81"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218" fontId="52" fillId="0" borderId="0"/>
    <xf numFmtId="3" fontId="86" fillId="0" borderId="0" applyFont="0" applyFill="0" applyBorder="0" applyAlignment="0" applyProtection="0"/>
    <xf numFmtId="0" fontId="87" fillId="0" borderId="0"/>
    <xf numFmtId="0" fontId="88" fillId="0" borderId="0"/>
    <xf numFmtId="0" fontId="89" fillId="0" borderId="0"/>
    <xf numFmtId="172" fontId="89" fillId="0" borderId="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219" fontId="91" fillId="0" borderId="0">
      <protection locked="0"/>
    </xf>
    <xf numFmtId="3" fontId="86" fillId="0" borderId="0" applyFont="0" applyFill="0" applyBorder="0" applyAlignment="0" applyProtection="0"/>
    <xf numFmtId="41" fontId="11" fillId="0" borderId="0"/>
    <xf numFmtId="41" fontId="11" fillId="0" borderId="0"/>
    <xf numFmtId="41" fontId="11" fillId="0" borderId="0"/>
    <xf numFmtId="41" fontId="11" fillId="0" borderId="0"/>
    <xf numFmtId="41" fontId="11" fillId="0" borderId="0"/>
    <xf numFmtId="3" fontId="86" fillId="0" borderId="0" applyFont="0" applyFill="0" applyBorder="0" applyAlignment="0" applyProtection="0"/>
    <xf numFmtId="219" fontId="91" fillId="0" borderId="0">
      <protection locked="0"/>
    </xf>
    <xf numFmtId="0" fontId="87" fillId="0" borderId="0"/>
    <xf numFmtId="0" fontId="88" fillId="0" borderId="0"/>
    <xf numFmtId="3" fontId="92" fillId="0" borderId="0">
      <alignment horizontal="left"/>
    </xf>
    <xf numFmtId="220" fontId="75" fillId="0" borderId="0" applyFont="0" applyFill="0" applyBorder="0" applyProtection="0">
      <alignment horizontal="left" vertical="center" wrapText="1"/>
      <protection locked="0"/>
    </xf>
    <xf numFmtId="3" fontId="93" fillId="0" borderId="17" applyNumberFormat="0" applyProtection="0"/>
    <xf numFmtId="0" fontId="94" fillId="0" borderId="0" applyNumberFormat="0" applyFill="0" applyBorder="0" applyAlignment="0" applyProtection="0"/>
    <xf numFmtId="172" fontId="94" fillId="0" borderId="0" applyNumberFormat="0" applyFill="0" applyBorder="0" applyAlignment="0" applyProtection="0"/>
    <xf numFmtId="3" fontId="95" fillId="0" borderId="17" applyNumberFormat="0" applyProtection="0"/>
    <xf numFmtId="221" fontId="11" fillId="0" borderId="0" applyFill="0" applyBorder="0" applyProtection="0"/>
    <xf numFmtId="222" fontId="78" fillId="0" borderId="0" applyFont="0" applyFill="0" applyBorder="0" applyAlignment="0" applyProtection="0"/>
    <xf numFmtId="223" fontId="78" fillId="0" borderId="0" applyFont="0" applyFill="0" applyBorder="0" applyAlignment="0" applyProtection="0"/>
    <xf numFmtId="224" fontId="78" fillId="0" borderId="0" applyFont="0" applyFill="0" applyBorder="0" applyAlignment="0" applyProtection="0"/>
    <xf numFmtId="225" fontId="78" fillId="0" borderId="0" applyFont="0" applyFill="0" applyBorder="0" applyAlignment="0" applyProtection="0"/>
    <xf numFmtId="226" fontId="78" fillId="0" borderId="0" applyFont="0" applyFill="0" applyBorder="0" applyAlignment="0" applyProtection="0"/>
    <xf numFmtId="227" fontId="78" fillId="0" borderId="0" applyFont="0" applyFill="0" applyBorder="0" applyAlignment="0" applyProtection="0"/>
    <xf numFmtId="228" fontId="78" fillId="0" borderId="0" applyFont="0" applyFill="0" applyBorder="0" applyAlignment="0" applyProtection="0"/>
    <xf numFmtId="229" fontId="78" fillId="0" borderId="0" applyFont="0" applyFill="0" applyBorder="0" applyAlignment="0" applyProtection="0"/>
    <xf numFmtId="230" fontId="11" fillId="0" borderId="0" applyFont="0" applyFill="0" applyBorder="0" applyAlignment="0" applyProtection="0"/>
    <xf numFmtId="231" fontId="78" fillId="0" borderId="0" applyFont="0" applyFill="0" applyBorder="0" applyAlignment="0" applyProtection="0"/>
    <xf numFmtId="232" fontId="78" fillId="0" borderId="0"/>
    <xf numFmtId="233" fontId="78" fillId="0" borderId="0" applyFont="0" applyFill="0" applyBorder="0" applyAlignment="0" applyProtection="0"/>
    <xf numFmtId="234" fontId="78" fillId="0" borderId="0" applyFont="0" applyFill="0" applyBorder="0" applyAlignment="0" applyProtection="0"/>
    <xf numFmtId="235" fontId="78" fillId="0" borderId="0" applyFont="0" applyFill="0" applyBorder="0" applyAlignment="0" applyProtection="0"/>
    <xf numFmtId="236" fontId="78" fillId="0" borderId="0" applyFont="0" applyFill="0" applyBorder="0" applyAlignment="0" applyProtection="0"/>
    <xf numFmtId="237" fontId="78" fillId="0" borderId="0" applyFont="0" applyFill="0" applyBorder="0" applyAlignment="0" applyProtection="0"/>
    <xf numFmtId="238" fontId="78" fillId="0" borderId="0" applyFont="0" applyFill="0" applyBorder="0" applyAlignment="0" applyProtection="0"/>
    <xf numFmtId="239" fontId="78" fillId="0" borderId="0" applyFont="0" applyFill="0" applyBorder="0" applyAlignment="0" applyProtection="0"/>
    <xf numFmtId="240" fontId="78" fillId="0" borderId="0" applyFont="0" applyFill="0" applyBorder="0" applyAlignment="0" applyProtection="0"/>
    <xf numFmtId="241" fontId="78" fillId="0" borderId="0" applyFont="0" applyFill="0" applyBorder="0" applyAlignment="0" applyProtection="0"/>
    <xf numFmtId="242" fontId="78" fillId="0" borderId="0" applyFont="0" applyFill="0" applyBorder="0" applyAlignment="0" applyProtection="0"/>
    <xf numFmtId="243" fontId="78" fillId="0" borderId="0" applyFont="0" applyFill="0" applyBorder="0" applyAlignment="0" applyProtection="0"/>
    <xf numFmtId="244" fontId="52" fillId="0" borderId="0" applyFill="0" applyBorder="0" applyProtection="0"/>
    <xf numFmtId="244" fontId="52" fillId="0" borderId="2" applyFill="0" applyProtection="0"/>
    <xf numFmtId="244" fontId="52" fillId="0" borderId="2" applyFill="0" applyProtection="0"/>
    <xf numFmtId="244" fontId="52" fillId="0" borderId="2" applyFill="0" applyProtection="0"/>
    <xf numFmtId="244" fontId="52" fillId="0" borderId="2" applyFill="0" applyProtection="0"/>
    <xf numFmtId="244" fontId="52" fillId="0" borderId="2" applyFill="0" applyProtection="0"/>
    <xf numFmtId="244" fontId="52" fillId="0" borderId="2" applyFill="0" applyProtection="0"/>
    <xf numFmtId="244" fontId="52" fillId="0" borderId="2" applyFill="0" applyProtection="0"/>
    <xf numFmtId="244" fontId="52" fillId="0" borderId="24" applyFill="0" applyProtection="0"/>
    <xf numFmtId="244" fontId="52" fillId="0" borderId="24" applyFill="0" applyProtection="0"/>
    <xf numFmtId="244" fontId="52" fillId="0" borderId="24" applyFill="0" applyProtection="0"/>
    <xf numFmtId="0" fontId="89" fillId="0" borderId="0"/>
    <xf numFmtId="172" fontId="89" fillId="0" borderId="0"/>
    <xf numFmtId="0" fontId="89" fillId="0" borderId="0"/>
    <xf numFmtId="172" fontId="89" fillId="0" borderId="0"/>
    <xf numFmtId="245" fontId="11" fillId="0" borderId="0" applyFont="0" applyFill="0" applyBorder="0" applyAlignment="0" applyProtection="0"/>
    <xf numFmtId="5" fontId="50" fillId="0" borderId="0" applyFont="0" applyFill="0" applyBorder="0" applyAlignment="0" applyProtection="0">
      <alignment horizontal="center"/>
    </xf>
    <xf numFmtId="42" fontId="11" fillId="0" borderId="0" applyFont="0" applyFill="0" applyBorder="0" applyAlignment="0" applyProtection="0"/>
    <xf numFmtId="246" fontId="11" fillId="0" borderId="0" applyFill="0" applyBorder="0" applyAlignment="0" applyProtection="0"/>
    <xf numFmtId="42" fontId="1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247" fontId="9" fillId="0" borderId="0" applyFont="0" applyFill="0" applyBorder="0" applyAlignment="0" applyProtection="0"/>
    <xf numFmtId="7" fontId="96" fillId="0" borderId="0" applyFont="0" applyFill="0" applyBorder="0" applyAlignment="0" applyProtection="0"/>
    <xf numFmtId="248" fontId="80" fillId="0" borderId="0" applyFont="0" applyFill="0" applyBorder="0" applyAlignment="0" applyProtection="0"/>
    <xf numFmtId="249" fontId="79" fillId="0" borderId="0" applyFont="0" applyFill="0" applyBorder="0" applyAlignment="0" applyProtection="0"/>
    <xf numFmtId="250" fontId="11" fillId="0" borderId="0" applyFont="0" applyFill="0" applyBorder="0" applyAlignment="0" applyProtection="0"/>
    <xf numFmtId="251" fontId="80" fillId="0" borderId="0" applyFont="0" applyFill="0" applyBorder="0" applyAlignment="0" applyProtection="0"/>
    <xf numFmtId="252" fontId="79" fillId="0" borderId="0" applyFont="0" applyFill="0" applyBorder="0" applyAlignment="0" applyProtection="0"/>
    <xf numFmtId="253" fontId="11" fillId="0" borderId="0" applyFont="0" applyFill="0" applyBorder="0" applyAlignment="0" applyProtection="0"/>
    <xf numFmtId="254" fontId="80" fillId="0" borderId="0" applyFont="0" applyFill="0" applyBorder="0" applyAlignment="0" applyProtection="0"/>
    <xf numFmtId="255" fontId="79" fillId="0" borderId="0" applyFont="0" applyFill="0" applyBorder="0" applyAlignment="0" applyProtection="0"/>
    <xf numFmtId="256" fontId="11"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1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57"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57"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44" fontId="11" fillId="0" borderId="0" applyFont="0" applyFill="0" applyBorder="0" applyAlignment="0" applyProtection="0"/>
    <xf numFmtId="257"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11" fillId="0" borderId="0" applyFont="0" applyFill="0" applyBorder="0" applyAlignment="0" applyProtection="0"/>
    <xf numFmtId="258" fontId="77" fillId="0" borderId="23"/>
    <xf numFmtId="258" fontId="77" fillId="0" borderId="23"/>
    <xf numFmtId="258" fontId="77" fillId="0" borderId="23"/>
    <xf numFmtId="259" fontId="86" fillId="0" borderId="0" applyFont="0" applyFill="0" applyBorder="0" applyAlignment="0" applyProtection="0"/>
    <xf numFmtId="219" fontId="91" fillId="0" borderId="0">
      <protection locked="0"/>
    </xf>
    <xf numFmtId="259" fontId="86" fillId="0" borderId="0" applyFont="0" applyFill="0" applyBorder="0" applyAlignment="0" applyProtection="0"/>
    <xf numFmtId="5" fontId="11" fillId="0" borderId="0"/>
    <xf numFmtId="259" fontId="90" fillId="0" borderId="0" applyFont="0" applyFill="0" applyBorder="0" applyAlignment="0" applyProtection="0"/>
    <xf numFmtId="5" fontId="9" fillId="0" borderId="0">
      <alignment horizontal="right"/>
    </xf>
    <xf numFmtId="260" fontId="52" fillId="0" borderId="0"/>
    <xf numFmtId="5" fontId="9" fillId="0" borderId="0">
      <alignment horizontal="right"/>
    </xf>
    <xf numFmtId="5" fontId="9" fillId="0" borderId="0">
      <alignment horizontal="right"/>
    </xf>
    <xf numFmtId="5" fontId="98" fillId="0" borderId="0"/>
    <xf numFmtId="5" fontId="98" fillId="0" borderId="25"/>
    <xf numFmtId="5" fontId="98" fillId="0" borderId="25"/>
    <xf numFmtId="5" fontId="98" fillId="0" borderId="25"/>
    <xf numFmtId="0" fontId="86" fillId="0" borderId="0" applyFont="0" applyFill="0" applyBorder="0" applyAlignment="0" applyProtection="0"/>
    <xf numFmtId="261" fontId="99" fillId="0" borderId="0"/>
    <xf numFmtId="0" fontId="90" fillId="0" borderId="0" applyFont="0" applyFill="0" applyBorder="0" applyAlignment="0" applyProtection="0"/>
    <xf numFmtId="0" fontId="90" fillId="0" borderId="0" applyFont="0" applyFill="0" applyBorder="0" applyAlignment="0" applyProtection="0"/>
    <xf numFmtId="262" fontId="100" fillId="0" borderId="0">
      <protection locked="0"/>
    </xf>
    <xf numFmtId="261" fontId="99" fillId="0" borderId="0"/>
    <xf numFmtId="263" fontId="51" fillId="4" borderId="0">
      <alignment horizontal="left"/>
    </xf>
    <xf numFmtId="263" fontId="51" fillId="4" borderId="0">
      <alignment horizontal="left"/>
    </xf>
    <xf numFmtId="263" fontId="51" fillId="4" borderId="0">
      <alignment horizontal="left"/>
    </xf>
    <xf numFmtId="263" fontId="51" fillId="4" borderId="0">
      <alignment horizontal="left"/>
    </xf>
    <xf numFmtId="263" fontId="51" fillId="4" borderId="0">
      <alignment horizontal="left"/>
    </xf>
    <xf numFmtId="261" fontId="99" fillId="0" borderId="0"/>
    <xf numFmtId="264" fontId="52" fillId="0" borderId="0" applyFill="0" applyBorder="0" applyProtection="0"/>
    <xf numFmtId="264" fontId="52" fillId="0" borderId="2" applyFill="0" applyProtection="0"/>
    <xf numFmtId="264" fontId="52" fillId="0" borderId="2" applyFill="0" applyProtection="0"/>
    <xf numFmtId="264" fontId="52" fillId="0" borderId="2" applyFill="0" applyProtection="0"/>
    <xf numFmtId="264" fontId="52" fillId="0" borderId="2" applyFill="0" applyProtection="0"/>
    <xf numFmtId="264" fontId="52" fillId="0" borderId="2" applyFill="0" applyProtection="0"/>
    <xf numFmtId="264" fontId="52" fillId="0" borderId="2" applyFill="0" applyProtection="0"/>
    <xf numFmtId="264" fontId="52" fillId="0" borderId="2" applyFill="0" applyProtection="0"/>
    <xf numFmtId="264" fontId="52" fillId="0" borderId="24" applyFill="0" applyProtection="0"/>
    <xf numFmtId="264" fontId="52" fillId="0" borderId="24" applyFill="0" applyProtection="0"/>
    <xf numFmtId="264" fontId="52" fillId="0" borderId="24" applyFill="0" applyProtection="0"/>
    <xf numFmtId="0" fontId="100" fillId="0" borderId="0">
      <protection locked="0"/>
    </xf>
    <xf numFmtId="265" fontId="52" fillId="0" borderId="0"/>
    <xf numFmtId="42" fontId="101" fillId="0" borderId="0" applyFill="0" applyBorder="0" applyAlignment="0" applyProtection="0"/>
    <xf numFmtId="0" fontId="102" fillId="69" borderId="0" applyNumberFormat="0" applyBorder="0" applyAlignment="0" applyProtection="0"/>
    <xf numFmtId="172" fontId="102" fillId="69" borderId="0" applyNumberFormat="0" applyBorder="0" applyAlignment="0" applyProtection="0"/>
    <xf numFmtId="0" fontId="102" fillId="70" borderId="0" applyNumberFormat="0" applyBorder="0" applyAlignment="0" applyProtection="0"/>
    <xf numFmtId="172" fontId="102" fillId="70" borderId="0" applyNumberFormat="0" applyBorder="0" applyAlignment="0" applyProtection="0"/>
    <xf numFmtId="0" fontId="102" fillId="71" borderId="0" applyNumberFormat="0" applyBorder="0" applyAlignment="0" applyProtection="0"/>
    <xf numFmtId="172" fontId="102" fillId="71" borderId="0" applyNumberFormat="0" applyBorder="0" applyAlignment="0" applyProtection="0"/>
    <xf numFmtId="0" fontId="103" fillId="0" borderId="0">
      <protection locked="0"/>
    </xf>
    <xf numFmtId="0" fontId="103" fillId="0" borderId="0">
      <protection locked="0"/>
    </xf>
    <xf numFmtId="172" fontId="11" fillId="0" borderId="0" applyFont="0" applyFill="0" applyBorder="0" applyAlignment="0" applyProtection="0"/>
    <xf numFmtId="0" fontId="48"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172" fontId="105" fillId="0" borderId="0" applyNumberFormat="0" applyFill="0" applyBorder="0" applyAlignment="0" applyProtection="0"/>
    <xf numFmtId="0" fontId="11" fillId="0" borderId="0"/>
    <xf numFmtId="43" fontId="11" fillId="0" borderId="0" applyBorder="0"/>
    <xf numFmtId="41" fontId="11" fillId="0" borderId="0" applyBorder="0"/>
    <xf numFmtId="44" fontId="11" fillId="0" borderId="0" applyBorder="0"/>
    <xf numFmtId="42" fontId="11" fillId="0" borderId="0" applyBorder="0"/>
    <xf numFmtId="0" fontId="106" fillId="0" borderId="0" applyNumberFormat="0" applyBorder="0"/>
    <xf numFmtId="0" fontId="107" fillId="0" borderId="0" applyNumberFormat="0" applyBorder="0"/>
    <xf numFmtId="9" fontId="11" fillId="0" borderId="0" applyBorder="0"/>
    <xf numFmtId="0" fontId="108" fillId="0" borderId="0" applyNumberFormat="0" applyBorder="0"/>
    <xf numFmtId="0" fontId="109" fillId="0" borderId="0" applyNumberFormat="0" applyBorder="0"/>
    <xf numFmtId="9" fontId="11" fillId="0" borderId="0" applyBorder="0"/>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266" fontId="99" fillId="0" borderId="0"/>
    <xf numFmtId="267" fontId="79" fillId="0" borderId="0"/>
    <xf numFmtId="0" fontId="100" fillId="0" borderId="0">
      <protection locked="0"/>
    </xf>
    <xf numFmtId="0" fontId="100" fillId="0" borderId="0">
      <protection locked="0"/>
    </xf>
    <xf numFmtId="2" fontId="86" fillId="0" borderId="0" applyFont="0" applyFill="0" applyBorder="0" applyAlignment="0" applyProtection="0"/>
    <xf numFmtId="268" fontId="100" fillId="0" borderId="0">
      <protection locked="0"/>
    </xf>
    <xf numFmtId="2" fontId="86" fillId="0" borderId="0" applyFont="0" applyFill="0" applyBorder="0" applyAlignment="0" applyProtection="0"/>
    <xf numFmtId="2" fontId="11" fillId="0" borderId="0"/>
    <xf numFmtId="2" fontId="90" fillId="0" borderId="0" applyFont="0" applyFill="0" applyBorder="0" applyAlignment="0" applyProtection="0"/>
    <xf numFmtId="0" fontId="89" fillId="0" borderId="0"/>
    <xf numFmtId="172" fontId="89" fillId="0" borderId="0"/>
    <xf numFmtId="0" fontId="66" fillId="0" borderId="0" applyNumberFormat="0" applyFill="0" applyBorder="0" applyAlignment="0" applyProtection="0"/>
    <xf numFmtId="269" fontId="52" fillId="0" borderId="0"/>
    <xf numFmtId="172" fontId="110" fillId="0" borderId="0" applyFill="0" applyBorder="0" applyProtection="0">
      <alignment horizontal="left"/>
    </xf>
    <xf numFmtId="0" fontId="66" fillId="0" borderId="0" applyNumberFormat="0" applyProtection="0">
      <alignment vertical="top" wrapText="1"/>
    </xf>
    <xf numFmtId="0" fontId="66" fillId="0" borderId="26" applyNumberFormat="0" applyProtection="0">
      <alignment vertical="top" wrapText="1"/>
    </xf>
    <xf numFmtId="270" fontId="111" fillId="0" borderId="0"/>
    <xf numFmtId="271" fontId="111" fillId="0" borderId="0"/>
    <xf numFmtId="272" fontId="111" fillId="0" borderId="0"/>
    <xf numFmtId="14" fontId="112" fillId="0" borderId="0">
      <alignment horizontal="right"/>
    </xf>
    <xf numFmtId="0" fontId="113" fillId="7" borderId="0" applyNumberFormat="0" applyBorder="0" applyAlignment="0" applyProtection="0"/>
    <xf numFmtId="0" fontId="39" fillId="7" borderId="0" applyNumberFormat="0" applyBorder="0" applyAlignment="0" applyProtection="0"/>
    <xf numFmtId="0" fontId="25" fillId="7"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172" fontId="114" fillId="41" borderId="0" applyNumberFormat="0" applyBorder="0" applyAlignment="0" applyProtection="0"/>
    <xf numFmtId="38" fontId="84" fillId="4" borderId="0" applyNumberFormat="0" applyBorder="0" applyAlignment="0" applyProtection="0"/>
    <xf numFmtId="38" fontId="84" fillId="4" borderId="0" applyNumberFormat="0" applyBorder="0" applyAlignment="0" applyProtection="0"/>
    <xf numFmtId="38" fontId="84" fillId="4" borderId="0" applyNumberFormat="0" applyBorder="0" applyAlignment="0" applyProtection="0"/>
    <xf numFmtId="38" fontId="84" fillId="4" borderId="0" applyNumberFormat="0" applyBorder="0" applyAlignment="0" applyProtection="0"/>
    <xf numFmtId="3" fontId="115" fillId="0" borderId="0" applyNumberFormat="0" applyProtection="0"/>
    <xf numFmtId="3" fontId="115" fillId="0" borderId="0" applyNumberFormat="0" applyProtection="0"/>
    <xf numFmtId="3" fontId="115" fillId="0" borderId="0" applyNumberFormat="0" applyProtection="0"/>
    <xf numFmtId="0" fontId="116" fillId="0" borderId="5" applyNumberFormat="0" applyProtection="0">
      <alignment wrapText="1"/>
    </xf>
    <xf numFmtId="0" fontId="116" fillId="0" borderId="27" applyNumberFormat="0" applyProtection="0">
      <alignment horizontal="left" wrapText="1"/>
    </xf>
    <xf numFmtId="0" fontId="16" fillId="0" borderId="28" applyNumberFormat="0" applyAlignment="0" applyProtection="0">
      <alignment horizontal="left" vertical="center"/>
    </xf>
    <xf numFmtId="172" fontId="16" fillId="0" borderId="28" applyNumberFormat="0" applyAlignment="0" applyProtection="0">
      <alignment horizontal="left" vertical="center"/>
    </xf>
    <xf numFmtId="0" fontId="16" fillId="0" borderId="29">
      <alignment horizontal="left" vertical="center"/>
    </xf>
    <xf numFmtId="172" fontId="16" fillId="0" borderId="29">
      <alignment horizontal="left" vertical="center"/>
    </xf>
    <xf numFmtId="0" fontId="16" fillId="0" borderId="29">
      <alignment horizontal="left" vertical="center"/>
    </xf>
    <xf numFmtId="0" fontId="16" fillId="0" borderId="29">
      <alignment horizontal="left" vertical="center"/>
    </xf>
    <xf numFmtId="172" fontId="16" fillId="0" borderId="29">
      <alignment horizontal="left" vertical="center"/>
    </xf>
    <xf numFmtId="0" fontId="16" fillId="0" borderId="29">
      <alignment horizontal="left" vertical="center"/>
    </xf>
    <xf numFmtId="0" fontId="16" fillId="0" borderId="29">
      <alignment horizontal="left" vertical="center"/>
    </xf>
    <xf numFmtId="0" fontId="16" fillId="0" borderId="29">
      <alignment horizontal="left" vertical="center"/>
    </xf>
    <xf numFmtId="0" fontId="16" fillId="0" borderId="29">
      <alignment horizontal="left" vertical="center"/>
    </xf>
    <xf numFmtId="0" fontId="17" fillId="0" borderId="0">
      <alignment horizontal="center" wrapText="1"/>
    </xf>
    <xf numFmtId="0" fontId="36" fillId="0" borderId="5" applyNumberFormat="0" applyFill="0" applyAlignment="0" applyProtection="0"/>
    <xf numFmtId="0" fontId="117" fillId="0" borderId="5" applyNumberFormat="0" applyFill="0" applyAlignment="0" applyProtection="0"/>
    <xf numFmtId="0" fontId="118" fillId="0" borderId="30" applyNumberFormat="0" applyFill="0" applyAlignment="0" applyProtection="0"/>
    <xf numFmtId="172" fontId="118" fillId="0" borderId="30" applyNumberFormat="0" applyFill="0" applyAlignment="0" applyProtection="0"/>
    <xf numFmtId="0" fontId="13" fillId="0" borderId="0"/>
    <xf numFmtId="0" fontId="37" fillId="0" borderId="6" applyNumberFormat="0" applyFill="0" applyAlignment="0" applyProtection="0"/>
    <xf numFmtId="0" fontId="119" fillId="0" borderId="6" applyNumberFormat="0" applyFill="0" applyAlignment="0" applyProtection="0"/>
    <xf numFmtId="0" fontId="120" fillId="0" borderId="31" applyNumberFormat="0" applyFill="0" applyAlignment="0" applyProtection="0"/>
    <xf numFmtId="172" fontId="120" fillId="0" borderId="31" applyNumberFormat="0" applyFill="0" applyAlignment="0" applyProtection="0"/>
    <xf numFmtId="0" fontId="16" fillId="0" borderId="0"/>
    <xf numFmtId="0" fontId="38" fillId="0" borderId="7" applyNumberFormat="0" applyFill="0" applyAlignment="0" applyProtection="0"/>
    <xf numFmtId="0" fontId="121" fillId="0" borderId="7" applyNumberFormat="0" applyFill="0" applyAlignment="0" applyProtection="0"/>
    <xf numFmtId="0" fontId="122" fillId="0" borderId="32" applyNumberFormat="0" applyFill="0" applyAlignment="0" applyProtection="0"/>
    <xf numFmtId="172" fontId="122" fillId="0" borderId="32" applyNumberFormat="0" applyFill="0" applyAlignment="0" applyProtection="0"/>
    <xf numFmtId="0" fontId="38"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172" fontId="122" fillId="0" borderId="0" applyNumberFormat="0" applyFill="0" applyBorder="0" applyAlignment="0" applyProtection="0"/>
    <xf numFmtId="14" fontId="17" fillId="72" borderId="33">
      <alignment horizontal="center" vertical="center" wrapText="1"/>
    </xf>
    <xf numFmtId="0" fontId="72" fillId="0" borderId="0" applyFill="0" applyAlignment="0" applyProtection="0">
      <protection locked="0"/>
    </xf>
    <xf numFmtId="172" fontId="72" fillId="0" borderId="0" applyFill="0" applyAlignment="0" applyProtection="0">
      <protection locked="0"/>
    </xf>
    <xf numFmtId="0" fontId="72" fillId="0" borderId="3" applyFill="0" applyAlignment="0" applyProtection="0">
      <protection locked="0"/>
    </xf>
    <xf numFmtId="0" fontId="72" fillId="0" borderId="3" applyFill="0" applyAlignment="0" applyProtection="0">
      <protection locked="0"/>
    </xf>
    <xf numFmtId="172" fontId="72" fillId="0" borderId="3" applyFill="0" applyAlignment="0" applyProtection="0">
      <protection locked="0"/>
    </xf>
    <xf numFmtId="172" fontId="72" fillId="0" borderId="3" applyFill="0" applyAlignment="0" applyProtection="0">
      <protection locked="0"/>
    </xf>
    <xf numFmtId="172" fontId="72" fillId="0" borderId="3" applyFill="0" applyAlignment="0" applyProtection="0">
      <protection locked="0"/>
    </xf>
    <xf numFmtId="0" fontId="72" fillId="0" borderId="3" applyFill="0" applyAlignment="0" applyProtection="0">
      <protection locked="0"/>
    </xf>
    <xf numFmtId="172" fontId="72" fillId="0" borderId="3" applyFill="0" applyAlignment="0" applyProtection="0">
      <protection locked="0"/>
    </xf>
    <xf numFmtId="0" fontId="72" fillId="0" borderId="3" applyFill="0" applyAlignment="0" applyProtection="0">
      <protection locked="0"/>
    </xf>
    <xf numFmtId="219" fontId="103" fillId="0" borderId="0">
      <protection locked="0"/>
    </xf>
    <xf numFmtId="219" fontId="103" fillId="0" borderId="0">
      <protection locked="0"/>
    </xf>
    <xf numFmtId="5" fontId="50" fillId="0" borderId="0">
      <alignment horizontal="left" vertical="center"/>
    </xf>
    <xf numFmtId="0" fontId="123" fillId="0" borderId="0" applyNumberFormat="0" applyFill="0" applyBorder="0" applyAlignment="0" applyProtection="0"/>
    <xf numFmtId="0" fontId="124"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25" fillId="0" borderId="0" applyNumberFormat="0" applyFill="0" applyBorder="0" applyAlignment="0" applyProtection="0"/>
    <xf numFmtId="0" fontId="126" fillId="0" borderId="0" applyNumberFormat="0" applyFill="0" applyBorder="0" applyAlignment="0" applyProtection="0"/>
    <xf numFmtId="0" fontId="26" fillId="0" borderId="0" applyNumberFormat="0" applyFill="0" applyBorder="0" applyAlignment="0" applyProtection="0"/>
    <xf numFmtId="172" fontId="126" fillId="0" borderId="0" applyNumberFormat="0" applyFill="0" applyBorder="0" applyAlignment="0" applyProtection="0">
      <alignment vertical="top"/>
      <protection locked="0"/>
    </xf>
    <xf numFmtId="40" fontId="79" fillId="0" borderId="0" applyFont="0" applyAlignment="0"/>
    <xf numFmtId="10" fontId="84" fillId="73" borderId="34" applyNumberFormat="0" applyBorder="0" applyAlignment="0" applyProtection="0"/>
    <xf numFmtId="10" fontId="84" fillId="73" borderId="34" applyNumberFormat="0" applyBorder="0" applyAlignment="0" applyProtection="0"/>
    <xf numFmtId="10" fontId="84" fillId="73" borderId="34" applyNumberFormat="0" applyBorder="0" applyAlignment="0" applyProtection="0"/>
    <xf numFmtId="10" fontId="84" fillId="73" borderId="34" applyNumberFormat="0" applyBorder="0" applyAlignment="0" applyProtection="0"/>
    <xf numFmtId="10" fontId="84" fillId="73" borderId="34" applyNumberFormat="0" applyBorder="0" applyAlignment="0" applyProtection="0"/>
    <xf numFmtId="10" fontId="84" fillId="73" borderId="34" applyNumberFormat="0" applyBorder="0" applyAlignment="0" applyProtection="0"/>
    <xf numFmtId="10" fontId="84" fillId="73" borderId="34" applyNumberFormat="0" applyBorder="0" applyAlignment="0" applyProtection="0"/>
    <xf numFmtId="10" fontId="84" fillId="73" borderId="34" applyNumberFormat="0" applyBorder="0" applyAlignment="0" applyProtection="0"/>
    <xf numFmtId="10" fontId="84" fillId="73" borderId="34" applyNumberFormat="0" applyBorder="0" applyAlignment="0" applyProtection="0"/>
    <xf numFmtId="10" fontId="84" fillId="73" borderId="34" applyNumberFormat="0" applyBorder="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172" fontId="127" fillId="44" borderId="20" applyNumberFormat="0" applyAlignment="0" applyProtection="0"/>
    <xf numFmtId="172" fontId="127" fillId="44" borderId="20" applyNumberFormat="0" applyAlignment="0" applyProtection="0"/>
    <xf numFmtId="172" fontId="127" fillId="44" borderId="20" applyNumberFormat="0" applyAlignment="0" applyProtection="0"/>
    <xf numFmtId="172"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42" fillId="10" borderId="8" applyNumberFormat="0" applyAlignment="0" applyProtection="0"/>
    <xf numFmtId="0" fontId="128" fillId="10" borderId="8" applyNumberFormat="0" applyAlignment="0" applyProtection="0"/>
    <xf numFmtId="0" fontId="127" fillId="44" borderId="20" applyNumberFormat="0" applyAlignment="0" applyProtection="0"/>
    <xf numFmtId="0" fontId="127" fillId="44" borderId="20" applyNumberFormat="0" applyAlignment="0" applyProtection="0"/>
    <xf numFmtId="172" fontId="127" fillId="44" borderId="20" applyNumberFormat="0" applyAlignment="0" applyProtection="0"/>
    <xf numFmtId="172" fontId="127" fillId="44" borderId="20" applyNumberFormat="0" applyAlignment="0" applyProtection="0"/>
    <xf numFmtId="172" fontId="127" fillId="44" borderId="20" applyNumberFormat="0" applyAlignment="0" applyProtection="0"/>
    <xf numFmtId="172" fontId="127" fillId="44" borderId="20" applyNumberFormat="0" applyAlignment="0" applyProtection="0"/>
    <xf numFmtId="172" fontId="127" fillId="44" borderId="20" applyNumberFormat="0" applyAlignment="0" applyProtection="0"/>
    <xf numFmtId="172"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42" fillId="10" borderId="8"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172"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172"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0" fontId="127" fillId="44" borderId="20" applyNumberFormat="0" applyAlignment="0" applyProtection="0"/>
    <xf numFmtId="5" fontId="129" fillId="68" borderId="35" applyNumberFormat="0">
      <alignment horizontal="left" vertical="center"/>
      <protection locked="0"/>
    </xf>
    <xf numFmtId="5" fontId="129" fillId="68" borderId="35" applyNumberFormat="0">
      <alignment horizontal="left" vertical="center"/>
      <protection locked="0"/>
    </xf>
    <xf numFmtId="5" fontId="129" fillId="68" borderId="35" applyNumberFormat="0">
      <alignment horizontal="left" vertical="center"/>
      <protection locked="0"/>
    </xf>
    <xf numFmtId="5" fontId="129" fillId="68" borderId="35" applyNumberFormat="0">
      <alignment horizontal="left" vertical="center"/>
      <protection locked="0"/>
    </xf>
    <xf numFmtId="5" fontId="129" fillId="68" borderId="35" applyNumberFormat="0">
      <alignment horizontal="left" vertical="center"/>
      <protection locked="0"/>
    </xf>
    <xf numFmtId="5" fontId="130" fillId="0" borderId="0" applyNumberFormat="0" applyFill="0" applyBorder="0" applyAlignment="0" applyProtection="0"/>
    <xf numFmtId="5" fontId="131" fillId="74" borderId="25"/>
    <xf numFmtId="5" fontId="131" fillId="74" borderId="25"/>
    <xf numFmtId="5" fontId="131" fillId="74" borderId="25"/>
    <xf numFmtId="0" fontId="45" fillId="0" borderId="10" applyNumberFormat="0" applyFill="0" applyAlignment="0" applyProtection="0"/>
    <xf numFmtId="0" fontId="132" fillId="0" borderId="10" applyNumberFormat="0" applyFill="0" applyAlignment="0" applyProtection="0"/>
    <xf numFmtId="0" fontId="133" fillId="0" borderId="36" applyNumberFormat="0" applyFill="0" applyAlignment="0" applyProtection="0"/>
    <xf numFmtId="172" fontId="133" fillId="0" borderId="36" applyNumberFormat="0" applyFill="0" applyAlignment="0" applyProtection="0"/>
    <xf numFmtId="38" fontId="52" fillId="0" borderId="0"/>
    <xf numFmtId="38" fontId="134" fillId="1" borderId="3"/>
    <xf numFmtId="38" fontId="134" fillId="1" borderId="3"/>
    <xf numFmtId="38" fontId="134" fillId="1" borderId="3"/>
    <xf numFmtId="38" fontId="134" fillId="1" borderId="3"/>
    <xf numFmtId="38" fontId="134" fillId="1" borderId="3"/>
    <xf numFmtId="38" fontId="134" fillId="1" borderId="3"/>
    <xf numFmtId="38" fontId="134" fillId="1" borderId="3"/>
    <xf numFmtId="38" fontId="134" fillId="1" borderId="3"/>
    <xf numFmtId="38" fontId="134" fillId="1" borderId="3"/>
    <xf numFmtId="38" fontId="134" fillId="1" borderId="3"/>
    <xf numFmtId="38" fontId="134" fillId="1" borderId="3"/>
    <xf numFmtId="38" fontId="134" fillId="1" borderId="3"/>
    <xf numFmtId="38" fontId="134" fillId="1" borderId="3"/>
    <xf numFmtId="273" fontId="11" fillId="0" borderId="0" applyFont="0" applyFill="0" applyBorder="0" applyAlignment="0" applyProtection="0"/>
    <xf numFmtId="274" fontId="11" fillId="0" borderId="0" applyFont="0" applyFill="0" applyBorder="0" applyAlignment="0" applyProtection="0"/>
    <xf numFmtId="275" fontId="135" fillId="0" borderId="0"/>
    <xf numFmtId="276" fontId="11" fillId="0" borderId="0" applyFont="0" applyFill="0" applyBorder="0" applyAlignment="0" applyProtection="0"/>
    <xf numFmtId="277" fontId="11" fillId="0" borderId="0" applyFont="0" applyFill="0" applyBorder="0" applyAlignment="0" applyProtection="0"/>
    <xf numFmtId="0" fontId="100" fillId="0" borderId="0">
      <protection locked="0"/>
    </xf>
    <xf numFmtId="0" fontId="136" fillId="9" borderId="0" applyNumberFormat="0" applyBorder="0" applyAlignment="0" applyProtection="0"/>
    <xf numFmtId="0" fontId="41" fillId="9" borderId="0" applyNumberFormat="0" applyBorder="0" applyAlignment="0" applyProtection="0"/>
    <xf numFmtId="0" fontId="27" fillId="9" borderId="0" applyNumberFormat="0" applyBorder="0" applyAlignment="0" applyProtection="0"/>
    <xf numFmtId="0" fontId="137" fillId="38" borderId="0" applyNumberFormat="0" applyBorder="0" applyAlignment="0" applyProtection="0"/>
    <xf numFmtId="172" fontId="137" fillId="38" borderId="0" applyNumberFormat="0" applyBorder="0" applyAlignment="0" applyProtection="0"/>
    <xf numFmtId="0" fontId="51" fillId="0" borderId="0" applyNumberFormat="0" applyBorder="0" applyAlignment="0"/>
    <xf numFmtId="37" fontId="138" fillId="0" borderId="0"/>
    <xf numFmtId="172" fontId="52" fillId="0" borderId="0"/>
    <xf numFmtId="37" fontId="139" fillId="0" borderId="34"/>
    <xf numFmtId="37" fontId="139" fillId="0" borderId="34"/>
    <xf numFmtId="37" fontId="139" fillId="0" borderId="34"/>
    <xf numFmtId="0" fontId="140" fillId="0" borderId="0" applyNumberFormat="0" applyFill="0" applyBorder="0" applyAlignment="0" applyProtection="0"/>
    <xf numFmtId="278" fontId="141" fillId="0" borderId="0"/>
    <xf numFmtId="0" fontId="22" fillId="0" borderId="0">
      <alignment vertical="top"/>
    </xf>
    <xf numFmtId="0" fontId="9" fillId="0" borderId="0"/>
    <xf numFmtId="0" fontId="9" fillId="0" borderId="0"/>
    <xf numFmtId="0" fontId="9" fillId="0" borderId="0"/>
    <xf numFmtId="0" fontId="9" fillId="0" borderId="0"/>
    <xf numFmtId="172" fontId="9" fillId="0" borderId="0"/>
    <xf numFmtId="0" fontId="29" fillId="0" borderId="0"/>
    <xf numFmtId="172" fontId="9" fillId="0" borderId="0"/>
    <xf numFmtId="172" fontId="11" fillId="0" borderId="0"/>
    <xf numFmtId="0" fontId="29" fillId="0" borderId="0"/>
    <xf numFmtId="0" fontId="3" fillId="0" borderId="0"/>
    <xf numFmtId="0" fontId="9" fillId="0" borderId="0"/>
    <xf numFmtId="0" fontId="11" fillId="0" borderId="0"/>
    <xf numFmtId="0" fontId="9"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1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20" fillId="0" borderId="0"/>
    <xf numFmtId="0" fontId="3" fillId="0" borderId="0"/>
    <xf numFmtId="0" fontId="3" fillId="0" borderId="0"/>
    <xf numFmtId="172" fontId="3" fillId="0" borderId="0"/>
    <xf numFmtId="0" fontId="28" fillId="0" borderId="0"/>
    <xf numFmtId="0" fontId="83" fillId="0" borderId="0"/>
    <xf numFmtId="0" fontId="9" fillId="0" borderId="0"/>
    <xf numFmtId="172" fontId="97" fillId="0" borderId="0"/>
    <xf numFmtId="0" fontId="9" fillId="0" borderId="0"/>
    <xf numFmtId="0" fontId="9" fillId="0" borderId="0"/>
    <xf numFmtId="0" fontId="3" fillId="0" borderId="0"/>
    <xf numFmtId="0" fontId="9" fillId="0" borderId="0"/>
    <xf numFmtId="0" fontId="3" fillId="0" borderId="0"/>
    <xf numFmtId="0" fontId="3" fillId="0" borderId="0"/>
    <xf numFmtId="172" fontId="3" fillId="0" borderId="0"/>
    <xf numFmtId="0" fontId="9" fillId="0" borderId="0"/>
    <xf numFmtId="0" fontId="11" fillId="0" borderId="0"/>
    <xf numFmtId="0" fontId="3" fillId="0" borderId="0"/>
    <xf numFmtId="0" fontId="3" fillId="0" borderId="0"/>
    <xf numFmtId="0" fontId="11" fillId="0" borderId="0"/>
    <xf numFmtId="0" fontId="28" fillId="0" borderId="0"/>
    <xf numFmtId="172"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22" fillId="0" borderId="0"/>
    <xf numFmtId="172"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279" fontId="98"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0" borderId="0"/>
    <xf numFmtId="0" fontId="11" fillId="0" borderId="0"/>
    <xf numFmtId="0" fontId="142" fillId="0" borderId="0"/>
    <xf numFmtId="172" fontId="11" fillId="0" borderId="0"/>
    <xf numFmtId="0" fontId="11" fillId="0" borderId="0"/>
    <xf numFmtId="0" fontId="51" fillId="0" borderId="0"/>
    <xf numFmtId="0" fontId="11" fillId="0" borderId="0"/>
    <xf numFmtId="0" fontId="9" fillId="0" borderId="0"/>
    <xf numFmtId="0" fontId="51" fillId="0" borderId="0"/>
    <xf numFmtId="0" fontId="11" fillId="0" borderId="0"/>
    <xf numFmtId="0" fontId="142" fillId="0" borderId="0"/>
    <xf numFmtId="0" fontId="51" fillId="0" borderId="0"/>
    <xf numFmtId="0" fontId="11" fillId="0" borderId="0"/>
    <xf numFmtId="0" fontId="51" fillId="0" borderId="0"/>
    <xf numFmtId="0" fontId="11" fillId="0" borderId="0"/>
    <xf numFmtId="0" fontId="5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1" fillId="0" borderId="0"/>
    <xf numFmtId="172" fontId="3" fillId="0" borderId="0"/>
    <xf numFmtId="0" fontId="28" fillId="0" borderId="0"/>
    <xf numFmtId="0" fontId="60" fillId="0" borderId="0"/>
    <xf numFmtId="0" fontId="15" fillId="0" borderId="0"/>
    <xf numFmtId="0" fontId="3" fillId="0" borderId="0"/>
    <xf numFmtId="0" fontId="22" fillId="0" borderId="0"/>
    <xf numFmtId="172" fontId="3" fillId="0" borderId="0"/>
    <xf numFmtId="0" fontId="3" fillId="0" borderId="0"/>
    <xf numFmtId="0" fontId="3" fillId="0" borderId="0"/>
    <xf numFmtId="0" fontId="60" fillId="0" borderId="0" applyFill="0" applyProtection="0"/>
    <xf numFmtId="0" fontId="11" fillId="0" borderId="0"/>
    <xf numFmtId="0" fontId="11" fillId="0" borderId="0"/>
    <xf numFmtId="0" fontId="3" fillId="0" borderId="0"/>
    <xf numFmtId="0" fontId="11" fillId="0" borderId="0"/>
    <xf numFmtId="0" fontId="3"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172" fontId="11" fillId="0" borderId="0"/>
    <xf numFmtId="0" fontId="9" fillId="0" borderId="0"/>
    <xf numFmtId="0" fontId="9" fillId="0" borderId="0"/>
    <xf numFmtId="0" fontId="60" fillId="0" borderId="0"/>
    <xf numFmtId="172"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11" fillId="0" borderId="0"/>
    <xf numFmtId="0" fontId="28" fillId="0" borderId="0"/>
    <xf numFmtId="0" fontId="11" fillId="0" borderId="0"/>
    <xf numFmtId="0" fontId="3" fillId="0" borderId="0"/>
    <xf numFmtId="172" fontId="3" fillId="0" borderId="0"/>
    <xf numFmtId="0" fontId="3" fillId="0" borderId="0"/>
    <xf numFmtId="172" fontId="11" fillId="0" borderId="0"/>
    <xf numFmtId="0" fontId="11" fillId="0" borderId="0"/>
    <xf numFmtId="0" fontId="11" fillId="0" borderId="0"/>
    <xf numFmtId="0" fontId="11" fillId="0" borderId="0"/>
    <xf numFmtId="0" fontId="11" fillId="0" borderId="0"/>
    <xf numFmtId="172"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60" fillId="0" borderId="0"/>
    <xf numFmtId="0" fontId="9" fillId="0" borderId="0"/>
    <xf numFmtId="0" fontId="9" fillId="0" borderId="0"/>
    <xf numFmtId="172" fontId="85"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172" fontId="9" fillId="0" borderId="0"/>
    <xf numFmtId="0" fontId="3" fillId="0" borderId="0"/>
    <xf numFmtId="0" fontId="11" fillId="0" borderId="0"/>
    <xf numFmtId="0" fontId="60" fillId="0" borderId="0"/>
    <xf numFmtId="0" fontId="11" fillId="0" borderId="0"/>
    <xf numFmtId="172" fontId="60" fillId="0" borderId="0"/>
    <xf numFmtId="0" fontId="9" fillId="0" borderId="0"/>
    <xf numFmtId="0" fontId="11" fillId="0" borderId="0"/>
    <xf numFmtId="0" fontId="9" fillId="0" borderId="0"/>
    <xf numFmtId="0" fontId="84" fillId="0" borderId="0"/>
    <xf numFmtId="0" fontId="9" fillId="0" borderId="0"/>
    <xf numFmtId="0" fontId="3" fillId="0" borderId="0"/>
    <xf numFmtId="172" fontId="11" fillId="0" borderId="0"/>
    <xf numFmtId="0" fontId="9"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22" fillId="0" borderId="0">
      <alignment vertical="top"/>
    </xf>
    <xf numFmtId="172" fontId="3" fillId="0" borderId="0"/>
    <xf numFmtId="0" fontId="11" fillId="0" borderId="0"/>
    <xf numFmtId="172" fontId="9" fillId="0" borderId="0"/>
    <xf numFmtId="0" fontId="11" fillId="0" borderId="0"/>
    <xf numFmtId="0" fontId="52" fillId="0" borderId="0"/>
    <xf numFmtId="0" fontId="9" fillId="13" borderId="12" applyNumberFormat="0" applyFont="0" applyAlignment="0" applyProtection="0"/>
    <xf numFmtId="0" fontId="9" fillId="13" borderId="12" applyNumberFormat="0" applyFont="0" applyAlignment="0" applyProtection="0"/>
    <xf numFmtId="0" fontId="9" fillId="13" borderId="12" applyNumberFormat="0" applyFont="0" applyAlignment="0" applyProtection="0"/>
    <xf numFmtId="0" fontId="3" fillId="13" borderId="12" applyNumberFormat="0" applyFont="0" applyAlignment="0" applyProtection="0"/>
    <xf numFmtId="0" fontId="3" fillId="13" borderId="12" applyNumberFormat="0" applyFont="0" applyAlignment="0" applyProtection="0"/>
    <xf numFmtId="172" fontId="15" fillId="75" borderId="37" applyNumberFormat="0" applyFont="0" applyAlignment="0" applyProtection="0"/>
    <xf numFmtId="0" fontId="9" fillId="13" borderId="12" applyNumberFormat="0" applyFont="0" applyAlignment="0" applyProtection="0"/>
    <xf numFmtId="172" fontId="15" fillId="75" borderId="37" applyNumberFormat="0" applyFont="0" applyAlignment="0" applyProtection="0"/>
    <xf numFmtId="0" fontId="11" fillId="75" borderId="37" applyNumberFormat="0" applyFont="0" applyAlignment="0" applyProtection="0"/>
    <xf numFmtId="0" fontId="15" fillId="75" borderId="37" applyNumberFormat="0" applyFont="0" applyAlignment="0" applyProtection="0"/>
    <xf numFmtId="0" fontId="15" fillId="75" borderId="37" applyNumberFormat="0" applyFont="0" applyAlignment="0" applyProtection="0"/>
    <xf numFmtId="0" fontId="15" fillId="75" borderId="37" applyNumberFormat="0" applyFont="0" applyAlignment="0" applyProtection="0"/>
    <xf numFmtId="0" fontId="15" fillId="75" borderId="37" applyNumberFormat="0" applyFont="0" applyAlignment="0" applyProtection="0"/>
    <xf numFmtId="0" fontId="15" fillId="75" borderId="37" applyNumberFormat="0" applyFont="0" applyAlignment="0" applyProtection="0"/>
    <xf numFmtId="172" fontId="15" fillId="75" borderId="37" applyNumberFormat="0" applyFont="0" applyAlignment="0" applyProtection="0"/>
    <xf numFmtId="0" fontId="11" fillId="75" borderId="37" applyNumberFormat="0" applyFont="0" applyAlignment="0" applyProtection="0"/>
    <xf numFmtId="0" fontId="11" fillId="75" borderId="37" applyNumberFormat="0" applyFont="0" applyAlignment="0" applyProtection="0"/>
    <xf numFmtId="172" fontId="15" fillId="75" borderId="37" applyNumberFormat="0" applyFont="0" applyAlignment="0" applyProtection="0"/>
    <xf numFmtId="0" fontId="11" fillId="75" borderId="37" applyNumberFormat="0" applyFont="0" applyAlignment="0" applyProtection="0"/>
    <xf numFmtId="0" fontId="11" fillId="75" borderId="37" applyNumberFormat="0" applyFont="0" applyAlignment="0" applyProtection="0"/>
    <xf numFmtId="0" fontId="11" fillId="75" borderId="37" applyNumberFormat="0" applyFont="0" applyAlignment="0" applyProtection="0"/>
    <xf numFmtId="0" fontId="9" fillId="13" borderId="12" applyNumberFormat="0" applyFont="0" applyAlignment="0" applyProtection="0"/>
    <xf numFmtId="0" fontId="9" fillId="13" borderId="12" applyNumberFormat="0" applyFont="0" applyAlignment="0" applyProtection="0"/>
    <xf numFmtId="0" fontId="11" fillId="75" borderId="37" applyNumberFormat="0" applyFont="0" applyAlignment="0" applyProtection="0"/>
    <xf numFmtId="172" fontId="11" fillId="75" borderId="37" applyNumberFormat="0" applyFont="0" applyAlignment="0" applyProtection="0"/>
    <xf numFmtId="0" fontId="11" fillId="75" borderId="37" applyNumberFormat="0" applyFont="0" applyAlignment="0" applyProtection="0"/>
    <xf numFmtId="0" fontId="11" fillId="75" borderId="37" applyNumberFormat="0" applyFont="0" applyAlignment="0" applyProtection="0"/>
    <xf numFmtId="172" fontId="11" fillId="75" borderId="37" applyNumberFormat="0" applyFont="0" applyAlignment="0" applyProtection="0"/>
    <xf numFmtId="0" fontId="11" fillId="75" borderId="37" applyNumberFormat="0" applyFont="0" applyAlignment="0" applyProtection="0"/>
    <xf numFmtId="0" fontId="11" fillId="75" borderId="37" applyNumberFormat="0" applyFont="0" applyAlignment="0" applyProtection="0"/>
    <xf numFmtId="43" fontId="11" fillId="0" borderId="0" applyFont="0" applyFill="0" applyBorder="0" applyAlignment="0" applyProtection="0"/>
    <xf numFmtId="41" fontId="11" fillId="0" borderId="0" applyFont="0" applyFill="0" applyBorder="0" applyAlignment="0" applyProtection="0"/>
    <xf numFmtId="0" fontId="43" fillId="11" borderId="9" applyNumberFormat="0" applyAlignment="0" applyProtection="0"/>
    <xf numFmtId="0" fontId="143" fillId="11" borderId="9" applyNumberFormat="0" applyAlignment="0" applyProtection="0"/>
    <xf numFmtId="0" fontId="144" fillId="66" borderId="38" applyNumberFormat="0" applyAlignment="0" applyProtection="0"/>
    <xf numFmtId="0" fontId="144" fillId="66" borderId="38" applyNumberFormat="0" applyAlignment="0" applyProtection="0"/>
    <xf numFmtId="172" fontId="144" fillId="66" borderId="38" applyNumberFormat="0" applyAlignment="0" applyProtection="0"/>
    <xf numFmtId="172" fontId="144" fillId="66" borderId="38" applyNumberFormat="0" applyAlignment="0" applyProtection="0"/>
    <xf numFmtId="0" fontId="144" fillId="66" borderId="38" applyNumberFormat="0" applyAlignment="0" applyProtection="0"/>
    <xf numFmtId="0" fontId="144" fillId="66" borderId="38" applyNumberFormat="0" applyAlignment="0" applyProtection="0"/>
    <xf numFmtId="3" fontId="15" fillId="0" borderId="2"/>
    <xf numFmtId="3" fontId="15" fillId="0" borderId="2"/>
    <xf numFmtId="3" fontId="15" fillId="0" borderId="2"/>
    <xf numFmtId="3" fontId="15" fillId="0" borderId="2"/>
    <xf numFmtId="3" fontId="15" fillId="0" borderId="2"/>
    <xf numFmtId="3" fontId="15" fillId="0" borderId="2"/>
    <xf numFmtId="3" fontId="15" fillId="0" borderId="2"/>
    <xf numFmtId="0" fontId="116" fillId="0" borderId="39" applyNumberFormat="0" applyProtection="0">
      <alignment wrapText="1"/>
    </xf>
    <xf numFmtId="0" fontId="89" fillId="0" borderId="0"/>
    <xf numFmtId="172" fontId="89" fillId="0" borderId="0"/>
    <xf numFmtId="280" fontId="72" fillId="0" borderId="0" applyFont="0" applyFill="0" applyBorder="0" applyAlignment="0" applyProtection="0"/>
    <xf numFmtId="281" fontId="78" fillId="0" borderId="0" applyFont="0" applyFill="0" applyBorder="0" applyAlignment="0" applyProtection="0"/>
    <xf numFmtId="280" fontId="72" fillId="0" borderId="0" applyFont="0" applyFill="0" applyBorder="0" applyAlignment="0" applyProtection="0"/>
    <xf numFmtId="282" fontId="11" fillId="0" borderId="0" applyFont="0" applyFill="0" applyBorder="0" applyAlignment="0" applyProtection="0"/>
    <xf numFmtId="283" fontId="145"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284" fontId="80" fillId="0" borderId="0" applyFont="0" applyFill="0" applyBorder="0" applyAlignment="0" applyProtection="0"/>
    <xf numFmtId="285" fontId="78" fillId="0" borderId="0" applyFont="0" applyFill="0" applyBorder="0" applyAlignment="0" applyProtection="0"/>
    <xf numFmtId="286" fontId="72" fillId="0" borderId="0" applyFont="0" applyFill="0" applyBorder="0" applyAlignment="0" applyProtection="0"/>
    <xf numFmtId="287" fontId="80" fillId="0" borderId="0" applyFont="0" applyFill="0" applyBorder="0" applyAlignment="0" applyProtection="0"/>
    <xf numFmtId="288" fontId="78" fillId="0" borderId="0" applyFont="0" applyFill="0" applyBorder="0" applyAlignment="0" applyProtection="0"/>
    <xf numFmtId="289" fontId="72" fillId="0" borderId="0" applyFont="0" applyFill="0" applyBorder="0" applyAlignment="0" applyProtection="0"/>
    <xf numFmtId="290" fontId="80" fillId="0" borderId="0" applyFont="0" applyFill="0" applyBorder="0" applyAlignment="0" applyProtection="0"/>
    <xf numFmtId="291" fontId="78" fillId="0" borderId="0" applyFont="0" applyFill="0" applyBorder="0" applyAlignment="0" applyProtection="0"/>
    <xf numFmtId="292" fontId="7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0" fillId="0" borderId="0" applyFont="0" applyFill="0" applyBorder="0" applyAlignment="0" applyProtection="0"/>
    <xf numFmtId="9" fontId="11" fillId="0" borderId="0" applyFont="0" applyFill="0" applyBorder="0" applyAlignment="0" applyProtection="0"/>
    <xf numFmtId="9" fontId="84" fillId="0" borderId="0" applyFont="0" applyFill="0" applyBorder="0" applyAlignment="0" applyProtection="0"/>
    <xf numFmtId="9" fontId="83"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81" fillId="0" borderId="0" applyFont="0" applyFill="0" applyBorder="0" applyAlignment="0" applyProtection="0"/>
    <xf numFmtId="166" fontId="9" fillId="0" borderId="0" applyFont="0" applyFill="0" applyBorder="0" applyAlignment="0" applyProtection="0"/>
    <xf numFmtId="9" fontId="11" fillId="0" borderId="0" applyFont="0" applyFill="0" applyBorder="0" applyAlignment="0" applyProtection="0"/>
    <xf numFmtId="9" fontId="8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7" fillId="0" borderId="23"/>
    <xf numFmtId="9" fontId="77" fillId="0" borderId="23"/>
    <xf numFmtId="9" fontId="77" fillId="0" borderId="23"/>
    <xf numFmtId="0" fontId="100" fillId="0" borderId="0">
      <protection locked="0"/>
    </xf>
    <xf numFmtId="172" fontId="20" fillId="0" borderId="0" applyNumberFormat="0" applyFont="0" applyFill="0" applyBorder="0" applyAlignment="0" applyProtection="0">
      <alignment horizontal="left"/>
    </xf>
    <xf numFmtId="172" fontId="21" fillId="0" borderId="33">
      <alignment horizontal="center"/>
    </xf>
    <xf numFmtId="172" fontId="21" fillId="0" borderId="33">
      <alignment horizontal="center"/>
    </xf>
    <xf numFmtId="0" fontId="21" fillId="0" borderId="33">
      <alignment horizontal="center"/>
    </xf>
    <xf numFmtId="172" fontId="20" fillId="6" borderId="0" applyNumberFormat="0" applyFont="0" applyBorder="0" applyAlignment="0" applyProtection="0"/>
    <xf numFmtId="293" fontId="99" fillId="0" borderId="0">
      <alignment horizontal="center"/>
    </xf>
    <xf numFmtId="0" fontId="51" fillId="0" borderId="0"/>
    <xf numFmtId="5" fontId="98" fillId="0" borderId="0"/>
    <xf numFmtId="5" fontId="50" fillId="0" borderId="0">
      <alignment horizontal="right" vertical="center" wrapText="1"/>
    </xf>
    <xf numFmtId="5" fontId="50" fillId="0" borderId="0">
      <alignment horizontal="right" vertical="center" wrapText="1"/>
    </xf>
    <xf numFmtId="5" fontId="50" fillId="0" borderId="0">
      <alignment horizontal="right" vertical="center" wrapText="1"/>
    </xf>
    <xf numFmtId="38" fontId="146" fillId="0" borderId="0"/>
    <xf numFmtId="0" fontId="147" fillId="0" borderId="0" applyNumberFormat="0" applyFill="0" applyBorder="0" applyAlignment="0" applyProtection="0"/>
    <xf numFmtId="172" fontId="147" fillId="0" borderId="0" applyNumberFormat="0" applyFill="0" applyBorder="0" applyAlignment="0" applyProtection="0"/>
    <xf numFmtId="4" fontId="22" fillId="76" borderId="38" applyNumberFormat="0" applyProtection="0">
      <alignment horizontal="right" vertical="center"/>
    </xf>
    <xf numFmtId="4" fontId="22" fillId="76" borderId="38" applyNumberFormat="0" applyProtection="0">
      <alignment horizontal="right" vertical="center"/>
    </xf>
    <xf numFmtId="0" fontId="11" fillId="77" borderId="38" applyNumberFormat="0" applyProtection="0">
      <alignment horizontal="left" vertical="center" indent="1"/>
    </xf>
    <xf numFmtId="0" fontId="11" fillId="77" borderId="38" applyNumberFormat="0" applyProtection="0">
      <alignment horizontal="left" vertical="center" indent="1"/>
    </xf>
    <xf numFmtId="3" fontId="148" fillId="0" borderId="3"/>
    <xf numFmtId="3" fontId="148" fillId="0" borderId="3"/>
    <xf numFmtId="3" fontId="148" fillId="0" borderId="3"/>
    <xf numFmtId="3" fontId="148" fillId="0" borderId="3"/>
    <xf numFmtId="0" fontId="66" fillId="0" borderId="40" applyNumberFormat="0" applyFont="0" applyFill="0" applyProtection="0">
      <alignment wrapText="1"/>
    </xf>
    <xf numFmtId="0" fontId="116" fillId="0" borderId="41" applyNumberFormat="0" applyFill="0" applyProtection="0">
      <alignment wrapText="1"/>
    </xf>
    <xf numFmtId="0" fontId="149" fillId="0" borderId="0" applyNumberFormat="0" applyFill="0" applyBorder="0" applyAlignment="0" applyProtection="0"/>
    <xf numFmtId="172" fontId="149" fillId="0" borderId="0" applyNumberFormat="0" applyFill="0" applyBorder="0" applyAlignment="0" applyProtection="0"/>
    <xf numFmtId="42" fontId="69"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2" fontId="11" fillId="0" borderId="0" applyFont="0" applyFill="0" applyBorder="0" applyAlignment="0" applyProtection="0"/>
    <xf numFmtId="0"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0"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5" applyNumberFormat="0" applyFont="0" applyFill="0" applyAlignment="0" applyProtection="0"/>
    <xf numFmtId="0" fontId="11" fillId="0" borderId="46" applyNumberFormat="0" applyFont="0" applyFill="0" applyAlignment="0" applyProtection="0"/>
    <xf numFmtId="0" fontId="11" fillId="0" borderId="47" applyNumberFormat="0" applyFont="0" applyFill="0" applyAlignment="0" applyProtection="0"/>
    <xf numFmtId="0" fontId="11" fillId="0" borderId="47" applyNumberFormat="0" applyFont="0" applyFill="0" applyAlignment="0" applyProtection="0"/>
    <xf numFmtId="0" fontId="11" fillId="0" borderId="48" applyNumberFormat="0" applyFont="0" applyFill="0" applyAlignment="0" applyProtection="0"/>
    <xf numFmtId="0" fontId="11" fillId="0" borderId="48" applyNumberFormat="0" applyFont="0" applyFill="0" applyAlignment="0" applyProtection="0"/>
    <xf numFmtId="0" fontId="11" fillId="65" borderId="45" applyNumberFormat="0"/>
    <xf numFmtId="0" fontId="11" fillId="65" borderId="49" applyNumberFormat="0"/>
    <xf numFmtId="0" fontId="11" fillId="65" borderId="49" applyNumberFormat="0"/>
    <xf numFmtId="0" fontId="11" fillId="65" borderId="49" applyNumberFormat="0"/>
    <xf numFmtId="0" fontId="11" fillId="65" borderId="49" applyNumberFormat="0"/>
    <xf numFmtId="0" fontId="11" fillId="65" borderId="49" applyNumberFormat="0"/>
    <xf numFmtId="0" fontId="11" fillId="65" borderId="50" applyNumberFormat="0"/>
    <xf numFmtId="0" fontId="11" fillId="65" borderId="50" applyNumberFormat="0"/>
    <xf numFmtId="0" fontId="11" fillId="65" borderId="50" applyNumberFormat="0"/>
    <xf numFmtId="0" fontId="11" fillId="65" borderId="50" applyNumberFormat="0"/>
    <xf numFmtId="0" fontId="11" fillId="65" borderId="50" applyNumberFormat="0"/>
    <xf numFmtId="0" fontId="11" fillId="65" borderId="43" applyNumberFormat="0"/>
    <xf numFmtId="0" fontId="11" fillId="65" borderId="43" applyNumberFormat="0"/>
    <xf numFmtId="0" fontId="11" fillId="65" borderId="43" applyNumberFormat="0"/>
    <xf numFmtId="0" fontId="11" fillId="65" borderId="43" applyNumberFormat="0"/>
    <xf numFmtId="0" fontId="11" fillId="65" borderId="43" applyNumberFormat="0"/>
    <xf numFmtId="0" fontId="11" fillId="65" borderId="47" applyNumberFormat="0"/>
    <xf numFmtId="0" fontId="11" fillId="65" borderId="47" applyNumberFormat="0"/>
    <xf numFmtId="0" fontId="11" fillId="65" borderId="44" applyNumberFormat="0"/>
    <xf numFmtId="0" fontId="11" fillId="65" borderId="44" applyNumberFormat="0"/>
    <xf numFmtId="0" fontId="11" fillId="65" borderId="44" applyNumberFormat="0"/>
    <xf numFmtId="0" fontId="11" fillId="65" borderId="44" applyNumberFormat="0"/>
    <xf numFmtId="0" fontId="11" fillId="65" borderId="44" applyNumberFormat="0"/>
    <xf numFmtId="0" fontId="11" fillId="65" borderId="46" applyNumberFormat="0"/>
    <xf numFmtId="0" fontId="11" fillId="65" borderId="45" applyNumberFormat="0" applyFont="0" applyProtection="0">
      <alignment horizontal="left"/>
    </xf>
    <xf numFmtId="0" fontId="11" fillId="78" borderId="45" applyNumberFormat="0" applyFont="0" applyProtection="0">
      <alignment horizontal="left"/>
    </xf>
    <xf numFmtId="0" fontId="11" fillId="65" borderId="45" applyNumberFormat="0" applyFont="0" applyProtection="0">
      <alignment horizontal="right"/>
    </xf>
    <xf numFmtId="0" fontId="11" fillId="78" borderId="45" applyNumberFormat="0" applyFont="0" applyProtection="0">
      <alignment horizontal="right"/>
    </xf>
    <xf numFmtId="0" fontId="11" fillId="65" borderId="45" applyNumberFormat="0" applyFont="0" applyProtection="0">
      <alignment horizontal="center"/>
    </xf>
    <xf numFmtId="0" fontId="11" fillId="78" borderId="45" applyNumberFormat="0" applyFont="0" applyProtection="0">
      <alignment horizontal="center"/>
    </xf>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5" applyNumberFormat="0" applyFont="0" applyFill="0" applyAlignment="0" applyProtection="0"/>
    <xf numFmtId="0" fontId="11" fillId="0" borderId="49" applyNumberFormat="0" applyFont="0" applyFill="0" applyAlignment="0" applyProtection="0"/>
    <xf numFmtId="0" fontId="11" fillId="0" borderId="49" applyNumberFormat="0" applyFont="0" applyFill="0" applyAlignment="0" applyProtection="0"/>
    <xf numFmtId="0" fontId="11" fillId="0" borderId="49" applyNumberFormat="0" applyFont="0" applyFill="0" applyAlignment="0" applyProtection="0"/>
    <xf numFmtId="0" fontId="11" fillId="0" borderId="49" applyNumberFormat="0" applyFont="0" applyFill="0" applyAlignment="0" applyProtection="0"/>
    <xf numFmtId="0" fontId="11" fillId="0" borderId="49"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294" fontId="11" fillId="78" borderId="45" applyFont="0" applyProtection="0">
      <alignment horizontal="left"/>
    </xf>
    <xf numFmtId="294" fontId="11" fillId="65" borderId="45" applyFont="0" applyProtection="0">
      <alignment horizontal="left"/>
    </xf>
    <xf numFmtId="0" fontId="11" fillId="0" borderId="0" applyNumberFormat="0" applyFont="0" applyFill="0" applyBorder="0" applyAlignment="0" applyProtection="0"/>
    <xf numFmtId="0" fontId="150" fillId="79" borderId="49" applyNumberFormat="0" applyProtection="0">
      <alignment horizontal="right"/>
    </xf>
    <xf numFmtId="0" fontId="150" fillId="79" borderId="49" applyNumberFormat="0" applyProtection="0">
      <alignment horizontal="right"/>
    </xf>
    <xf numFmtId="0" fontId="150" fillId="79" borderId="49" applyNumberFormat="0" applyProtection="0">
      <alignment horizontal="right"/>
    </xf>
    <xf numFmtId="0" fontId="150" fillId="79" borderId="49" applyNumberFormat="0" applyProtection="0">
      <alignment horizontal="right"/>
    </xf>
    <xf numFmtId="0" fontId="150" fillId="79" borderId="49" applyNumberFormat="0" applyProtection="0">
      <alignment horizontal="right"/>
    </xf>
    <xf numFmtId="0" fontId="150" fillId="79" borderId="50" applyNumberFormat="0" applyProtection="0">
      <alignment horizontal="right"/>
    </xf>
    <xf numFmtId="0" fontId="150" fillId="79" borderId="50" applyNumberFormat="0" applyProtection="0">
      <alignment horizontal="right"/>
    </xf>
    <xf numFmtId="0" fontId="150" fillId="79" borderId="50" applyNumberFormat="0" applyProtection="0">
      <alignment horizontal="right"/>
    </xf>
    <xf numFmtId="0" fontId="150" fillId="79" borderId="50" applyNumberFormat="0" applyProtection="0">
      <alignment horizontal="right"/>
    </xf>
    <xf numFmtId="0" fontId="150" fillId="79" borderId="50" applyNumberFormat="0" applyProtection="0">
      <alignment horizontal="right"/>
    </xf>
    <xf numFmtId="0" fontId="150" fillId="79" borderId="51" applyNumberFormat="0" applyProtection="0">
      <alignment horizontal="right"/>
    </xf>
    <xf numFmtId="0" fontId="150" fillId="79" borderId="51" applyNumberFormat="0" applyProtection="0">
      <alignment horizontal="right"/>
    </xf>
    <xf numFmtId="0" fontId="150" fillId="79" borderId="51" applyNumberFormat="0" applyProtection="0">
      <alignment horizontal="right"/>
    </xf>
    <xf numFmtId="0" fontId="150" fillId="79" borderId="51" applyNumberFormat="0" applyProtection="0">
      <alignment horizontal="right"/>
    </xf>
    <xf numFmtId="0" fontId="150" fillId="79" borderId="51" applyNumberFormat="0" applyProtection="0">
      <alignment horizontal="right"/>
    </xf>
    <xf numFmtId="0" fontId="11" fillId="0" borderId="34" applyNumberFormat="0" applyFont="0" applyFill="0" applyProtection="0">
      <alignment horizontal="center"/>
    </xf>
    <xf numFmtId="0" fontId="11" fillId="0" borderId="34" applyNumberFormat="0" applyFont="0" applyFill="0" applyProtection="0">
      <alignment horizontal="center"/>
    </xf>
    <xf numFmtId="0" fontId="11" fillId="0" borderId="34" applyNumberFormat="0" applyFont="0" applyFill="0" applyProtection="0">
      <alignment horizontal="center"/>
    </xf>
    <xf numFmtId="0" fontId="150" fillId="79" borderId="37" applyNumberFormat="0" applyAlignment="0" applyProtection="0"/>
    <xf numFmtId="0" fontId="150" fillId="79" borderId="37" applyNumberFormat="0" applyAlignment="0" applyProtection="0"/>
    <xf numFmtId="0" fontId="150" fillId="79" borderId="37" applyNumberFormat="0" applyAlignment="0" applyProtection="0"/>
    <xf numFmtId="0" fontId="150" fillId="79" borderId="37" applyNumberFormat="0" applyAlignment="0" applyProtection="0"/>
    <xf numFmtId="0" fontId="150" fillId="79" borderId="37" applyNumberFormat="0" applyAlignment="0" applyProtection="0"/>
    <xf numFmtId="0" fontId="11" fillId="0" borderId="0" applyNumberFormat="0" applyBorder="0"/>
    <xf numFmtId="0" fontId="150" fillId="79" borderId="37" applyNumberFormat="0"/>
    <xf numFmtId="0" fontId="150" fillId="79" borderId="37" applyNumberFormat="0"/>
    <xf numFmtId="0" fontId="150" fillId="79" borderId="37" applyNumberFormat="0"/>
    <xf numFmtId="0" fontId="150" fillId="79" borderId="37" applyNumberFormat="0"/>
    <xf numFmtId="0" fontId="150" fillId="79" borderId="37" applyNumberFormat="0"/>
    <xf numFmtId="0" fontId="17" fillId="0" borderId="49" applyNumberFormat="0">
      <alignment horizontal="right"/>
    </xf>
    <xf numFmtId="0" fontId="17" fillId="0" borderId="49" applyNumberFormat="0">
      <alignment horizontal="right"/>
    </xf>
    <xf numFmtId="0" fontId="17" fillId="0" borderId="49" applyNumberFormat="0">
      <alignment horizontal="right"/>
    </xf>
    <xf numFmtId="0" fontId="17" fillId="0" borderId="49" applyNumberFormat="0">
      <alignment horizontal="right"/>
    </xf>
    <xf numFmtId="0" fontId="17" fillId="0" borderId="49" applyNumberFormat="0">
      <alignment horizontal="right"/>
    </xf>
    <xf numFmtId="0" fontId="17" fillId="0" borderId="50" applyNumberFormat="0">
      <alignment horizontal="right"/>
    </xf>
    <xf numFmtId="0" fontId="17" fillId="0" borderId="50" applyNumberFormat="0">
      <alignment horizontal="right"/>
    </xf>
    <xf numFmtId="0" fontId="17" fillId="0" borderId="50" applyNumberFormat="0">
      <alignment horizontal="right"/>
    </xf>
    <xf numFmtId="0" fontId="17" fillId="0" borderId="50" applyNumberFormat="0">
      <alignment horizontal="right"/>
    </xf>
    <xf numFmtId="0" fontId="17" fillId="0" borderId="50" applyNumberFormat="0">
      <alignment horizontal="right"/>
    </xf>
    <xf numFmtId="0" fontId="17" fillId="0" borderId="51" applyNumberFormat="0">
      <alignment horizontal="right"/>
    </xf>
    <xf numFmtId="0" fontId="17" fillId="0" borderId="51" applyNumberFormat="0">
      <alignment horizontal="right"/>
    </xf>
    <xf numFmtId="0" fontId="17" fillId="0" borderId="51" applyNumberFormat="0">
      <alignment horizontal="right"/>
    </xf>
    <xf numFmtId="0" fontId="17" fillId="0" borderId="51" applyNumberFormat="0">
      <alignment horizontal="right"/>
    </xf>
    <xf numFmtId="0" fontId="17" fillId="0" borderId="51" applyNumberFormat="0">
      <alignment horizontal="right"/>
    </xf>
    <xf numFmtId="295" fontId="11" fillId="0" borderId="45"/>
    <xf numFmtId="295" fontId="11" fillId="0" borderId="0" applyBorder="0"/>
    <xf numFmtId="295" fontId="11" fillId="0" borderId="46"/>
    <xf numFmtId="295" fontId="11" fillId="77" borderId="45"/>
    <xf numFmtId="295" fontId="11" fillId="77" borderId="0" applyBorder="0"/>
    <xf numFmtId="295" fontId="11" fillId="77" borderId="46"/>
    <xf numFmtId="296" fontId="11" fillId="0" borderId="46"/>
    <xf numFmtId="296" fontId="11" fillId="0" borderId="0" applyBorder="0"/>
    <xf numFmtId="296" fontId="11" fillId="77" borderId="0" applyBorder="0"/>
    <xf numFmtId="296" fontId="11" fillId="77" borderId="46"/>
    <xf numFmtId="296" fontId="11" fillId="77" borderId="45"/>
    <xf numFmtId="296" fontId="11" fillId="0" borderId="45"/>
    <xf numFmtId="297" fontId="11" fillId="0" borderId="46"/>
    <xf numFmtId="297" fontId="11" fillId="0" borderId="0" applyBorder="0"/>
    <xf numFmtId="297" fontId="11" fillId="77" borderId="0" applyBorder="0"/>
    <xf numFmtId="297" fontId="11" fillId="77" borderId="46"/>
    <xf numFmtId="297" fontId="11" fillId="77" borderId="45"/>
    <xf numFmtId="297" fontId="11" fillId="0" borderId="45"/>
    <xf numFmtId="0" fontId="17" fillId="0" borderId="45" applyNumberFormat="0">
      <alignment horizontal="right"/>
    </xf>
    <xf numFmtId="0" fontId="17" fillId="77" borderId="45" applyNumberFormat="0">
      <alignment horizontal="right"/>
    </xf>
    <xf numFmtId="295" fontId="11" fillId="0" borderId="49"/>
    <xf numFmtId="295" fontId="11" fillId="0" borderId="49"/>
    <xf numFmtId="295" fontId="11" fillId="0" borderId="49"/>
    <xf numFmtId="295" fontId="11" fillId="0" borderId="49"/>
    <xf numFmtId="295" fontId="11" fillId="0" borderId="49"/>
    <xf numFmtId="295" fontId="11" fillId="0" borderId="50"/>
    <xf numFmtId="295" fontId="11" fillId="0" borderId="50"/>
    <xf numFmtId="295" fontId="11" fillId="0" borderId="50"/>
    <xf numFmtId="295" fontId="11" fillId="0" borderId="50"/>
    <xf numFmtId="295" fontId="11" fillId="0" borderId="50"/>
    <xf numFmtId="295" fontId="11" fillId="0" borderId="51"/>
    <xf numFmtId="295" fontId="11" fillId="0" borderId="51"/>
    <xf numFmtId="295" fontId="11" fillId="0" borderId="51"/>
    <xf numFmtId="295" fontId="11" fillId="0" borderId="51"/>
    <xf numFmtId="295" fontId="11" fillId="0" borderId="51"/>
    <xf numFmtId="296" fontId="11" fillId="0" borderId="49"/>
    <xf numFmtId="296" fontId="11" fillId="0" borderId="49"/>
    <xf numFmtId="296" fontId="11" fillId="0" borderId="49"/>
    <xf numFmtId="296" fontId="11" fillId="0" borderId="49"/>
    <xf numFmtId="296" fontId="11" fillId="0" borderId="49"/>
    <xf numFmtId="296" fontId="11" fillId="0" borderId="50"/>
    <xf numFmtId="296" fontId="11" fillId="0" borderId="50"/>
    <xf numFmtId="296" fontId="11" fillId="0" borderId="50"/>
    <xf numFmtId="296" fontId="11" fillId="0" borderId="50"/>
    <xf numFmtId="296" fontId="11" fillId="0" borderId="50"/>
    <xf numFmtId="296" fontId="11" fillId="0" borderId="51"/>
    <xf numFmtId="296" fontId="11" fillId="0" borderId="51"/>
    <xf numFmtId="296" fontId="11" fillId="0" borderId="51"/>
    <xf numFmtId="296" fontId="11" fillId="0" borderId="51"/>
    <xf numFmtId="296" fontId="11" fillId="0" borderId="51"/>
    <xf numFmtId="297" fontId="11" fillId="0" borderId="49"/>
    <xf numFmtId="297" fontId="11" fillId="0" borderId="49"/>
    <xf numFmtId="297" fontId="11" fillId="0" borderId="49"/>
    <xf numFmtId="297" fontId="11" fillId="0" borderId="49"/>
    <xf numFmtId="297" fontId="11" fillId="0" borderId="49"/>
    <xf numFmtId="297" fontId="11" fillId="0" borderId="50"/>
    <xf numFmtId="297" fontId="11" fillId="0" borderId="50"/>
    <xf numFmtId="297" fontId="11" fillId="0" borderId="50"/>
    <xf numFmtId="297" fontId="11" fillId="0" borderId="50"/>
    <xf numFmtId="297" fontId="11" fillId="0" borderId="50"/>
    <xf numFmtId="297" fontId="11" fillId="0" borderId="51"/>
    <xf numFmtId="297" fontId="11" fillId="0" borderId="51"/>
    <xf numFmtId="297" fontId="11" fillId="0" borderId="51"/>
    <xf numFmtId="297" fontId="11" fillId="0" borderId="51"/>
    <xf numFmtId="297" fontId="11" fillId="0" borderId="51"/>
    <xf numFmtId="298" fontId="11" fillId="0" borderId="45" applyFont="0" applyFill="0" applyAlignment="0" applyProtection="0"/>
    <xf numFmtId="295" fontId="11" fillId="77" borderId="45" applyFont="0" applyAlignment="0" applyProtection="0"/>
    <xf numFmtId="298" fontId="11" fillId="0" borderId="46" applyFont="0" applyFill="0" applyAlignment="0" applyProtection="0"/>
    <xf numFmtId="298" fontId="11" fillId="77" borderId="46" applyFont="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295" fontId="11" fillId="0" borderId="49" applyFill="0" applyAlignment="0" applyProtection="0"/>
    <xf numFmtId="295" fontId="11" fillId="0" borderId="49" applyFill="0" applyAlignment="0" applyProtection="0"/>
    <xf numFmtId="295" fontId="11" fillId="0" borderId="49" applyFill="0" applyAlignment="0" applyProtection="0"/>
    <xf numFmtId="295" fontId="11" fillId="0" borderId="49" applyFill="0" applyAlignment="0" applyProtection="0"/>
    <xf numFmtId="295" fontId="11" fillId="0" borderId="49" applyFill="0" applyAlignment="0" applyProtection="0"/>
    <xf numFmtId="295" fontId="11" fillId="0" borderId="50" applyFont="0" applyFill="0" applyAlignment="0" applyProtection="0"/>
    <xf numFmtId="295" fontId="11" fillId="0" borderId="50" applyFont="0" applyFill="0" applyAlignment="0" applyProtection="0"/>
    <xf numFmtId="295" fontId="11" fillId="0" borderId="50" applyFont="0" applyFill="0" applyAlignment="0" applyProtection="0"/>
    <xf numFmtId="295" fontId="11" fillId="0" borderId="50" applyFont="0" applyFill="0" applyAlignment="0" applyProtection="0"/>
    <xf numFmtId="295" fontId="11" fillId="0" borderId="50" applyFont="0" applyFill="0" applyAlignment="0" applyProtection="0"/>
    <xf numFmtId="295" fontId="11" fillId="0" borderId="51" applyFont="0" applyFill="0" applyAlignment="0" applyProtection="0"/>
    <xf numFmtId="295" fontId="11" fillId="0" borderId="51" applyFont="0" applyFill="0" applyAlignment="0" applyProtection="0"/>
    <xf numFmtId="295" fontId="11" fillId="0" borderId="51" applyFont="0" applyFill="0" applyAlignment="0" applyProtection="0"/>
    <xf numFmtId="295" fontId="11" fillId="0" borderId="51" applyFont="0" applyFill="0" applyAlignment="0" applyProtection="0"/>
    <xf numFmtId="295" fontId="11" fillId="0" borderId="51" applyFont="0" applyFill="0" applyAlignment="0" applyProtection="0"/>
    <xf numFmtId="296" fontId="11" fillId="0" borderId="49" applyFill="0" applyAlignment="0" applyProtection="0"/>
    <xf numFmtId="296" fontId="11" fillId="0" borderId="49" applyFill="0" applyAlignment="0" applyProtection="0"/>
    <xf numFmtId="296" fontId="11" fillId="0" borderId="49" applyFill="0" applyAlignment="0" applyProtection="0"/>
    <xf numFmtId="296" fontId="11" fillId="0" borderId="49" applyFill="0" applyAlignment="0" applyProtection="0"/>
    <xf numFmtId="296" fontId="11" fillId="0" borderId="49" applyFill="0" applyAlignment="0" applyProtection="0"/>
    <xf numFmtId="296" fontId="11" fillId="0" borderId="50" applyFont="0" applyFill="0" applyAlignment="0" applyProtection="0"/>
    <xf numFmtId="296" fontId="11" fillId="0" borderId="50" applyFont="0" applyFill="0" applyAlignment="0" applyProtection="0"/>
    <xf numFmtId="296" fontId="11" fillId="0" borderId="50" applyFont="0" applyFill="0" applyAlignment="0" applyProtection="0"/>
    <xf numFmtId="296" fontId="11" fillId="0" borderId="50" applyFont="0" applyFill="0" applyAlignment="0" applyProtection="0"/>
    <xf numFmtId="296" fontId="11" fillId="0" borderId="50" applyFont="0" applyFill="0" applyAlignment="0" applyProtection="0"/>
    <xf numFmtId="296" fontId="11" fillId="0" borderId="51" applyFont="0" applyFill="0" applyAlignment="0" applyProtection="0"/>
    <xf numFmtId="296" fontId="11" fillId="0" borderId="51" applyFont="0" applyFill="0" applyAlignment="0" applyProtection="0"/>
    <xf numFmtId="296" fontId="11" fillId="0" borderId="51" applyFont="0" applyFill="0" applyAlignment="0" applyProtection="0"/>
    <xf numFmtId="296" fontId="11" fillId="0" borderId="51" applyFont="0" applyFill="0" applyAlignment="0" applyProtection="0"/>
    <xf numFmtId="296" fontId="11" fillId="0" borderId="51" applyFont="0" applyFill="0" applyAlignment="0" applyProtection="0"/>
    <xf numFmtId="297" fontId="11" fillId="0" borderId="49" applyFill="0" applyAlignment="0" applyProtection="0"/>
    <xf numFmtId="297" fontId="11" fillId="0" borderId="49" applyFill="0" applyAlignment="0" applyProtection="0"/>
    <xf numFmtId="297" fontId="11" fillId="0" borderId="49" applyFill="0" applyAlignment="0" applyProtection="0"/>
    <xf numFmtId="297" fontId="11" fillId="0" borderId="49" applyFill="0" applyAlignment="0" applyProtection="0"/>
    <xf numFmtId="297" fontId="11" fillId="0" borderId="49" applyFill="0" applyAlignment="0" applyProtection="0"/>
    <xf numFmtId="297" fontId="11" fillId="0" borderId="50" applyFont="0" applyFill="0" applyAlignment="0" applyProtection="0"/>
    <xf numFmtId="297" fontId="11" fillId="0" borderId="50" applyFont="0" applyFill="0" applyAlignment="0" applyProtection="0"/>
    <xf numFmtId="297" fontId="11" fillId="0" borderId="50" applyFont="0" applyFill="0" applyAlignment="0" applyProtection="0"/>
    <xf numFmtId="297" fontId="11" fillId="0" borderId="50" applyFont="0" applyFill="0" applyAlignment="0" applyProtection="0"/>
    <xf numFmtId="297" fontId="11" fillId="0" borderId="50" applyFont="0" applyFill="0" applyAlignment="0" applyProtection="0"/>
    <xf numFmtId="297" fontId="11" fillId="0" borderId="51" applyFont="0" applyFill="0" applyAlignment="0" applyProtection="0"/>
    <xf numFmtId="297" fontId="11" fillId="0" borderId="51" applyFont="0" applyFill="0" applyAlignment="0" applyProtection="0"/>
    <xf numFmtId="297" fontId="11" fillId="0" borderId="51" applyFont="0" applyFill="0" applyAlignment="0" applyProtection="0"/>
    <xf numFmtId="297" fontId="11" fillId="0" borderId="51" applyFont="0" applyFill="0" applyAlignment="0" applyProtection="0"/>
    <xf numFmtId="297" fontId="11" fillId="0" borderId="51" applyFont="0" applyFill="0" applyAlignment="0" applyProtection="0"/>
    <xf numFmtId="297" fontId="11" fillId="0" borderId="45" applyFont="0" applyFill="0" applyAlignment="0" applyProtection="0"/>
    <xf numFmtId="297" fontId="11" fillId="77" borderId="45" applyFont="0" applyAlignment="0" applyProtection="0"/>
    <xf numFmtId="297" fontId="151" fillId="80" borderId="45" applyAlignment="0" applyProtection="0"/>
    <xf numFmtId="297" fontId="151" fillId="80" borderId="46" applyAlignment="0" applyProtection="0"/>
    <xf numFmtId="296" fontId="151" fillId="80" borderId="45" applyAlignment="0" applyProtection="0"/>
    <xf numFmtId="295" fontId="151" fillId="80" borderId="45" applyAlignment="0" applyProtection="0"/>
    <xf numFmtId="295" fontId="151" fillId="80" borderId="46" applyAlignment="0" applyProtection="0"/>
    <xf numFmtId="0" fontId="151" fillId="80" borderId="45" applyNumberFormat="0" applyProtection="0">
      <alignment horizontal="right"/>
    </xf>
    <xf numFmtId="0" fontId="11" fillId="0" borderId="0" applyNumberFormat="0" applyBorder="0"/>
    <xf numFmtId="0" fontId="150" fillId="79" borderId="37" applyNumberFormat="0"/>
    <xf numFmtId="0" fontId="150" fillId="79" borderId="37" applyNumberFormat="0"/>
    <xf numFmtId="0" fontId="150" fillId="79" borderId="37" applyNumberFormat="0"/>
    <xf numFmtId="0" fontId="150" fillId="79" borderId="37" applyNumberFormat="0"/>
    <xf numFmtId="0" fontId="150" fillId="79" borderId="37" applyNumberFormat="0"/>
    <xf numFmtId="0" fontId="17" fillId="0" borderId="49" applyNumberFormat="0">
      <alignment horizontal="right"/>
    </xf>
    <xf numFmtId="0" fontId="17" fillId="0" borderId="49" applyNumberFormat="0">
      <alignment horizontal="right"/>
    </xf>
    <xf numFmtId="0" fontId="17" fillId="0" borderId="49" applyNumberFormat="0">
      <alignment horizontal="right"/>
    </xf>
    <xf numFmtId="0" fontId="17" fillId="0" borderId="49" applyNumberFormat="0">
      <alignment horizontal="right"/>
    </xf>
    <xf numFmtId="0" fontId="17" fillId="0" borderId="49" applyNumberFormat="0">
      <alignment horizontal="right"/>
    </xf>
    <xf numFmtId="0" fontId="17" fillId="0" borderId="50" applyNumberFormat="0">
      <alignment horizontal="right"/>
    </xf>
    <xf numFmtId="0" fontId="17" fillId="0" borderId="50" applyNumberFormat="0">
      <alignment horizontal="right"/>
    </xf>
    <xf numFmtId="0" fontId="17" fillId="0" borderId="50" applyNumberFormat="0">
      <alignment horizontal="right"/>
    </xf>
    <xf numFmtId="0" fontId="17" fillId="0" borderId="50" applyNumberFormat="0">
      <alignment horizontal="right"/>
    </xf>
    <xf numFmtId="0" fontId="17" fillId="0" borderId="50" applyNumberFormat="0">
      <alignment horizontal="right"/>
    </xf>
    <xf numFmtId="0" fontId="17" fillId="0" borderId="51" applyNumberFormat="0">
      <alignment horizontal="right"/>
    </xf>
    <xf numFmtId="0" fontId="17" fillId="0" borderId="51" applyNumberFormat="0">
      <alignment horizontal="right"/>
    </xf>
    <xf numFmtId="0" fontId="17" fillId="0" borderId="51" applyNumberFormat="0">
      <alignment horizontal="right"/>
    </xf>
    <xf numFmtId="0" fontId="17" fillId="0" borderId="51" applyNumberFormat="0">
      <alignment horizontal="right"/>
    </xf>
    <xf numFmtId="0" fontId="17" fillId="0" borderId="51" applyNumberFormat="0">
      <alignment horizontal="right"/>
    </xf>
    <xf numFmtId="297" fontId="11" fillId="0" borderId="46"/>
    <xf numFmtId="297" fontId="11" fillId="0" borderId="0" applyBorder="0"/>
    <xf numFmtId="297" fontId="11" fillId="77" borderId="0" applyBorder="0"/>
    <xf numFmtId="297" fontId="11" fillId="77" borderId="46"/>
    <xf numFmtId="297" fontId="11" fillId="77" borderId="45"/>
    <xf numFmtId="297" fontId="11" fillId="0" borderId="45"/>
    <xf numFmtId="0" fontId="17" fillId="0" borderId="45" applyNumberFormat="0">
      <alignment horizontal="right"/>
    </xf>
    <xf numFmtId="0" fontId="17" fillId="77" borderId="45" applyNumberFormat="0">
      <alignment horizontal="right"/>
    </xf>
    <xf numFmtId="297" fontId="11" fillId="0" borderId="49"/>
    <xf numFmtId="297" fontId="11" fillId="0" borderId="49"/>
    <xf numFmtId="297" fontId="11" fillId="0" borderId="49"/>
    <xf numFmtId="297" fontId="11" fillId="0" borderId="49"/>
    <xf numFmtId="297" fontId="11" fillId="0" borderId="49"/>
    <xf numFmtId="297" fontId="11" fillId="0" borderId="50"/>
    <xf numFmtId="297" fontId="11" fillId="0" borderId="50"/>
    <xf numFmtId="297" fontId="11" fillId="0" borderId="50"/>
    <xf numFmtId="297" fontId="11" fillId="0" borderId="50"/>
    <xf numFmtId="297" fontId="11" fillId="0" borderId="50"/>
    <xf numFmtId="297" fontId="11" fillId="0" borderId="51"/>
    <xf numFmtId="297" fontId="11" fillId="0" borderId="51"/>
    <xf numFmtId="297" fontId="11" fillId="0" borderId="51"/>
    <xf numFmtId="297" fontId="11" fillId="0" borderId="51"/>
    <xf numFmtId="297" fontId="11" fillId="0" borderId="51"/>
    <xf numFmtId="0" fontId="11" fillId="0" borderId="0" applyNumberFormat="0" applyBorder="0"/>
    <xf numFmtId="0" fontId="150" fillId="79" borderId="49" applyNumberFormat="0">
      <alignment horizontal="right"/>
    </xf>
    <xf numFmtId="0" fontId="150" fillId="79" borderId="49" applyNumberFormat="0">
      <alignment horizontal="right"/>
    </xf>
    <xf numFmtId="0" fontId="150" fillId="79" borderId="49" applyNumberFormat="0">
      <alignment horizontal="right"/>
    </xf>
    <xf numFmtId="0" fontId="150" fillId="79" borderId="49" applyNumberFormat="0">
      <alignment horizontal="right"/>
    </xf>
    <xf numFmtId="0" fontId="150" fillId="79" borderId="49" applyNumberFormat="0">
      <alignment horizontal="right"/>
    </xf>
    <xf numFmtId="0" fontId="150" fillId="79" borderId="50" applyNumberFormat="0">
      <alignment horizontal="right"/>
    </xf>
    <xf numFmtId="0" fontId="150" fillId="79" borderId="50" applyNumberFormat="0">
      <alignment horizontal="right"/>
    </xf>
    <xf numFmtId="0" fontId="150" fillId="79" borderId="50" applyNumberFormat="0">
      <alignment horizontal="right"/>
    </xf>
    <xf numFmtId="0" fontId="150" fillId="79" borderId="50" applyNumberFormat="0">
      <alignment horizontal="right"/>
    </xf>
    <xf numFmtId="0" fontId="150" fillId="79" borderId="50" applyNumberFormat="0">
      <alignment horizontal="right"/>
    </xf>
    <xf numFmtId="0" fontId="150" fillId="79" borderId="51" applyNumberFormat="0">
      <alignment horizontal="right"/>
    </xf>
    <xf numFmtId="0" fontId="150" fillId="79" borderId="51" applyNumberFormat="0">
      <alignment horizontal="right"/>
    </xf>
    <xf numFmtId="0" fontId="150" fillId="79" borderId="51" applyNumberFormat="0">
      <alignment horizontal="right"/>
    </xf>
    <xf numFmtId="0" fontId="150" fillId="79" borderId="51" applyNumberFormat="0">
      <alignment horizontal="right"/>
    </xf>
    <xf numFmtId="0" fontId="150" fillId="79" borderId="51" applyNumberFormat="0">
      <alignment horizontal="right"/>
    </xf>
    <xf numFmtId="0" fontId="150" fillId="79" borderId="37" applyNumberFormat="0"/>
    <xf numFmtId="0" fontId="150" fillId="79" borderId="37" applyNumberFormat="0"/>
    <xf numFmtId="0" fontId="150" fillId="79" borderId="37" applyNumberFormat="0"/>
    <xf numFmtId="0" fontId="150" fillId="79" borderId="37" applyNumberFormat="0"/>
    <xf numFmtId="0" fontId="150" fillId="79" borderId="37" applyNumberFormat="0"/>
    <xf numFmtId="297" fontId="11" fillId="0" borderId="46"/>
    <xf numFmtId="297" fontId="11" fillId="0" borderId="0" applyBorder="0"/>
    <xf numFmtId="297" fontId="11" fillId="77" borderId="0" applyBorder="0"/>
    <xf numFmtId="297" fontId="11" fillId="77" borderId="46"/>
    <xf numFmtId="297" fontId="11" fillId="77" borderId="45"/>
    <xf numFmtId="297" fontId="11" fillId="0" borderId="45"/>
    <xf numFmtId="0" fontId="17" fillId="0" borderId="45" applyNumberFormat="0">
      <alignment horizontal="right"/>
    </xf>
    <xf numFmtId="0" fontId="17" fillId="77" borderId="45" applyNumberFormat="0">
      <alignment horizontal="right"/>
    </xf>
    <xf numFmtId="0" fontId="11" fillId="0" borderId="42" applyNumberFormat="0"/>
    <xf numFmtId="0" fontId="11" fillId="0" borderId="42" applyNumberFormat="0"/>
    <xf numFmtId="0" fontId="11" fillId="0" borderId="42" applyNumberFormat="0"/>
    <xf numFmtId="0" fontId="11" fillId="0" borderId="42" applyNumberFormat="0"/>
    <xf numFmtId="0" fontId="11" fillId="0" borderId="42" applyNumberFormat="0"/>
    <xf numFmtId="295" fontId="11" fillId="0" borderId="46" applyFont="0" applyFill="0" applyAlignment="0" applyProtection="0"/>
    <xf numFmtId="295" fontId="11" fillId="77" borderId="45" applyFont="0" applyAlignment="0" applyProtection="0"/>
    <xf numFmtId="295" fontId="11" fillId="77" borderId="0" applyFont="0" applyBorder="0" applyAlignment="0" applyProtection="0"/>
    <xf numFmtId="295" fontId="11" fillId="77" borderId="46" applyFont="0" applyAlignment="0" applyProtection="0"/>
    <xf numFmtId="296" fontId="11" fillId="0" borderId="46" applyFont="0" applyFill="0" applyAlignment="0" applyProtection="0"/>
    <xf numFmtId="296" fontId="11" fillId="0" borderId="0" applyFont="0" applyFill="0" applyBorder="0" applyAlignment="0" applyProtection="0"/>
    <xf numFmtId="296" fontId="11" fillId="77" borderId="0" applyFont="0" applyBorder="0" applyAlignment="0" applyProtection="0"/>
    <xf numFmtId="296" fontId="11" fillId="77" borderId="46" applyFont="0" applyAlignment="0" applyProtection="0"/>
    <xf numFmtId="296" fontId="11" fillId="77" borderId="45" applyFont="0" applyAlignment="0" applyProtection="0"/>
    <xf numFmtId="296" fontId="11" fillId="0" borderId="45" applyFont="0" applyFill="0" applyAlignment="0" applyProtection="0"/>
    <xf numFmtId="0" fontId="11" fillId="65" borderId="45" applyNumberFormat="0">
      <alignment horizontal="left"/>
    </xf>
    <xf numFmtId="0" fontId="11" fillId="77" borderId="45" applyNumberFormat="0">
      <alignment horizontal="left"/>
    </xf>
    <xf numFmtId="0" fontId="11" fillId="65" borderId="45" applyNumberFormat="0">
      <alignment horizontal="right"/>
    </xf>
    <xf numFmtId="0" fontId="11" fillId="77" borderId="45" applyNumberFormat="0">
      <alignment horizontal="right"/>
    </xf>
    <xf numFmtId="0" fontId="11" fillId="65" borderId="45" applyNumberFormat="0">
      <alignment horizontal="center"/>
    </xf>
    <xf numFmtId="0" fontId="11" fillId="77" borderId="45" applyNumberFormat="0">
      <alignment horizontal="center"/>
    </xf>
    <xf numFmtId="0" fontId="11" fillId="80" borderId="0" applyNumberFormat="0" applyBorder="0"/>
    <xf numFmtId="0" fontId="11" fillId="0" borderId="42" applyNumberFormat="0"/>
    <xf numFmtId="0" fontId="11" fillId="0" borderId="42" applyNumberFormat="0"/>
    <xf numFmtId="0" fontId="11" fillId="0" borderId="42" applyNumberFormat="0"/>
    <xf numFmtId="0" fontId="11" fillId="0" borderId="42" applyNumberFormat="0"/>
    <xf numFmtId="0" fontId="11" fillId="0" borderId="42" applyNumberFormat="0"/>
    <xf numFmtId="0" fontId="11" fillId="0" borderId="45" applyNumberFormat="0"/>
    <xf numFmtId="295" fontId="11" fillId="0" borderId="50" applyFont="0" applyFill="0" applyAlignment="0" applyProtection="0"/>
    <xf numFmtId="295" fontId="11" fillId="0" borderId="50" applyFont="0" applyFill="0" applyAlignment="0" applyProtection="0"/>
    <xf numFmtId="295" fontId="11" fillId="0" borderId="50" applyFont="0" applyFill="0" applyAlignment="0" applyProtection="0"/>
    <xf numFmtId="295" fontId="11" fillId="0" borderId="50" applyFont="0" applyFill="0" applyAlignment="0" applyProtection="0"/>
    <xf numFmtId="295" fontId="11" fillId="0" borderId="50" applyFont="0" applyFill="0" applyAlignment="0" applyProtection="0"/>
    <xf numFmtId="295" fontId="11" fillId="0" borderId="51" applyFont="0" applyFill="0" applyAlignment="0" applyProtection="0"/>
    <xf numFmtId="295" fontId="11" fillId="0" borderId="51" applyFont="0" applyFill="0" applyAlignment="0" applyProtection="0"/>
    <xf numFmtId="295" fontId="11" fillId="0" borderId="51" applyFont="0" applyFill="0" applyAlignment="0" applyProtection="0"/>
    <xf numFmtId="295" fontId="11" fillId="0" borderId="51" applyFont="0" applyFill="0" applyAlignment="0" applyProtection="0"/>
    <xf numFmtId="295" fontId="11" fillId="0" borderId="51" applyFont="0" applyFill="0" applyAlignment="0" applyProtection="0"/>
    <xf numFmtId="296" fontId="11" fillId="0" borderId="49" applyFill="0" applyAlignment="0" applyProtection="0"/>
    <xf numFmtId="296" fontId="11" fillId="0" borderId="49" applyFill="0" applyAlignment="0" applyProtection="0"/>
    <xf numFmtId="296" fontId="11" fillId="0" borderId="49" applyFill="0" applyAlignment="0" applyProtection="0"/>
    <xf numFmtId="296" fontId="11" fillId="0" borderId="49" applyFill="0" applyAlignment="0" applyProtection="0"/>
    <xf numFmtId="296" fontId="11" fillId="0" borderId="49" applyFill="0" applyAlignment="0" applyProtection="0"/>
    <xf numFmtId="296" fontId="11" fillId="0" borderId="50" applyFont="0" applyFill="0" applyAlignment="0" applyProtection="0"/>
    <xf numFmtId="296" fontId="11" fillId="0" borderId="50" applyFont="0" applyFill="0" applyAlignment="0" applyProtection="0"/>
    <xf numFmtId="296" fontId="11" fillId="0" borderId="50" applyFont="0" applyFill="0" applyAlignment="0" applyProtection="0"/>
    <xf numFmtId="296" fontId="11" fillId="0" borderId="50" applyFont="0" applyFill="0" applyAlignment="0" applyProtection="0"/>
    <xf numFmtId="296" fontId="11" fillId="0" borderId="50" applyFont="0" applyFill="0" applyAlignment="0" applyProtection="0"/>
    <xf numFmtId="296" fontId="11" fillId="0" borderId="51" applyFont="0" applyFill="0" applyAlignment="0" applyProtection="0"/>
    <xf numFmtId="296" fontId="11" fillId="0" borderId="51" applyFont="0" applyFill="0" applyAlignment="0" applyProtection="0"/>
    <xf numFmtId="296" fontId="11" fillId="0" borderId="51" applyFont="0" applyFill="0" applyAlignment="0" applyProtection="0"/>
    <xf numFmtId="296" fontId="11" fillId="0" borderId="51" applyFont="0" applyFill="0" applyAlignment="0" applyProtection="0"/>
    <xf numFmtId="296" fontId="11" fillId="0" borderId="51" applyFont="0" applyFill="0" applyAlignment="0" applyProtection="0"/>
    <xf numFmtId="297" fontId="11" fillId="0" borderId="49" applyFill="0" applyAlignment="0" applyProtection="0"/>
    <xf numFmtId="297" fontId="11" fillId="0" borderId="49" applyFill="0" applyAlignment="0" applyProtection="0"/>
    <xf numFmtId="297" fontId="11" fillId="0" borderId="49" applyFill="0" applyAlignment="0" applyProtection="0"/>
    <xf numFmtId="297" fontId="11" fillId="0" borderId="49" applyFill="0" applyAlignment="0" applyProtection="0"/>
    <xf numFmtId="297" fontId="11" fillId="0" borderId="49" applyFill="0" applyAlignment="0" applyProtection="0"/>
    <xf numFmtId="0" fontId="11" fillId="0" borderId="0" applyNumberFormat="0" applyBorder="0"/>
    <xf numFmtId="0" fontId="11" fillId="0" borderId="34" applyNumberFormat="0">
      <alignment horizontal="center"/>
    </xf>
    <xf numFmtId="0" fontId="11" fillId="0" borderId="34" applyNumberFormat="0">
      <alignment horizontal="center"/>
    </xf>
    <xf numFmtId="0" fontId="11" fillId="0" borderId="34" applyNumberFormat="0">
      <alignment horizontal="center"/>
    </xf>
    <xf numFmtId="0" fontId="150" fillId="79" borderId="37" applyNumberFormat="0"/>
    <xf numFmtId="0" fontId="150" fillId="79" borderId="37" applyNumberFormat="0"/>
    <xf numFmtId="0" fontId="150" fillId="79" borderId="37" applyNumberFormat="0"/>
    <xf numFmtId="0" fontId="150" fillId="79" borderId="37" applyNumberFormat="0"/>
    <xf numFmtId="0" fontId="150" fillId="79" borderId="37" applyNumberFormat="0"/>
    <xf numFmtId="0" fontId="17" fillId="0" borderId="49" applyNumberFormat="0">
      <alignment horizontal="right"/>
    </xf>
    <xf numFmtId="0" fontId="17" fillId="0" borderId="49" applyNumberFormat="0">
      <alignment horizontal="right"/>
    </xf>
    <xf numFmtId="0" fontId="17" fillId="0" borderId="49" applyNumberFormat="0">
      <alignment horizontal="right"/>
    </xf>
    <xf numFmtId="0" fontId="17" fillId="0" borderId="49" applyNumberFormat="0">
      <alignment horizontal="right"/>
    </xf>
    <xf numFmtId="0" fontId="17" fillId="0" borderId="49" applyNumberFormat="0">
      <alignment horizontal="right"/>
    </xf>
    <xf numFmtId="0" fontId="11" fillId="0" borderId="43" applyNumberFormat="0"/>
    <xf numFmtId="0" fontId="11" fillId="0" borderId="43" applyNumberFormat="0"/>
    <xf numFmtId="0" fontId="11" fillId="0" borderId="43" applyNumberFormat="0"/>
    <xf numFmtId="0" fontId="11" fillId="0" borderId="43" applyNumberFormat="0"/>
    <xf numFmtId="0" fontId="11" fillId="0" borderId="43" applyNumberFormat="0"/>
    <xf numFmtId="0" fontId="11" fillId="0" borderId="44" applyNumberFormat="0"/>
    <xf numFmtId="0" fontId="11" fillId="0" borderId="44" applyNumberFormat="0"/>
    <xf numFmtId="0" fontId="11" fillId="0" borderId="44" applyNumberFormat="0"/>
    <xf numFmtId="0" fontId="11" fillId="0" borderId="44" applyNumberFormat="0"/>
    <xf numFmtId="0" fontId="11" fillId="0" borderId="44" applyNumberFormat="0"/>
    <xf numFmtId="0" fontId="11" fillId="0" borderId="45" applyNumberFormat="0"/>
    <xf numFmtId="0" fontId="11" fillId="0" borderId="46" applyNumberFormat="0"/>
    <xf numFmtId="0" fontId="11" fillId="0" borderId="47" applyNumberFormat="0"/>
    <xf numFmtId="0" fontId="11" fillId="0" borderId="47" applyNumberFormat="0"/>
    <xf numFmtId="0" fontId="11" fillId="0" borderId="48" applyNumberFormat="0"/>
    <xf numFmtId="0" fontId="11" fillId="0" borderId="48" applyNumberFormat="0"/>
    <xf numFmtId="296" fontId="11" fillId="0" borderId="46"/>
    <xf numFmtId="296" fontId="11" fillId="0" borderId="0" applyBorder="0"/>
    <xf numFmtId="296" fontId="11" fillId="77" borderId="0" applyBorder="0"/>
    <xf numFmtId="296" fontId="11" fillId="77" borderId="46"/>
    <xf numFmtId="297" fontId="11" fillId="0" borderId="46"/>
    <xf numFmtId="297" fontId="11" fillId="0" borderId="0" applyBorder="0"/>
    <xf numFmtId="297" fontId="11" fillId="77" borderId="0" applyBorder="0"/>
    <xf numFmtId="297" fontId="11" fillId="77" borderId="46"/>
    <xf numFmtId="0" fontId="17" fillId="0" borderId="45" applyNumberFormat="0">
      <alignment horizontal="right"/>
    </xf>
    <xf numFmtId="0" fontId="17" fillId="77" borderId="45" applyNumberFormat="0">
      <alignment horizontal="right"/>
    </xf>
    <xf numFmtId="0" fontId="11" fillId="0" borderId="42" applyNumberFormat="0"/>
    <xf numFmtId="0" fontId="11" fillId="0" borderId="42" applyNumberFormat="0"/>
    <xf numFmtId="0" fontId="11" fillId="0" borderId="42" applyNumberFormat="0"/>
    <xf numFmtId="0" fontId="11" fillId="0" borderId="42" applyNumberFormat="0"/>
    <xf numFmtId="0" fontId="11" fillId="0" borderId="42" applyNumberFormat="0"/>
    <xf numFmtId="0" fontId="11" fillId="80" borderId="0" applyNumberFormat="0" applyBorder="0"/>
    <xf numFmtId="0" fontId="11" fillId="0" borderId="0" applyNumberFormat="0" applyFont="0" applyFill="0" applyBorder="0" applyAlignment="0" applyProtection="0"/>
    <xf numFmtId="0" fontId="150" fillId="79" borderId="37" applyNumberFormat="0" applyAlignment="0" applyProtection="0"/>
    <xf numFmtId="0" fontId="150" fillId="79" borderId="37" applyNumberFormat="0" applyAlignment="0" applyProtection="0"/>
    <xf numFmtId="0" fontId="150" fillId="79" borderId="37" applyNumberFormat="0" applyAlignment="0" applyProtection="0"/>
    <xf numFmtId="0" fontId="150" fillId="79" borderId="37" applyNumberFormat="0" applyAlignment="0" applyProtection="0"/>
    <xf numFmtId="0" fontId="150" fillId="79" borderId="37" applyNumberFormat="0" applyAlignment="0" applyProtection="0"/>
    <xf numFmtId="0" fontId="11" fillId="65" borderId="45" applyNumberFormat="0" applyFont="0" applyProtection="0">
      <alignment horizontal="left"/>
    </xf>
    <xf numFmtId="0" fontId="17" fillId="0" borderId="49" applyNumberFormat="0" applyFill="0" applyProtection="0">
      <alignment horizontal="right"/>
    </xf>
    <xf numFmtId="0" fontId="17" fillId="0" borderId="49" applyNumberFormat="0" applyFill="0" applyProtection="0">
      <alignment horizontal="right"/>
    </xf>
    <xf numFmtId="0" fontId="17" fillId="0" borderId="49" applyNumberFormat="0" applyFill="0" applyProtection="0">
      <alignment horizontal="right"/>
    </xf>
    <xf numFmtId="0" fontId="17" fillId="0" borderId="49" applyNumberFormat="0" applyFill="0" applyProtection="0">
      <alignment horizontal="right"/>
    </xf>
    <xf numFmtId="0" fontId="17" fillId="0" borderId="49" applyNumberFormat="0" applyFill="0" applyProtection="0">
      <alignment horizontal="right"/>
    </xf>
    <xf numFmtId="0" fontId="17" fillId="0" borderId="50" applyNumberFormat="0" applyFill="0" applyProtection="0">
      <alignment horizontal="right"/>
    </xf>
    <xf numFmtId="0" fontId="17" fillId="0" borderId="50" applyNumberFormat="0" applyFill="0" applyProtection="0">
      <alignment horizontal="right"/>
    </xf>
    <xf numFmtId="0" fontId="17" fillId="0" borderId="50" applyNumberFormat="0" applyFill="0" applyProtection="0">
      <alignment horizontal="right"/>
    </xf>
    <xf numFmtId="0" fontId="17" fillId="0" borderId="50" applyNumberFormat="0" applyFill="0" applyProtection="0">
      <alignment horizontal="right"/>
    </xf>
    <xf numFmtId="0" fontId="17" fillId="0" borderId="50" applyNumberFormat="0" applyFill="0" applyProtection="0">
      <alignment horizontal="right"/>
    </xf>
    <xf numFmtId="0" fontId="17" fillId="0" borderId="51" applyNumberFormat="0" applyFill="0" applyProtection="0">
      <alignment horizontal="right"/>
    </xf>
    <xf numFmtId="0" fontId="17" fillId="0" borderId="51" applyNumberFormat="0" applyFill="0" applyProtection="0">
      <alignment horizontal="right"/>
    </xf>
    <xf numFmtId="0" fontId="17" fillId="0" borderId="51" applyNumberFormat="0" applyFill="0" applyProtection="0">
      <alignment horizontal="right"/>
    </xf>
    <xf numFmtId="0" fontId="17" fillId="0" borderId="51" applyNumberFormat="0" applyFill="0" applyProtection="0">
      <alignment horizontal="right"/>
    </xf>
    <xf numFmtId="0" fontId="17" fillId="0" borderId="51" applyNumberFormat="0" applyFill="0" applyProtection="0">
      <alignment horizontal="right"/>
    </xf>
    <xf numFmtId="297" fontId="11" fillId="0" borderId="46" applyFont="0" applyFill="0" applyAlignment="0" applyProtection="0"/>
    <xf numFmtId="297" fontId="11" fillId="0" borderId="0" applyFont="0" applyFill="0" applyBorder="0" applyAlignment="0" applyProtection="0"/>
    <xf numFmtId="297" fontId="11" fillId="77" borderId="0" applyFont="0" applyBorder="0" applyAlignment="0" applyProtection="0"/>
    <xf numFmtId="297" fontId="11" fillId="77" borderId="46" applyFont="0" applyAlignment="0" applyProtection="0"/>
    <xf numFmtId="297" fontId="11" fillId="77" borderId="45" applyFont="0" applyAlignment="0" applyProtection="0"/>
    <xf numFmtId="297" fontId="11" fillId="0" borderId="45" applyFont="0" applyFill="0" applyAlignment="0" applyProtection="0"/>
    <xf numFmtId="0" fontId="17" fillId="0" borderId="45" applyNumberFormat="0" applyFill="0" applyProtection="0">
      <alignment horizontal="right"/>
    </xf>
    <xf numFmtId="0" fontId="11" fillId="78" borderId="45" applyNumberFormat="0" applyFont="0" applyProtection="0">
      <alignment horizontal="left"/>
    </xf>
    <xf numFmtId="0" fontId="17" fillId="77" borderId="45" applyNumberFormat="0" applyProtection="0">
      <alignment horizontal="right"/>
    </xf>
    <xf numFmtId="297" fontId="11" fillId="0" borderId="49" applyFill="0" applyAlignment="0" applyProtection="0"/>
    <xf numFmtId="297" fontId="11" fillId="0" borderId="49" applyFill="0" applyAlignment="0" applyProtection="0"/>
    <xf numFmtId="297" fontId="11" fillId="0" borderId="49" applyFill="0" applyAlignment="0" applyProtection="0"/>
    <xf numFmtId="297" fontId="11" fillId="0" borderId="49" applyFill="0" applyAlignment="0" applyProtection="0"/>
    <xf numFmtId="297" fontId="11" fillId="0" borderId="49" applyFill="0" applyAlignment="0" applyProtection="0"/>
    <xf numFmtId="297" fontId="11" fillId="0" borderId="50" applyFont="0" applyFill="0" applyAlignment="0" applyProtection="0"/>
    <xf numFmtId="297" fontId="11" fillId="0" borderId="50" applyFont="0" applyFill="0" applyAlignment="0" applyProtection="0"/>
    <xf numFmtId="297" fontId="11" fillId="0" borderId="50" applyFont="0" applyFill="0" applyAlignment="0" applyProtection="0"/>
    <xf numFmtId="297" fontId="11" fillId="0" borderId="50" applyFont="0" applyFill="0" applyAlignment="0" applyProtection="0"/>
    <xf numFmtId="297" fontId="11" fillId="0" borderId="50" applyFont="0" applyFill="0" applyAlignment="0" applyProtection="0"/>
    <xf numFmtId="297" fontId="11" fillId="0" borderId="51" applyFont="0" applyFill="0" applyAlignment="0" applyProtection="0"/>
    <xf numFmtId="297" fontId="11" fillId="0" borderId="51" applyFont="0" applyFill="0" applyAlignment="0" applyProtection="0"/>
    <xf numFmtId="297" fontId="11" fillId="0" borderId="51" applyFont="0" applyFill="0" applyAlignment="0" applyProtection="0"/>
    <xf numFmtId="297" fontId="11" fillId="0" borderId="51" applyFont="0" applyFill="0" applyAlignment="0" applyProtection="0"/>
    <xf numFmtId="297" fontId="11" fillId="0" borderId="51" applyFont="0" applyFill="0" applyAlignment="0" applyProtection="0"/>
    <xf numFmtId="297" fontId="11" fillId="0" borderId="51" applyFont="0" applyFill="0" applyAlignment="0" applyProtection="0"/>
    <xf numFmtId="297" fontId="11" fillId="0" borderId="51" applyFont="0" applyFill="0" applyAlignment="0" applyProtection="0"/>
    <xf numFmtId="297" fontId="11" fillId="0" borderId="51" applyFont="0" applyFill="0" applyAlignment="0" applyProtection="0"/>
    <xf numFmtId="297" fontId="11" fillId="0" borderId="51" applyFont="0" applyFill="0" applyAlignment="0" applyProtection="0"/>
    <xf numFmtId="297" fontId="11" fillId="0" borderId="51" applyFont="0" applyFill="0" applyAlignment="0" applyProtection="0"/>
    <xf numFmtId="299" fontId="17" fillId="0" borderId="45">
      <alignment horizontal="right"/>
    </xf>
    <xf numFmtId="0" fontId="11" fillId="65" borderId="45" applyNumberFormat="0" applyFont="0" applyProtection="0">
      <alignment horizontal="right"/>
    </xf>
    <xf numFmtId="299" fontId="17" fillId="77" borderId="45">
      <alignment horizontal="right"/>
    </xf>
    <xf numFmtId="296" fontId="11" fillId="0" borderId="45"/>
    <xf numFmtId="296" fontId="11" fillId="77" borderId="45"/>
    <xf numFmtId="297" fontId="11" fillId="0" borderId="46"/>
    <xf numFmtId="297" fontId="11" fillId="77" borderId="46"/>
    <xf numFmtId="298" fontId="11" fillId="0" borderId="45"/>
    <xf numFmtId="295" fontId="11" fillId="77" borderId="45"/>
    <xf numFmtId="298" fontId="11" fillId="0" borderId="46"/>
    <xf numFmtId="298" fontId="11" fillId="77" borderId="46"/>
    <xf numFmtId="0" fontId="11" fillId="0" borderId="42" applyNumberFormat="0"/>
    <xf numFmtId="0" fontId="11" fillId="0" borderId="42" applyNumberFormat="0"/>
    <xf numFmtId="0" fontId="11" fillId="0" borderId="42" applyNumberFormat="0"/>
    <xf numFmtId="0" fontId="11" fillId="0" borderId="42" applyNumberFormat="0"/>
    <xf numFmtId="0" fontId="11" fillId="0" borderId="42" applyNumberFormat="0"/>
    <xf numFmtId="0" fontId="11" fillId="78" borderId="45" applyNumberFormat="0" applyFont="0" applyProtection="0">
      <alignment horizontal="right"/>
    </xf>
    <xf numFmtId="297" fontId="11" fillId="0" borderId="45"/>
    <xf numFmtId="297" fontId="11" fillId="77" borderId="45"/>
    <xf numFmtId="0" fontId="11" fillId="65" borderId="45" applyNumberFormat="0" applyFont="0" applyProtection="0">
      <alignment horizontal="center"/>
    </xf>
    <xf numFmtId="0" fontId="11" fillId="0" borderId="0" applyNumberFormat="0" applyFont="0" applyFill="0" applyBorder="0" applyAlignment="0" applyProtection="0"/>
    <xf numFmtId="0" fontId="150" fillId="79" borderId="49" applyNumberFormat="0" applyProtection="0">
      <alignment horizontal="right"/>
    </xf>
    <xf numFmtId="0" fontId="150" fillId="79" borderId="49" applyNumberFormat="0" applyProtection="0">
      <alignment horizontal="right"/>
    </xf>
    <xf numFmtId="0" fontId="150" fillId="79" borderId="49" applyNumberFormat="0" applyProtection="0">
      <alignment horizontal="right"/>
    </xf>
    <xf numFmtId="0" fontId="150" fillId="79" borderId="49" applyNumberFormat="0" applyProtection="0">
      <alignment horizontal="right"/>
    </xf>
    <xf numFmtId="0" fontId="150" fillId="79" borderId="49" applyNumberFormat="0" applyProtection="0">
      <alignment horizontal="right"/>
    </xf>
    <xf numFmtId="0" fontId="150" fillId="79" borderId="50" applyNumberFormat="0" applyProtection="0">
      <alignment horizontal="right"/>
    </xf>
    <xf numFmtId="0" fontId="150" fillId="79" borderId="50" applyNumberFormat="0" applyProtection="0">
      <alignment horizontal="right"/>
    </xf>
    <xf numFmtId="0" fontId="150" fillId="79" borderId="50" applyNumberFormat="0" applyProtection="0">
      <alignment horizontal="right"/>
    </xf>
    <xf numFmtId="0" fontId="150" fillId="79" borderId="50" applyNumberFormat="0" applyProtection="0">
      <alignment horizontal="right"/>
    </xf>
    <xf numFmtId="0" fontId="150" fillId="79" borderId="50" applyNumberFormat="0" applyProtection="0">
      <alignment horizontal="right"/>
    </xf>
    <xf numFmtId="0" fontId="150" fillId="79" borderId="51" applyNumberFormat="0" applyProtection="0">
      <alignment horizontal="right"/>
    </xf>
    <xf numFmtId="0" fontId="150" fillId="79" borderId="51" applyNumberFormat="0" applyProtection="0">
      <alignment horizontal="right"/>
    </xf>
    <xf numFmtId="0" fontId="150" fillId="79" borderId="51" applyNumberFormat="0" applyProtection="0">
      <alignment horizontal="right"/>
    </xf>
    <xf numFmtId="0" fontId="150" fillId="79" borderId="51" applyNumberFormat="0" applyProtection="0">
      <alignment horizontal="right"/>
    </xf>
    <xf numFmtId="0" fontId="150" fillId="79" borderId="51" applyNumberFormat="0" applyProtection="0">
      <alignment horizontal="right"/>
    </xf>
    <xf numFmtId="0" fontId="17" fillId="0" borderId="45" applyNumberFormat="0">
      <alignment horizontal="right"/>
    </xf>
    <xf numFmtId="0" fontId="17" fillId="77" borderId="45" applyNumberFormat="0">
      <alignment horizontal="right"/>
    </xf>
    <xf numFmtId="296" fontId="11" fillId="0" borderId="45"/>
    <xf numFmtId="296" fontId="11" fillId="77" borderId="45"/>
    <xf numFmtId="0" fontId="11" fillId="78" borderId="45" applyNumberFormat="0" applyFont="0" applyProtection="0">
      <alignment horizontal="center"/>
    </xf>
    <xf numFmtId="297" fontId="11" fillId="0" borderId="46"/>
    <xf numFmtId="297" fontId="11" fillId="77" borderId="46"/>
    <xf numFmtId="298" fontId="11" fillId="0" borderId="45"/>
    <xf numFmtId="295" fontId="11" fillId="77" borderId="45"/>
    <xf numFmtId="298" fontId="11" fillId="0" borderId="46"/>
    <xf numFmtId="298" fontId="11" fillId="77" borderId="46"/>
    <xf numFmtId="0" fontId="11" fillId="0" borderId="42" applyNumberFormat="0"/>
    <xf numFmtId="0" fontId="11" fillId="0" borderId="42" applyNumberFormat="0"/>
    <xf numFmtId="0" fontId="11" fillId="0" borderId="42" applyNumberFormat="0"/>
    <xf numFmtId="0" fontId="11" fillId="0" borderId="42" applyNumberFormat="0"/>
    <xf numFmtId="0" fontId="11" fillId="0" borderId="42" applyNumberFormat="0"/>
    <xf numFmtId="297" fontId="11" fillId="0" borderId="45"/>
    <xf numFmtId="297" fontId="11" fillId="77" borderId="45"/>
    <xf numFmtId="297" fontId="151" fillId="80" borderId="45"/>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297" fontId="151" fillId="80" borderId="46"/>
    <xf numFmtId="296" fontId="151" fillId="80" borderId="45"/>
    <xf numFmtId="295" fontId="151" fillId="80" borderId="45"/>
    <xf numFmtId="295" fontId="151" fillId="80" borderId="46"/>
    <xf numFmtId="0" fontId="151" fillId="80" borderId="45" applyNumberFormat="0">
      <alignment horizontal="right"/>
    </xf>
    <xf numFmtId="0" fontId="11" fillId="0" borderId="45" applyNumberFormat="0" applyFont="0" applyFill="0" applyAlignment="0" applyProtection="0"/>
    <xf numFmtId="0" fontId="11" fillId="0" borderId="0" applyNumberFormat="0" applyBorder="0"/>
    <xf numFmtId="0" fontId="11" fillId="0" borderId="0" applyNumberFormat="0" applyFont="0" applyFill="0" applyBorder="0" applyAlignment="0" applyProtection="0"/>
    <xf numFmtId="0" fontId="11" fillId="0" borderId="34" applyNumberFormat="0" applyFont="0" applyFill="0" applyProtection="0">
      <alignment horizontal="center"/>
    </xf>
    <xf numFmtId="0" fontId="11" fillId="0" borderId="34" applyNumberFormat="0" applyFont="0" applyFill="0" applyProtection="0">
      <alignment horizontal="center"/>
    </xf>
    <xf numFmtId="0" fontId="11" fillId="0" borderId="34" applyNumberFormat="0" applyFont="0" applyFill="0" applyProtection="0">
      <alignment horizontal="center"/>
    </xf>
    <xf numFmtId="0" fontId="150" fillId="79" borderId="37" applyNumberFormat="0" applyAlignment="0" applyProtection="0"/>
    <xf numFmtId="0" fontId="150" fillId="79" borderId="37" applyNumberFormat="0" applyAlignment="0" applyProtection="0"/>
    <xf numFmtId="0" fontId="150" fillId="79" borderId="37" applyNumberFormat="0" applyAlignment="0" applyProtection="0"/>
    <xf numFmtId="0" fontId="150" fillId="79" borderId="37" applyNumberFormat="0" applyAlignment="0" applyProtection="0"/>
    <xf numFmtId="0" fontId="150" fillId="79" borderId="37" applyNumberFormat="0" applyAlignment="0" applyProtection="0"/>
    <xf numFmtId="0" fontId="17" fillId="0" borderId="49" applyNumberFormat="0" applyFill="0" applyProtection="0">
      <alignment horizontal="right"/>
    </xf>
    <xf numFmtId="0" fontId="17" fillId="0" borderId="49" applyNumberFormat="0" applyFill="0" applyProtection="0">
      <alignment horizontal="right"/>
    </xf>
    <xf numFmtId="0" fontId="17" fillId="0" borderId="49" applyNumberFormat="0" applyFill="0" applyProtection="0">
      <alignment horizontal="right"/>
    </xf>
    <xf numFmtId="0" fontId="17" fillId="0" borderId="49" applyNumberFormat="0" applyFill="0" applyProtection="0">
      <alignment horizontal="right"/>
    </xf>
    <xf numFmtId="0" fontId="17" fillId="0" borderId="49" applyNumberFormat="0" applyFill="0" applyProtection="0">
      <alignment horizontal="right"/>
    </xf>
    <xf numFmtId="0" fontId="17" fillId="0" borderId="50" applyNumberFormat="0" applyFill="0" applyProtection="0">
      <alignment horizontal="right"/>
    </xf>
    <xf numFmtId="0" fontId="17" fillId="0" borderId="50" applyNumberFormat="0" applyFill="0" applyProtection="0">
      <alignment horizontal="right"/>
    </xf>
    <xf numFmtId="0" fontId="17" fillId="0" borderId="50" applyNumberFormat="0" applyFill="0" applyProtection="0">
      <alignment horizontal="right"/>
    </xf>
    <xf numFmtId="0" fontId="17" fillId="0" borderId="50" applyNumberFormat="0" applyFill="0" applyProtection="0">
      <alignment horizontal="right"/>
    </xf>
    <xf numFmtId="0" fontId="17" fillId="0" borderId="50" applyNumberFormat="0" applyFill="0" applyProtection="0">
      <alignment horizontal="right"/>
    </xf>
    <xf numFmtId="0" fontId="11" fillId="0" borderId="49" applyNumberFormat="0" applyFont="0" applyFill="0" applyAlignment="0" applyProtection="0"/>
    <xf numFmtId="0" fontId="11" fillId="0" borderId="49" applyNumberFormat="0" applyFont="0" applyFill="0" applyAlignment="0" applyProtection="0"/>
    <xf numFmtId="0" fontId="11" fillId="0" borderId="49" applyNumberFormat="0" applyFont="0" applyFill="0" applyAlignment="0" applyProtection="0"/>
    <xf numFmtId="0" fontId="11" fillId="0" borderId="49" applyNumberFormat="0" applyFont="0" applyFill="0" applyAlignment="0" applyProtection="0"/>
    <xf numFmtId="0" fontId="11" fillId="0" borderId="49" applyNumberFormat="0" applyFont="0" applyFill="0" applyAlignment="0" applyProtection="0"/>
    <xf numFmtId="0" fontId="17" fillId="0" borderId="51" applyNumberFormat="0" applyFill="0" applyProtection="0">
      <alignment horizontal="right"/>
    </xf>
    <xf numFmtId="0" fontId="17" fillId="0" borderId="51" applyNumberFormat="0" applyFill="0" applyProtection="0">
      <alignment horizontal="right"/>
    </xf>
    <xf numFmtId="0" fontId="17" fillId="0" borderId="51" applyNumberFormat="0" applyFill="0" applyProtection="0">
      <alignment horizontal="right"/>
    </xf>
    <xf numFmtId="0" fontId="17" fillId="0" borderId="51" applyNumberFormat="0" applyFill="0" applyProtection="0">
      <alignment horizontal="right"/>
    </xf>
    <xf numFmtId="0" fontId="17" fillId="0" borderId="51" applyNumberFormat="0" applyFill="0" applyProtection="0">
      <alignment horizontal="right"/>
    </xf>
    <xf numFmtId="0" fontId="11" fillId="0" borderId="0" applyNumberFormat="0" applyFont="0" applyFill="0" applyBorder="0" applyAlignment="0" applyProtection="0"/>
    <xf numFmtId="0" fontId="11" fillId="0" borderId="34" applyNumberFormat="0" applyFont="0" applyFill="0" applyProtection="0">
      <alignment horizontal="center"/>
    </xf>
    <xf numFmtId="0" fontId="11" fillId="0" borderId="34" applyNumberFormat="0" applyFont="0" applyFill="0" applyProtection="0">
      <alignment horizontal="center"/>
    </xf>
    <xf numFmtId="0" fontId="11" fillId="0" borderId="34" applyNumberFormat="0" applyFont="0" applyFill="0" applyProtection="0">
      <alignment horizontal="center"/>
    </xf>
    <xf numFmtId="0" fontId="150" fillId="79" borderId="37" applyNumberFormat="0" applyAlignment="0" applyProtection="0"/>
    <xf numFmtId="0" fontId="150" fillId="79" borderId="37" applyNumberFormat="0" applyAlignment="0" applyProtection="0"/>
    <xf numFmtId="0" fontId="150" fillId="79" borderId="37" applyNumberFormat="0" applyAlignment="0" applyProtection="0"/>
    <xf numFmtId="0" fontId="150" fillId="79" borderId="37" applyNumberFormat="0" applyAlignment="0" applyProtection="0"/>
    <xf numFmtId="0" fontId="150" fillId="79" borderId="37" applyNumberFormat="0" applyAlignment="0" applyProtection="0"/>
    <xf numFmtId="0" fontId="17" fillId="0" borderId="49" applyNumberFormat="0" applyFill="0" applyProtection="0">
      <alignment horizontal="right"/>
    </xf>
    <xf numFmtId="0" fontId="17" fillId="0" borderId="49" applyNumberFormat="0" applyFill="0" applyProtection="0">
      <alignment horizontal="right"/>
    </xf>
    <xf numFmtId="0" fontId="17" fillId="0" borderId="49" applyNumberFormat="0" applyFill="0" applyProtection="0">
      <alignment horizontal="right"/>
    </xf>
    <xf numFmtId="0" fontId="17" fillId="0" borderId="49" applyNumberFormat="0" applyFill="0" applyProtection="0">
      <alignment horizontal="right"/>
    </xf>
    <xf numFmtId="0" fontId="17" fillId="0" borderId="49" applyNumberFormat="0" applyFill="0" applyProtection="0">
      <alignment horizontal="right"/>
    </xf>
    <xf numFmtId="0" fontId="11" fillId="65" borderId="45" applyNumberFormat="0">
      <alignment horizontal="left"/>
    </xf>
    <xf numFmtId="0" fontId="11" fillId="77" borderId="45" applyNumberFormat="0">
      <alignment horizontal="left"/>
    </xf>
    <xf numFmtId="0" fontId="11" fillId="65" borderId="45" applyNumberFormat="0">
      <alignment horizontal="right"/>
    </xf>
    <xf numFmtId="0" fontId="11" fillId="77" borderId="45" applyNumberFormat="0">
      <alignment horizontal="right"/>
    </xf>
    <xf numFmtId="0" fontId="11" fillId="65" borderId="45" applyNumberFormat="0">
      <alignment horizontal="center"/>
    </xf>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77" borderId="45" applyNumberFormat="0">
      <alignment horizontal="center"/>
    </xf>
    <xf numFmtId="0" fontId="11" fillId="0" borderId="42" applyNumberFormat="0"/>
    <xf numFmtId="0" fontId="11" fillId="0" borderId="42" applyNumberFormat="0"/>
    <xf numFmtId="0" fontId="11" fillId="0" borderId="42" applyNumberFormat="0"/>
    <xf numFmtId="0" fontId="11" fillId="0" borderId="42" applyNumberFormat="0"/>
    <xf numFmtId="0" fontId="11" fillId="0" borderId="42" applyNumberFormat="0"/>
    <xf numFmtId="0" fontId="11" fillId="0" borderId="45" applyNumberFormat="0"/>
    <xf numFmtId="0" fontId="11" fillId="0" borderId="49" applyNumberFormat="0"/>
    <xf numFmtId="0" fontId="11" fillId="0" borderId="49" applyNumberFormat="0"/>
    <xf numFmtId="0" fontId="11" fillId="0" borderId="49" applyNumberFormat="0"/>
    <xf numFmtId="0" fontId="11" fillId="0" borderId="49" applyNumberFormat="0"/>
    <xf numFmtId="0" fontId="11" fillId="0" borderId="49" applyNumberFormat="0"/>
    <xf numFmtId="0" fontId="11" fillId="0" borderId="50" applyNumberFormat="0"/>
    <xf numFmtId="0" fontId="11" fillId="0" borderId="50" applyNumberFormat="0"/>
    <xf numFmtId="0" fontId="11" fillId="0" borderId="50" applyNumberFormat="0"/>
    <xf numFmtId="0" fontId="11" fillId="0" borderId="50" applyNumberFormat="0"/>
    <xf numFmtId="0" fontId="11" fillId="0" borderId="50" applyNumberFormat="0"/>
    <xf numFmtId="294" fontId="11" fillId="77" borderId="45">
      <alignment horizontal="left"/>
    </xf>
    <xf numFmtId="294" fontId="11" fillId="65" borderId="45">
      <alignment horizontal="left"/>
    </xf>
    <xf numFmtId="297" fontId="11" fillId="77" borderId="0" applyBorder="0" applyAlignment="0" applyProtection="0"/>
    <xf numFmtId="297" fontId="11" fillId="77" borderId="46" applyFont="0" applyAlignment="0" applyProtection="0"/>
    <xf numFmtId="0" fontId="17" fillId="0" borderId="45" applyNumberFormat="0" applyFill="0" applyProtection="0">
      <alignment horizontal="right"/>
    </xf>
    <xf numFmtId="294" fontId="11" fillId="78" borderId="45" applyFont="0" applyProtection="0">
      <alignment horizontal="left"/>
    </xf>
    <xf numFmtId="0" fontId="17" fillId="77" borderId="45" applyNumberFormat="0" applyProtection="0">
      <alignment horizontal="right"/>
    </xf>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7" fillId="65" borderId="50" applyNumberFormat="0">
      <alignment horizontal="right"/>
    </xf>
    <xf numFmtId="0" fontId="17" fillId="65" borderId="50" applyNumberFormat="0">
      <alignment horizontal="right"/>
    </xf>
    <xf numFmtId="0" fontId="17" fillId="65" borderId="50" applyNumberFormat="0">
      <alignment horizontal="right"/>
    </xf>
    <xf numFmtId="0" fontId="17" fillId="65" borderId="50" applyNumberFormat="0">
      <alignment horizontal="right"/>
    </xf>
    <xf numFmtId="0" fontId="17" fillId="65" borderId="50" applyNumberFormat="0">
      <alignment horizontal="right"/>
    </xf>
    <xf numFmtId="0" fontId="17" fillId="65" borderId="51" applyNumberFormat="0">
      <alignment horizontal="right"/>
    </xf>
    <xf numFmtId="0" fontId="17" fillId="65" borderId="51" applyNumberFormat="0">
      <alignment horizontal="right"/>
    </xf>
    <xf numFmtId="0" fontId="17" fillId="65" borderId="51" applyNumberFormat="0">
      <alignment horizontal="right"/>
    </xf>
    <xf numFmtId="0" fontId="17" fillId="65" borderId="51" applyNumberFormat="0">
      <alignment horizontal="right"/>
    </xf>
    <xf numFmtId="0" fontId="17" fillId="65" borderId="51" applyNumberFormat="0">
      <alignment horizontal="right"/>
    </xf>
    <xf numFmtId="0" fontId="17" fillId="79" borderId="45" applyNumberFormat="0">
      <alignment horizontal="right"/>
    </xf>
    <xf numFmtId="294" fontId="11" fillId="65" borderId="45" applyFont="0" applyProtection="0">
      <alignment horizontal="left"/>
    </xf>
    <xf numFmtId="0" fontId="17" fillId="65" borderId="45" applyNumberFormat="0">
      <alignment horizontal="right"/>
    </xf>
    <xf numFmtId="296" fontId="11" fillId="79" borderId="0"/>
    <xf numFmtId="296" fontId="11" fillId="79" borderId="46"/>
    <xf numFmtId="296" fontId="11" fillId="79" borderId="45"/>
    <xf numFmtId="296" fontId="11" fillId="65" borderId="0"/>
    <xf numFmtId="296" fontId="11" fillId="65" borderId="46"/>
    <xf numFmtId="296" fontId="11" fillId="65" borderId="45"/>
    <xf numFmtId="296" fontId="11" fillId="65" borderId="49"/>
    <xf numFmtId="296" fontId="11" fillId="65" borderId="49"/>
    <xf numFmtId="296" fontId="11" fillId="65" borderId="49"/>
    <xf numFmtId="296" fontId="11" fillId="65" borderId="49"/>
    <xf numFmtId="296" fontId="11" fillId="65" borderId="49"/>
    <xf numFmtId="296" fontId="11" fillId="65" borderId="50"/>
    <xf numFmtId="296" fontId="11" fillId="65" borderId="50"/>
    <xf numFmtId="296" fontId="11" fillId="65" borderId="50"/>
    <xf numFmtId="296" fontId="11" fillId="65" borderId="50"/>
    <xf numFmtId="296" fontId="11" fillId="65" borderId="50"/>
    <xf numFmtId="296" fontId="11" fillId="65" borderId="51"/>
    <xf numFmtId="296" fontId="11" fillId="65" borderId="51"/>
    <xf numFmtId="296" fontId="11" fillId="65" borderId="51"/>
    <xf numFmtId="296" fontId="11" fillId="65" borderId="51"/>
    <xf numFmtId="296" fontId="11" fillId="65" borderId="51"/>
    <xf numFmtId="299" fontId="17" fillId="0" borderId="45">
      <alignment horizontal="right"/>
    </xf>
    <xf numFmtId="295" fontId="11" fillId="79" borderId="0"/>
    <xf numFmtId="299" fontId="17" fillId="0" borderId="45" applyFill="0" applyProtection="0">
      <alignment horizontal="right"/>
    </xf>
    <xf numFmtId="299" fontId="17" fillId="77" borderId="45" applyProtection="0">
      <alignment horizontal="right"/>
    </xf>
    <xf numFmtId="296" fontId="11" fillId="0" borderId="45" applyFont="0" applyFill="0" applyAlignment="0" applyProtection="0"/>
    <xf numFmtId="296" fontId="11" fillId="77" borderId="45" applyFont="0" applyAlignment="0" applyProtection="0"/>
    <xf numFmtId="297" fontId="11" fillId="0" borderId="46" applyFont="0" applyFill="0" applyAlignment="0" applyProtection="0"/>
    <xf numFmtId="297" fontId="11" fillId="77" borderId="46" applyFont="0" applyAlignment="0" applyProtection="0"/>
    <xf numFmtId="299" fontId="17" fillId="0" borderId="45" applyFill="0" applyProtection="0">
      <alignment horizontal="right"/>
    </xf>
    <xf numFmtId="299" fontId="17" fillId="77" borderId="45" applyProtection="0">
      <alignment horizontal="right"/>
    </xf>
    <xf numFmtId="0" fontId="11" fillId="0" borderId="42" applyNumberFormat="0"/>
    <xf numFmtId="0" fontId="11" fillId="0" borderId="42" applyNumberFormat="0"/>
    <xf numFmtId="0" fontId="11" fillId="0" borderId="42" applyNumberFormat="0"/>
    <xf numFmtId="0" fontId="11" fillId="0" borderId="42" applyNumberFormat="0"/>
    <xf numFmtId="0" fontId="11" fillId="0" borderId="42" applyNumberFormat="0"/>
    <xf numFmtId="0" fontId="11" fillId="0" borderId="0" applyNumberFormat="0"/>
    <xf numFmtId="0" fontId="11" fillId="0" borderId="43" applyNumberFormat="0"/>
    <xf numFmtId="0" fontId="11" fillId="0" borderId="43" applyNumberFormat="0"/>
    <xf numFmtId="0" fontId="11" fillId="0" borderId="43" applyNumberFormat="0"/>
    <xf numFmtId="0" fontId="11" fillId="0" borderId="43" applyNumberFormat="0"/>
    <xf numFmtId="0" fontId="11" fillId="0" borderId="43" applyNumberFormat="0"/>
    <xf numFmtId="0" fontId="11" fillId="0" borderId="44" applyNumberFormat="0"/>
    <xf numFmtId="0" fontId="11" fillId="0" borderId="44" applyNumberFormat="0"/>
    <xf numFmtId="0" fontId="11" fillId="0" borderId="44" applyNumberFormat="0"/>
    <xf numFmtId="0" fontId="11" fillId="0" borderId="44" applyNumberFormat="0"/>
    <xf numFmtId="0" fontId="11" fillId="0" borderId="44" applyNumberFormat="0"/>
    <xf numFmtId="0" fontId="11" fillId="0" borderId="45" applyNumberFormat="0"/>
    <xf numFmtId="0" fontId="11" fillId="0" borderId="46" applyNumberFormat="0"/>
    <xf numFmtId="0" fontId="11" fillId="0" borderId="47" applyNumberFormat="0"/>
    <xf numFmtId="0" fontId="11" fillId="0" borderId="47" applyNumberFormat="0"/>
    <xf numFmtId="0" fontId="11" fillId="0" borderId="48" applyNumberFormat="0"/>
    <xf numFmtId="0" fontId="11" fillId="0" borderId="48" applyNumberFormat="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297" fontId="11" fillId="0" borderId="45" applyFont="0" applyFill="0" applyAlignment="0" applyProtection="0"/>
    <xf numFmtId="297" fontId="11" fillId="77" borderId="45" applyFont="0" applyAlignment="0" applyProtection="0"/>
    <xf numFmtId="297" fontId="11" fillId="77" borderId="45" applyFont="0" applyAlignment="0" applyProtection="0"/>
    <xf numFmtId="0" fontId="17" fillId="0" borderId="45" applyNumberFormat="0">
      <alignment horizontal="right"/>
    </xf>
    <xf numFmtId="0" fontId="17" fillId="79" borderId="45" applyNumberFormat="0">
      <alignment horizontal="right"/>
    </xf>
    <xf numFmtId="0" fontId="17" fillId="0" borderId="45" applyNumberFormat="0" applyFill="0" applyProtection="0">
      <alignment horizontal="right"/>
    </xf>
    <xf numFmtId="0" fontId="17" fillId="77" borderId="45" applyNumberFormat="0" applyProtection="0">
      <alignment horizontal="right"/>
    </xf>
    <xf numFmtId="296" fontId="11" fillId="0" borderId="45" applyFont="0" applyFill="0" applyAlignment="0" applyProtection="0"/>
    <xf numFmtId="296" fontId="11" fillId="77" borderId="45" applyFont="0" applyAlignment="0" applyProtection="0"/>
    <xf numFmtId="297" fontId="11" fillId="0" borderId="46" applyFont="0" applyFill="0" applyAlignment="0" applyProtection="0"/>
    <xf numFmtId="297" fontId="11" fillId="77" borderId="46" applyFont="0" applyAlignment="0" applyProtection="0"/>
    <xf numFmtId="0" fontId="17" fillId="0" borderId="45" applyNumberFormat="0" applyFill="0" applyProtection="0">
      <alignment horizontal="right"/>
    </xf>
    <xf numFmtId="0" fontId="17" fillId="77" borderId="45" applyNumberFormat="0" applyProtection="0">
      <alignment horizontal="right"/>
    </xf>
    <xf numFmtId="296" fontId="11" fillId="0" borderId="45" applyFont="0" applyFill="0" applyAlignment="0" applyProtection="0"/>
    <xf numFmtId="296" fontId="11" fillId="77" borderId="45" applyFont="0" applyAlignment="0" applyProtection="0"/>
    <xf numFmtId="297" fontId="11" fillId="0" borderId="46" applyFont="0" applyFill="0" applyAlignment="0" applyProtection="0"/>
    <xf numFmtId="297" fontId="11" fillId="77" borderId="46" applyFont="0" applyAlignment="0" applyProtection="0"/>
    <xf numFmtId="298" fontId="11" fillId="0" borderId="45" applyFont="0" applyFill="0" applyAlignment="0" applyProtection="0"/>
    <xf numFmtId="295" fontId="11" fillId="77" borderId="45" applyFont="0" applyAlignment="0" applyProtection="0"/>
    <xf numFmtId="298" fontId="11" fillId="0" borderId="46" applyFont="0" applyFill="0" applyAlignment="0" applyProtection="0"/>
    <xf numFmtId="298" fontId="11" fillId="77" borderId="46" applyFont="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297" fontId="11" fillId="0" borderId="45" applyFont="0" applyFill="0" applyAlignment="0" applyProtection="0"/>
    <xf numFmtId="297" fontId="11" fillId="77" borderId="45" applyFont="0" applyAlignment="0" applyProtection="0"/>
    <xf numFmtId="297" fontId="151" fillId="80" borderId="45" applyAlignment="0" applyProtection="0"/>
    <xf numFmtId="297" fontId="151" fillId="80" borderId="46" applyAlignment="0" applyProtection="0"/>
    <xf numFmtId="296" fontId="151" fillId="80" borderId="45" applyAlignment="0" applyProtection="0"/>
    <xf numFmtId="295" fontId="151" fillId="80" borderId="45" applyAlignment="0" applyProtection="0"/>
    <xf numFmtId="295" fontId="151" fillId="80" borderId="46" applyAlignment="0" applyProtection="0"/>
    <xf numFmtId="0" fontId="151" fillId="80" borderId="45" applyNumberFormat="0" applyProtection="0">
      <alignment horizontal="right"/>
    </xf>
    <xf numFmtId="0" fontId="151" fillId="80" borderId="45" applyNumberFormat="0" applyProtection="0">
      <alignment horizontal="right"/>
    </xf>
    <xf numFmtId="0" fontId="11" fillId="65" borderId="45" applyNumberFormat="0">
      <alignment horizontal="left"/>
    </xf>
    <xf numFmtId="0" fontId="11" fillId="79" borderId="45" applyNumberFormat="0">
      <alignment horizontal="left"/>
    </xf>
    <xf numFmtId="0" fontId="11" fillId="65" borderId="45" applyNumberFormat="0" applyFont="0" applyProtection="0">
      <alignment horizontal="left"/>
    </xf>
    <xf numFmtId="0" fontId="11" fillId="77" borderId="45" applyNumberFormat="0" applyFont="0" applyProtection="0">
      <alignment horizontal="left"/>
    </xf>
    <xf numFmtId="0" fontId="11" fillId="65" borderId="45" applyNumberFormat="0" applyFont="0" applyProtection="0">
      <alignment horizontal="right"/>
    </xf>
    <xf numFmtId="0" fontId="11" fillId="77" borderId="45" applyNumberFormat="0" applyFont="0" applyProtection="0">
      <alignment horizontal="right"/>
    </xf>
    <xf numFmtId="0" fontId="11" fillId="65" borderId="45" applyNumberFormat="0" applyFont="0" applyProtection="0">
      <alignment horizontal="center"/>
    </xf>
    <xf numFmtId="0" fontId="11" fillId="77" borderId="45" applyNumberFormat="0" applyFont="0" applyProtection="0">
      <alignment horizontal="center"/>
    </xf>
    <xf numFmtId="0" fontId="11" fillId="65" borderId="45" applyNumberFormat="0" applyFont="0" applyProtection="0">
      <alignment horizontal="left"/>
    </xf>
    <xf numFmtId="0" fontId="11" fillId="77" borderId="45" applyNumberFormat="0" applyFont="0" applyProtection="0">
      <alignment horizontal="left"/>
    </xf>
    <xf numFmtId="0" fontId="11" fillId="65" borderId="45" applyNumberFormat="0" applyFont="0" applyProtection="0">
      <alignment horizontal="right"/>
    </xf>
    <xf numFmtId="0" fontId="11" fillId="77" borderId="45" applyNumberFormat="0" applyFont="0" applyProtection="0">
      <alignment horizontal="right"/>
    </xf>
    <xf numFmtId="0" fontId="11" fillId="65" borderId="45" applyNumberFormat="0" applyFont="0" applyProtection="0">
      <alignment horizontal="center"/>
    </xf>
    <xf numFmtId="0" fontId="11" fillId="77" borderId="45" applyNumberFormat="0" applyFont="0" applyProtection="0">
      <alignment horizontal="center"/>
    </xf>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5" applyNumberFormat="0" applyFont="0" applyFill="0" applyAlignment="0" applyProtection="0"/>
    <xf numFmtId="0" fontId="11" fillId="0" borderId="49" applyNumberFormat="0" applyFont="0" applyFill="0" applyAlignment="0" applyProtection="0"/>
    <xf numFmtId="0" fontId="11" fillId="0" borderId="49" applyNumberFormat="0" applyFont="0" applyFill="0" applyAlignment="0" applyProtection="0"/>
    <xf numFmtId="0" fontId="11" fillId="0" borderId="49" applyNumberFormat="0" applyFont="0" applyFill="0" applyAlignment="0" applyProtection="0"/>
    <xf numFmtId="0" fontId="11" fillId="0" borderId="49" applyNumberFormat="0" applyFont="0" applyFill="0" applyAlignment="0" applyProtection="0"/>
    <xf numFmtId="0" fontId="11" fillId="0" borderId="49"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0" fontId="11" fillId="0" borderId="50" applyNumberFormat="0" applyFont="0" applyFill="0" applyAlignment="0" applyProtection="0"/>
    <xf numFmtId="294" fontId="11" fillId="77" borderId="45" applyFont="0" applyProtection="0">
      <alignment horizontal="left"/>
    </xf>
    <xf numFmtId="294" fontId="11" fillId="65" borderId="45" applyFont="0" applyProtection="0">
      <alignment horizontal="left"/>
    </xf>
    <xf numFmtId="294" fontId="11" fillId="65" borderId="45" applyFont="0" applyProtection="0">
      <alignment horizontal="left"/>
    </xf>
    <xf numFmtId="0" fontId="151" fillId="80" borderId="45" applyNumberFormat="0">
      <alignment horizontal="right"/>
    </xf>
    <xf numFmtId="297" fontId="151" fillId="80" borderId="45">
      <alignment horizontal="right"/>
    </xf>
    <xf numFmtId="297" fontId="151" fillId="80" borderId="46">
      <alignment horizontal="right"/>
    </xf>
    <xf numFmtId="296" fontId="151" fillId="80" borderId="45">
      <alignment horizontal="right"/>
    </xf>
    <xf numFmtId="295" fontId="151" fillId="80" borderId="45">
      <alignment horizontal="right"/>
    </xf>
    <xf numFmtId="295" fontId="151" fillId="80" borderId="46">
      <alignment horizontal="right"/>
    </xf>
    <xf numFmtId="0" fontId="11" fillId="79" borderId="45" applyNumberFormat="0">
      <alignment horizontal="center"/>
    </xf>
    <xf numFmtId="0" fontId="11" fillId="0" borderId="42" applyNumberFormat="0"/>
    <xf numFmtId="0" fontId="11" fillId="0" borderId="42" applyNumberFormat="0"/>
    <xf numFmtId="0" fontId="11" fillId="0" borderId="42" applyNumberFormat="0"/>
    <xf numFmtId="0" fontId="11" fillId="0" borderId="42" applyNumberFormat="0"/>
    <xf numFmtId="0" fontId="11" fillId="0" borderId="42" applyNumberFormat="0"/>
    <xf numFmtId="0" fontId="11" fillId="79" borderId="45" applyNumberFormat="0">
      <alignment horizontal="left"/>
    </xf>
    <xf numFmtId="0" fontId="11" fillId="0" borderId="43" applyNumberFormat="0"/>
    <xf numFmtId="0" fontId="11" fillId="0" borderId="43" applyNumberFormat="0"/>
    <xf numFmtId="0" fontId="11" fillId="0" borderId="43" applyNumberFormat="0"/>
    <xf numFmtId="0" fontId="11" fillId="0" borderId="43" applyNumberFormat="0"/>
    <xf numFmtId="0" fontId="11" fillId="0" borderId="43" applyNumberFormat="0"/>
    <xf numFmtId="294" fontId="11" fillId="79" borderId="45">
      <alignment horizontal="left"/>
    </xf>
    <xf numFmtId="0" fontId="11" fillId="0" borderId="45" applyNumberFormat="0"/>
    <xf numFmtId="0" fontId="11" fillId="79" borderId="45" applyNumberFormat="0">
      <alignment horizontal="right"/>
    </xf>
    <xf numFmtId="0" fontId="11" fillId="79" borderId="45" applyNumberFormat="0" applyProtection="0">
      <alignment horizontal="right"/>
    </xf>
    <xf numFmtId="0" fontId="11" fillId="0" borderId="48" applyNumberFormat="0"/>
    <xf numFmtId="0" fontId="11" fillId="0" borderId="48" applyNumberFormat="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0"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5" applyNumberFormat="0" applyFont="0" applyFill="0" applyAlignment="0" applyProtection="0"/>
    <xf numFmtId="0" fontId="11" fillId="0" borderId="46" applyNumberFormat="0" applyFont="0" applyFill="0" applyAlignment="0" applyProtection="0"/>
    <xf numFmtId="0" fontId="11" fillId="0" borderId="47" applyNumberFormat="0" applyFont="0" applyFill="0" applyAlignment="0" applyProtection="0"/>
    <xf numFmtId="0" fontId="11" fillId="0" borderId="47"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0"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5" applyNumberFormat="0" applyFont="0" applyFill="0" applyAlignment="0" applyProtection="0"/>
    <xf numFmtId="0" fontId="11" fillId="0" borderId="46" applyNumberFormat="0" applyFont="0" applyFill="0" applyAlignment="0" applyProtection="0"/>
    <xf numFmtId="0" fontId="11" fillId="0" borderId="47" applyNumberFormat="0" applyFont="0" applyFill="0" applyAlignment="0" applyProtection="0"/>
    <xf numFmtId="0" fontId="11" fillId="0" borderId="47" applyNumberFormat="0" applyFont="0" applyFill="0" applyAlignment="0" applyProtection="0"/>
    <xf numFmtId="0" fontId="11" fillId="0" borderId="48" applyNumberFormat="0" applyFont="0" applyFill="0" applyAlignment="0" applyProtection="0"/>
    <xf numFmtId="0" fontId="11" fillId="0" borderId="48" applyNumberFormat="0" applyFont="0" applyFill="0" applyAlignment="0" applyProtection="0"/>
    <xf numFmtId="0" fontId="17" fillId="65" borderId="51" applyNumberFormat="0" applyProtection="0">
      <alignment horizontal="right"/>
    </xf>
    <xf numFmtId="0" fontId="17" fillId="65" borderId="51" applyNumberFormat="0" applyProtection="0">
      <alignment horizontal="right"/>
    </xf>
    <xf numFmtId="0" fontId="17" fillId="65" borderId="51" applyNumberFormat="0" applyProtection="0">
      <alignment horizontal="right"/>
    </xf>
    <xf numFmtId="0" fontId="17" fillId="65" borderId="51" applyNumberFormat="0" applyProtection="0">
      <alignment horizontal="right"/>
    </xf>
    <xf numFmtId="0" fontId="17" fillId="65" borderId="51" applyNumberFormat="0" applyProtection="0">
      <alignment horizontal="right"/>
    </xf>
    <xf numFmtId="0" fontId="17" fillId="79" borderId="45" applyNumberFormat="0" applyProtection="0">
      <alignment horizontal="right"/>
    </xf>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0"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5" applyNumberFormat="0" applyFont="0" applyFill="0" applyAlignment="0" applyProtection="0"/>
    <xf numFmtId="0" fontId="11" fillId="0" borderId="46" applyNumberFormat="0" applyFont="0" applyFill="0" applyAlignment="0" applyProtection="0"/>
    <xf numFmtId="0" fontId="11" fillId="0" borderId="47" applyNumberFormat="0" applyFont="0" applyFill="0" applyAlignment="0" applyProtection="0"/>
    <xf numFmtId="0" fontId="11" fillId="0" borderId="47" applyNumberFormat="0" applyFont="0" applyFill="0" applyAlignment="0" applyProtection="0"/>
    <xf numFmtId="0" fontId="11" fillId="0" borderId="48" applyNumberFormat="0" applyFont="0" applyFill="0" applyAlignment="0" applyProtection="0"/>
    <xf numFmtId="0" fontId="11" fillId="0" borderId="48" applyNumberFormat="0" applyFont="0" applyFill="0" applyAlignment="0" applyProtection="0"/>
    <xf numFmtId="296" fontId="11" fillId="79" borderId="0" applyAlignment="0" applyProtection="0"/>
    <xf numFmtId="296" fontId="11" fillId="79" borderId="46" applyAlignment="0" applyProtection="0"/>
    <xf numFmtId="296" fontId="11" fillId="79" borderId="45" applyAlignment="0" applyProtection="0"/>
    <xf numFmtId="296" fontId="11" fillId="65" borderId="0" applyAlignment="0" applyProtection="0"/>
    <xf numFmtId="296" fontId="11" fillId="65" borderId="46" applyAlignment="0" applyProtection="0"/>
    <xf numFmtId="296" fontId="11" fillId="65" borderId="45"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0"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5" applyNumberFormat="0" applyFont="0" applyFill="0" applyAlignment="0" applyProtection="0"/>
    <xf numFmtId="0" fontId="11" fillId="0" borderId="46" applyNumberFormat="0" applyFont="0" applyFill="0" applyAlignment="0" applyProtection="0"/>
    <xf numFmtId="0" fontId="11" fillId="0" borderId="47" applyNumberFormat="0" applyFont="0" applyFill="0" applyAlignment="0" applyProtection="0"/>
    <xf numFmtId="0" fontId="11" fillId="0" borderId="47" applyNumberFormat="0" applyFont="0" applyFill="0" applyAlignment="0" applyProtection="0"/>
    <xf numFmtId="0" fontId="11" fillId="0" borderId="48" applyNumberFormat="0" applyFont="0" applyFill="0" applyAlignment="0" applyProtection="0"/>
    <xf numFmtId="0" fontId="11" fillId="0" borderId="48" applyNumberFormat="0" applyFont="0" applyFill="0" applyAlignment="0" applyProtection="0"/>
    <xf numFmtId="295" fontId="11" fillId="79" borderId="0" applyAlignment="0" applyProtection="0"/>
    <xf numFmtId="295" fontId="11" fillId="79" borderId="46" applyAlignment="0" applyProtection="0"/>
    <xf numFmtId="295" fontId="11" fillId="79" borderId="45" applyAlignment="0" applyProtection="0"/>
    <xf numFmtId="295" fontId="11" fillId="65" borderId="0" applyAlignment="0" applyProtection="0"/>
    <xf numFmtId="295" fontId="11" fillId="65" borderId="46" applyAlignment="0" applyProtection="0"/>
    <xf numFmtId="295" fontId="11" fillId="65" borderId="45" applyAlignment="0" applyProtection="0"/>
    <xf numFmtId="295" fontId="11" fillId="65" borderId="49" applyAlignment="0" applyProtection="0"/>
    <xf numFmtId="295" fontId="11" fillId="65" borderId="49" applyAlignment="0" applyProtection="0"/>
    <xf numFmtId="295" fontId="11" fillId="65" borderId="49" applyAlignment="0" applyProtection="0"/>
    <xf numFmtId="295" fontId="11" fillId="65" borderId="49" applyAlignment="0" applyProtection="0"/>
    <xf numFmtId="295" fontId="11" fillId="65" borderId="49" applyAlignment="0" applyProtection="0"/>
    <xf numFmtId="295" fontId="11" fillId="65" borderId="50" applyAlignment="0" applyProtection="0"/>
    <xf numFmtId="295" fontId="11" fillId="65" borderId="50" applyAlignment="0" applyProtection="0"/>
    <xf numFmtId="295" fontId="11" fillId="65" borderId="50" applyAlignment="0" applyProtection="0"/>
    <xf numFmtId="295" fontId="11" fillId="65" borderId="50" applyAlignment="0" applyProtection="0"/>
    <xf numFmtId="295" fontId="11" fillId="65" borderId="50" applyAlignment="0" applyProtection="0"/>
    <xf numFmtId="295" fontId="11" fillId="65" borderId="51" applyAlignment="0" applyProtection="0"/>
    <xf numFmtId="295" fontId="11" fillId="65" borderId="51" applyAlignment="0" applyProtection="0"/>
    <xf numFmtId="295" fontId="11" fillId="65" borderId="51" applyAlignment="0" applyProtection="0"/>
    <xf numFmtId="295" fontId="11" fillId="65" borderId="51" applyAlignment="0" applyProtection="0"/>
    <xf numFmtId="295" fontId="11" fillId="65" borderId="51" applyAlignment="0" applyProtection="0"/>
    <xf numFmtId="0" fontId="150" fillId="81" borderId="49" applyNumberFormat="0" applyProtection="0">
      <alignment horizontal="right"/>
    </xf>
    <xf numFmtId="0" fontId="150" fillId="81" borderId="49" applyNumberFormat="0" applyProtection="0">
      <alignment horizontal="right"/>
    </xf>
    <xf numFmtId="0" fontId="150" fillId="81" borderId="49" applyNumberFormat="0" applyProtection="0">
      <alignment horizontal="right"/>
    </xf>
    <xf numFmtId="0" fontId="150" fillId="81" borderId="49" applyNumberFormat="0" applyProtection="0">
      <alignment horizontal="right"/>
    </xf>
    <xf numFmtId="0" fontId="150" fillId="81" borderId="49" applyNumberFormat="0" applyProtection="0">
      <alignment horizontal="right"/>
    </xf>
    <xf numFmtId="0" fontId="150" fillId="81" borderId="50" applyNumberFormat="0" applyProtection="0">
      <alignment horizontal="right"/>
    </xf>
    <xf numFmtId="0" fontId="150" fillId="81" borderId="50" applyNumberFormat="0" applyProtection="0">
      <alignment horizontal="right"/>
    </xf>
    <xf numFmtId="0" fontId="150" fillId="81" borderId="50" applyNumberFormat="0" applyProtection="0">
      <alignment horizontal="right"/>
    </xf>
    <xf numFmtId="0" fontId="150" fillId="81" borderId="50" applyNumberFormat="0" applyProtection="0">
      <alignment horizontal="right"/>
    </xf>
    <xf numFmtId="0" fontId="150" fillId="81" borderId="50" applyNumberFormat="0" applyProtection="0">
      <alignment horizontal="right"/>
    </xf>
    <xf numFmtId="0" fontId="150" fillId="81" borderId="51" applyNumberFormat="0" applyProtection="0">
      <alignment horizontal="right"/>
    </xf>
    <xf numFmtId="0" fontId="150" fillId="81" borderId="51" applyNumberFormat="0" applyProtection="0">
      <alignment horizontal="right"/>
    </xf>
    <xf numFmtId="0" fontId="150" fillId="81" borderId="51" applyNumberFormat="0" applyProtection="0">
      <alignment horizontal="right"/>
    </xf>
    <xf numFmtId="0" fontId="150" fillId="81" borderId="51" applyNumberFormat="0" applyProtection="0">
      <alignment horizontal="right"/>
    </xf>
    <xf numFmtId="0" fontId="150" fillId="81" borderId="51" applyNumberFormat="0" applyProtection="0">
      <alignment horizontal="right"/>
    </xf>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0"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5" applyNumberFormat="0" applyFont="0" applyFill="0" applyAlignment="0" applyProtection="0"/>
    <xf numFmtId="0" fontId="11" fillId="0" borderId="46" applyNumberFormat="0" applyFont="0" applyFill="0" applyAlignment="0" applyProtection="0"/>
    <xf numFmtId="0" fontId="11" fillId="0" borderId="47" applyNumberFormat="0" applyFont="0" applyFill="0" applyAlignment="0" applyProtection="0"/>
    <xf numFmtId="0" fontId="11" fillId="0" borderId="47" applyNumberFormat="0" applyFont="0" applyFill="0" applyAlignment="0" applyProtection="0"/>
    <xf numFmtId="0" fontId="11" fillId="0" borderId="48" applyNumberFormat="0" applyFont="0" applyFill="0" applyAlignment="0" applyProtection="0"/>
    <xf numFmtId="0" fontId="11" fillId="0" borderId="48" applyNumberFormat="0" applyFont="0" applyFill="0" applyAlignment="0" applyProtection="0"/>
    <xf numFmtId="0" fontId="11" fillId="0" borderId="37" applyNumberFormat="0" applyFill="0" applyProtection="0">
      <alignment horizontal="center"/>
    </xf>
    <xf numFmtId="0" fontId="11" fillId="0" borderId="37" applyNumberFormat="0" applyFill="0" applyProtection="0">
      <alignment horizontal="center"/>
    </xf>
    <xf numFmtId="0" fontId="11" fillId="0" borderId="37" applyNumberFormat="0" applyFill="0" applyProtection="0">
      <alignment horizontal="center"/>
    </xf>
    <xf numFmtId="0" fontId="11" fillId="0" borderId="37" applyNumberFormat="0" applyFill="0" applyProtection="0">
      <alignment horizontal="center"/>
    </xf>
    <xf numFmtId="0" fontId="11" fillId="0" borderId="37" applyNumberFormat="0" applyFill="0" applyProtection="0">
      <alignment horizontal="center"/>
    </xf>
    <xf numFmtId="0" fontId="151" fillId="82" borderId="45" applyNumberFormat="0" applyProtection="0">
      <alignment horizontal="right"/>
    </xf>
    <xf numFmtId="297" fontId="151" fillId="82" borderId="45" applyProtection="0">
      <alignment horizontal="right"/>
    </xf>
    <xf numFmtId="297" fontId="151" fillId="82" borderId="46" applyProtection="0">
      <alignment horizontal="right"/>
    </xf>
    <xf numFmtId="296" fontId="151" fillId="82" borderId="45" applyProtection="0">
      <alignment horizontal="right"/>
    </xf>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0"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5" applyNumberFormat="0" applyFont="0" applyFill="0" applyAlignment="0" applyProtection="0"/>
    <xf numFmtId="0" fontId="11" fillId="0" borderId="46" applyNumberFormat="0" applyFont="0" applyFill="0" applyAlignment="0" applyProtection="0"/>
    <xf numFmtId="0" fontId="11" fillId="0" borderId="47" applyNumberFormat="0" applyFont="0" applyFill="0" applyAlignment="0" applyProtection="0"/>
    <xf numFmtId="0" fontId="11" fillId="0" borderId="47" applyNumberFormat="0" applyFont="0" applyFill="0" applyAlignment="0" applyProtection="0"/>
    <xf numFmtId="0" fontId="11" fillId="0" borderId="48" applyNumberFormat="0" applyFont="0" applyFill="0" applyAlignment="0" applyProtection="0"/>
    <xf numFmtId="0" fontId="11" fillId="0" borderId="48"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5" applyNumberFormat="0" applyFont="0" applyFill="0" applyAlignment="0" applyProtection="0"/>
    <xf numFmtId="0" fontId="11" fillId="0" borderId="46" applyNumberFormat="0" applyFont="0" applyFill="0" applyAlignment="0" applyProtection="0"/>
    <xf numFmtId="0" fontId="11" fillId="0" borderId="47" applyNumberFormat="0" applyFont="0" applyFill="0" applyAlignment="0" applyProtection="0"/>
    <xf numFmtId="0" fontId="11" fillId="0" borderId="47" applyNumberFormat="0" applyFont="0" applyFill="0" applyAlignment="0" applyProtection="0"/>
    <xf numFmtId="0" fontId="11" fillId="0" borderId="48" applyNumberFormat="0" applyFont="0" applyFill="0" applyAlignment="0" applyProtection="0"/>
    <xf numFmtId="0" fontId="11" fillId="0" borderId="48" applyNumberFormat="0" applyFont="0" applyFill="0" applyAlignment="0" applyProtection="0"/>
    <xf numFmtId="0" fontId="11" fillId="65" borderId="45" applyNumberFormat="0" applyProtection="0">
      <alignment horizontal="center"/>
    </xf>
    <xf numFmtId="0" fontId="11" fillId="65" borderId="45" applyNumberFormat="0" applyProtection="0">
      <alignment horizontal="left"/>
    </xf>
    <xf numFmtId="294" fontId="11" fillId="65" borderId="45" applyProtection="0">
      <alignment horizontal="left"/>
    </xf>
    <xf numFmtId="0" fontId="11" fillId="65" borderId="45" applyNumberFormat="0" applyProtection="0">
      <alignment horizontal="right"/>
    </xf>
    <xf numFmtId="0" fontId="11" fillId="65" borderId="45" applyNumberFormat="0" applyAlignment="0" applyProtection="0"/>
    <xf numFmtId="0" fontId="11" fillId="65" borderId="49" applyNumberFormat="0" applyAlignment="0" applyProtection="0"/>
    <xf numFmtId="0" fontId="11" fillId="65" borderId="49" applyNumberFormat="0" applyAlignment="0" applyProtection="0"/>
    <xf numFmtId="0" fontId="11" fillId="65" borderId="49" applyNumberFormat="0" applyAlignment="0" applyProtection="0"/>
    <xf numFmtId="0" fontId="11" fillId="65" borderId="49" applyNumberFormat="0" applyAlignment="0" applyProtection="0"/>
    <xf numFmtId="0" fontId="11" fillId="65" borderId="49" applyNumberFormat="0" applyAlignment="0" applyProtection="0"/>
    <xf numFmtId="0" fontId="11" fillId="65" borderId="50" applyNumberFormat="0" applyAlignment="0" applyProtection="0"/>
    <xf numFmtId="0" fontId="11" fillId="65" borderId="50" applyNumberFormat="0" applyAlignment="0" applyProtection="0"/>
    <xf numFmtId="0" fontId="11" fillId="65" borderId="50" applyNumberFormat="0" applyAlignment="0" applyProtection="0"/>
    <xf numFmtId="0" fontId="11" fillId="65" borderId="50" applyNumberFormat="0" applyAlignment="0" applyProtection="0"/>
    <xf numFmtId="0" fontId="11" fillId="65" borderId="50" applyNumberFormat="0" applyAlignment="0" applyProtection="0"/>
    <xf numFmtId="0" fontId="11" fillId="65" borderId="43" applyNumberFormat="0" applyAlignment="0" applyProtection="0"/>
    <xf numFmtId="0" fontId="11" fillId="65" borderId="43" applyNumberFormat="0" applyAlignment="0" applyProtection="0"/>
    <xf numFmtId="0" fontId="11" fillId="65" borderId="43" applyNumberFormat="0" applyAlignment="0" applyProtection="0"/>
    <xf numFmtId="0" fontId="11" fillId="65" borderId="43" applyNumberFormat="0" applyAlignment="0" applyProtection="0"/>
    <xf numFmtId="0" fontId="11" fillId="65" borderId="43" applyNumberFormat="0" applyAlignment="0" applyProtection="0"/>
    <xf numFmtId="0" fontId="11" fillId="65" borderId="47" applyNumberFormat="0" applyAlignment="0" applyProtection="0"/>
    <xf numFmtId="0" fontId="11" fillId="65" borderId="47" applyNumberFormat="0" applyAlignment="0" applyProtection="0"/>
    <xf numFmtId="0" fontId="11" fillId="65" borderId="44" applyNumberFormat="0" applyAlignment="0" applyProtection="0"/>
    <xf numFmtId="0" fontId="11" fillId="65" borderId="44" applyNumberFormat="0" applyAlignment="0" applyProtection="0"/>
    <xf numFmtId="0" fontId="11" fillId="65" borderId="44" applyNumberFormat="0" applyAlignment="0" applyProtection="0"/>
    <xf numFmtId="0" fontId="11" fillId="65" borderId="44" applyNumberFormat="0" applyAlignment="0" applyProtection="0"/>
    <xf numFmtId="0" fontId="11" fillId="65" borderId="44" applyNumberFormat="0" applyAlignment="0" applyProtection="0"/>
    <xf numFmtId="0" fontId="11" fillId="65" borderId="46" applyNumberFormat="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42" applyNumberFormat="0" applyFont="0" applyFill="0" applyAlignment="0" applyProtection="0"/>
    <xf numFmtId="0" fontId="11" fillId="0" borderId="0"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3"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4" applyNumberFormat="0" applyFont="0" applyFill="0" applyAlignment="0" applyProtection="0"/>
    <xf numFmtId="0" fontId="11" fillId="0" borderId="45" applyNumberFormat="0" applyFont="0" applyFill="0" applyAlignment="0" applyProtection="0"/>
    <xf numFmtId="0" fontId="11" fillId="0" borderId="46" applyNumberFormat="0" applyFont="0" applyFill="0" applyAlignment="0" applyProtection="0"/>
    <xf numFmtId="0" fontId="11" fillId="0" borderId="47" applyNumberFormat="0" applyFont="0" applyFill="0" applyAlignment="0" applyProtection="0"/>
    <xf numFmtId="0" fontId="11" fillId="0" borderId="47" applyNumberFormat="0" applyFont="0" applyFill="0" applyAlignment="0" applyProtection="0"/>
    <xf numFmtId="0" fontId="11" fillId="0" borderId="48" applyNumberFormat="0" applyFont="0" applyFill="0" applyAlignment="0" applyProtection="0"/>
    <xf numFmtId="0" fontId="11" fillId="0" borderId="48" applyNumberFormat="0" applyFont="0" applyFill="0" applyAlignment="0" applyProtection="0"/>
    <xf numFmtId="0" fontId="111" fillId="0" borderId="0"/>
    <xf numFmtId="172" fontId="111" fillId="0" borderId="0"/>
    <xf numFmtId="0" fontId="152" fillId="0" borderId="0"/>
    <xf numFmtId="172" fontId="152" fillId="0" borderId="0"/>
    <xf numFmtId="3" fontId="16" fillId="0" borderId="17" applyNumberFormat="0" applyFill="0" applyProtection="0"/>
    <xf numFmtId="3" fontId="16" fillId="0" borderId="17" applyNumberFormat="0" applyFill="0" applyProtection="0"/>
    <xf numFmtId="3" fontId="16" fillId="0" borderId="17" applyNumberFormat="0" applyFill="0" applyProtection="0"/>
    <xf numFmtId="3" fontId="16" fillId="0" borderId="17" applyNumberFormat="0" applyFill="0" applyProtection="0"/>
    <xf numFmtId="9" fontId="21" fillId="0" borderId="0" applyNumberFormat="0" applyFill="0" applyAlignment="0" applyProtection="0"/>
    <xf numFmtId="38" fontId="52" fillId="0" borderId="2"/>
    <xf numFmtId="38" fontId="52" fillId="0" borderId="2"/>
    <xf numFmtId="38" fontId="52" fillId="0" borderId="2"/>
    <xf numFmtId="38" fontId="52" fillId="0" borderId="2"/>
    <xf numFmtId="38" fontId="52" fillId="0" borderId="2"/>
    <xf numFmtId="38" fontId="52" fillId="0" borderId="2"/>
    <xf numFmtId="38" fontId="52" fillId="0" borderId="2"/>
    <xf numFmtId="9" fontId="153" fillId="0" borderId="17" applyNumberFormat="0" applyFont="0" applyBorder="0" applyAlignment="0"/>
    <xf numFmtId="5" fontId="98" fillId="0" borderId="25"/>
    <xf numFmtId="5" fontId="98" fillId="0" borderId="25"/>
    <xf numFmtId="5" fontId="98" fillId="0" borderId="25"/>
    <xf numFmtId="0" fontId="76" fillId="0" borderId="0" applyBorder="0" applyProtection="0">
      <alignment horizontal="left"/>
    </xf>
    <xf numFmtId="172" fontId="76" fillId="0" borderId="0" applyBorder="0" applyProtection="0">
      <alignment horizontal="left"/>
    </xf>
    <xf numFmtId="0" fontId="17" fillId="0" borderId="0">
      <alignment horizontal="center" wrapText="1"/>
    </xf>
    <xf numFmtId="172" fontId="17" fillId="0" borderId="0">
      <alignment horizontal="center" wrapText="1"/>
    </xf>
    <xf numFmtId="0" fontId="17" fillId="0" borderId="0" applyNumberFormat="0" applyFill="0" applyBorder="0" applyAlignment="0" applyProtection="0">
      <alignment horizontal="center" wrapText="1"/>
    </xf>
    <xf numFmtId="0" fontId="84" fillId="0" borderId="0" applyNumberFormat="0" applyFill="0" applyBorder="0" applyAlignment="0" applyProtection="0"/>
    <xf numFmtId="172" fontId="84" fillId="0" borderId="0" applyNumberFormat="0" applyFill="0" applyBorder="0" applyAlignment="0" applyProtection="0"/>
    <xf numFmtId="0" fontId="84" fillId="0" borderId="0" applyNumberFormat="0" applyFill="0" applyBorder="0" applyAlignment="0" applyProtection="0">
      <alignment vertical="center"/>
    </xf>
    <xf numFmtId="0" fontId="67" fillId="0" borderId="0" applyFill="0" applyBorder="0" applyProtection="0">
      <alignment horizontal="left"/>
    </xf>
    <xf numFmtId="172" fontId="115" fillId="0" borderId="0" applyNumberFormat="0" applyFill="0" applyBorder="0" applyAlignment="0" applyProtection="0"/>
    <xf numFmtId="0" fontId="16" fillId="0" borderId="0" applyNumberFormat="0" applyFill="0" applyBorder="0" applyAlignment="0" applyProtection="0"/>
    <xf numFmtId="0" fontId="84" fillId="0" borderId="52" applyFill="0" applyBorder="0" applyProtection="0">
      <alignment horizontal="left" vertical="top"/>
    </xf>
    <xf numFmtId="0" fontId="84" fillId="0" borderId="52" applyFill="0" applyBorder="0" applyProtection="0">
      <alignment horizontal="left" vertical="top"/>
    </xf>
    <xf numFmtId="172" fontId="84" fillId="0" borderId="52" applyFill="0" applyBorder="0" applyProtection="0">
      <alignment horizontal="left" vertical="top"/>
    </xf>
    <xf numFmtId="172" fontId="84" fillId="0" borderId="52" applyFill="0" applyBorder="0" applyProtection="0">
      <alignment horizontal="left" vertical="top"/>
    </xf>
    <xf numFmtId="0" fontId="84" fillId="0" borderId="52" applyFill="0" applyBorder="0" applyProtection="0">
      <alignment horizontal="left" vertical="top"/>
    </xf>
    <xf numFmtId="0" fontId="84" fillId="0" borderId="52" applyFill="0" applyBorder="0" applyProtection="0">
      <alignment horizontal="left" vertical="top"/>
    </xf>
    <xf numFmtId="172" fontId="84" fillId="0" borderId="52" applyFill="0" applyBorder="0" applyProtection="0">
      <alignment horizontal="left" vertical="top"/>
    </xf>
    <xf numFmtId="0" fontId="84" fillId="0" borderId="52" applyFill="0" applyBorder="0" applyProtection="0">
      <alignment horizontal="left" vertical="top"/>
    </xf>
    <xf numFmtId="172" fontId="84" fillId="0" borderId="52" applyFill="0" applyBorder="0" applyProtection="0">
      <alignment horizontal="left" vertical="top"/>
    </xf>
    <xf numFmtId="172" fontId="84" fillId="0" borderId="52" applyFill="0" applyBorder="0" applyProtection="0">
      <alignment horizontal="left" vertical="top"/>
    </xf>
    <xf numFmtId="0" fontId="84" fillId="0" borderId="52" applyFill="0" applyBorder="0" applyProtection="0">
      <alignment horizontal="left" vertical="top"/>
    </xf>
    <xf numFmtId="0" fontId="84" fillId="0" borderId="52" applyFill="0" applyBorder="0" applyProtection="0">
      <alignment horizontal="left" vertical="top"/>
    </xf>
    <xf numFmtId="172" fontId="84" fillId="0" borderId="52" applyFill="0" applyBorder="0" applyProtection="0">
      <alignment horizontal="left" vertical="top"/>
    </xf>
    <xf numFmtId="172" fontId="84" fillId="0" borderId="52" applyFill="0" applyBorder="0" applyProtection="0">
      <alignment horizontal="left" vertical="top"/>
    </xf>
    <xf numFmtId="172" fontId="84" fillId="0" borderId="52" applyFill="0" applyBorder="0" applyProtection="0">
      <alignment horizontal="left" vertical="top"/>
    </xf>
    <xf numFmtId="0" fontId="84" fillId="0" borderId="52" applyFill="0" applyBorder="0" applyProtection="0">
      <alignment horizontal="left" vertical="top"/>
    </xf>
    <xf numFmtId="0" fontId="84" fillId="0" borderId="52" applyFill="0" applyBorder="0" applyProtection="0">
      <alignment horizontal="left" vertical="top"/>
    </xf>
    <xf numFmtId="172" fontId="84" fillId="0" borderId="52" applyFill="0" applyBorder="0" applyProtection="0">
      <alignment horizontal="left" vertical="top"/>
    </xf>
    <xf numFmtId="0" fontId="84" fillId="0" borderId="52" applyFill="0" applyBorder="0" applyProtection="0">
      <alignment horizontal="left" vertical="top"/>
    </xf>
    <xf numFmtId="172" fontId="16" fillId="0" borderId="0" applyNumberFormat="0" applyFill="0" applyBorder="0" applyAlignment="0" applyProtection="0">
      <alignment horizontal="left" vertical="center"/>
    </xf>
    <xf numFmtId="49" fontId="22" fillId="0" borderId="0" applyFill="0" applyBorder="0" applyAlignment="0"/>
    <xf numFmtId="300" fontId="96" fillId="0" borderId="0" applyFill="0" applyBorder="0" applyAlignment="0"/>
    <xf numFmtId="301" fontId="96" fillId="0" borderId="0" applyFill="0" applyBorder="0" applyAlignment="0"/>
    <xf numFmtId="302" fontId="135" fillId="0" borderId="0"/>
    <xf numFmtId="0" fontId="154" fillId="0" borderId="0" applyFill="0" applyBorder="0" applyProtection="0">
      <alignment horizontal="left" vertical="top"/>
    </xf>
    <xf numFmtId="172" fontId="154" fillId="0" borderId="0" applyFill="0" applyBorder="0" applyProtection="0">
      <alignment horizontal="left" vertical="top"/>
    </xf>
    <xf numFmtId="0" fontId="52" fillId="0" borderId="0" applyNumberFormat="0" applyFill="0" applyBorder="0" applyAlignment="0" applyProtection="0"/>
    <xf numFmtId="172" fontId="52" fillId="0" borderId="0" applyNumberFormat="0" applyFill="0" applyBorder="0" applyAlignment="0" applyProtection="0"/>
    <xf numFmtId="0" fontId="51" fillId="0" borderId="0" applyNumberFormat="0" applyFill="0" applyBorder="0" applyAlignment="0" applyProtection="0"/>
    <xf numFmtId="172" fontId="51" fillId="0" borderId="0" applyNumberFormat="0" applyFill="0" applyBorder="0" applyAlignment="0" applyProtection="0"/>
    <xf numFmtId="40" fontId="155" fillId="0" borderId="0"/>
    <xf numFmtId="5" fontId="156" fillId="83" borderId="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72" fontId="157" fillId="0" borderId="0" applyNumberFormat="0" applyFill="0" applyBorder="0" applyAlignment="0" applyProtection="0"/>
    <xf numFmtId="172"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35" fillId="0" borderId="0" applyNumberFormat="0" applyFill="0" applyBorder="0" applyAlignment="0" applyProtection="0"/>
    <xf numFmtId="0" fontId="157" fillId="0" borderId="0" applyNumberFormat="0" applyFill="0" applyBorder="0" applyAlignment="0" applyProtection="0"/>
    <xf numFmtId="172" fontId="157" fillId="0" borderId="0" applyNumberFormat="0" applyFill="0" applyBorder="0" applyAlignment="0" applyProtection="0"/>
    <xf numFmtId="172" fontId="157" fillId="0" borderId="0" applyNumberFormat="0" applyFill="0" applyBorder="0" applyAlignment="0" applyProtection="0"/>
    <xf numFmtId="172"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8"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72"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72" fillId="4" borderId="53">
      <alignment horizontal="center" wrapText="1"/>
    </xf>
    <xf numFmtId="172" fontId="72" fillId="4" borderId="53">
      <alignment horizontal="center" wrapText="1"/>
    </xf>
    <xf numFmtId="0" fontId="10" fillId="0" borderId="13" applyNumberFormat="0" applyFill="0" applyAlignment="0" applyProtection="0"/>
    <xf numFmtId="0" fontId="159" fillId="0" borderId="13" applyNumberFormat="0" applyFill="0" applyAlignment="0" applyProtection="0"/>
    <xf numFmtId="0" fontId="102" fillId="0" borderId="54" applyNumberFormat="0" applyFill="0" applyAlignment="0" applyProtection="0"/>
    <xf numFmtId="0" fontId="102" fillId="0" borderId="54" applyNumberFormat="0" applyFill="0" applyAlignment="0" applyProtection="0"/>
    <xf numFmtId="172" fontId="102" fillId="0" borderId="54" applyNumberFormat="0" applyFill="0" applyAlignment="0" applyProtection="0"/>
    <xf numFmtId="172" fontId="102" fillId="0" borderId="54" applyNumberFormat="0" applyFill="0" applyAlignment="0" applyProtection="0"/>
    <xf numFmtId="0" fontId="11" fillId="0" borderId="55"/>
    <xf numFmtId="0" fontId="11" fillId="0" borderId="55"/>
    <xf numFmtId="0" fontId="11" fillId="0" borderId="55"/>
    <xf numFmtId="0" fontId="102" fillId="0" borderId="54" applyNumberFormat="0" applyFill="0" applyAlignment="0" applyProtection="0"/>
    <xf numFmtId="0" fontId="102" fillId="0" borderId="54" applyNumberFormat="0" applyFill="0" applyAlignment="0" applyProtection="0"/>
    <xf numFmtId="5" fontId="131" fillId="0" borderId="56"/>
    <xf numFmtId="5" fontId="131" fillId="0" borderId="56"/>
    <xf numFmtId="5" fontId="131" fillId="0" borderId="56"/>
    <xf numFmtId="5" fontId="131" fillId="0" borderId="56"/>
    <xf numFmtId="5" fontId="131" fillId="0" borderId="25"/>
    <xf numFmtId="5" fontId="131" fillId="0" borderId="25"/>
    <xf numFmtId="5" fontId="131" fillId="0" borderId="25"/>
    <xf numFmtId="303" fontId="99" fillId="0" borderId="0"/>
    <xf numFmtId="0" fontId="17" fillId="4" borderId="0">
      <alignment horizontal="center"/>
    </xf>
    <xf numFmtId="172" fontId="17" fillId="4" borderId="0">
      <alignment horizontal="center"/>
    </xf>
    <xf numFmtId="0" fontId="47" fillId="0" borderId="0" applyNumberFormat="0" applyFill="0" applyBorder="0" applyAlignment="0" applyProtection="0"/>
    <xf numFmtId="0" fontId="160" fillId="0" borderId="0" applyNumberFormat="0" applyFill="0" applyBorder="0" applyAlignment="0" applyProtection="0"/>
    <xf numFmtId="0" fontId="161" fillId="0" borderId="0" applyNumberFormat="0" applyFill="0" applyBorder="0" applyAlignment="0" applyProtection="0"/>
    <xf numFmtId="172" fontId="161" fillId="0" borderId="0" applyNumberFormat="0" applyFill="0" applyBorder="0" applyAlignment="0" applyProtection="0"/>
    <xf numFmtId="40" fontId="162" fillId="0" borderId="23">
      <alignment horizontal="center" vertical="top" wrapText="1"/>
    </xf>
    <xf numFmtId="40" fontId="162" fillId="0" borderId="23">
      <alignment horizontal="center" vertical="top" wrapText="1"/>
    </xf>
    <xf numFmtId="40" fontId="162" fillId="0" borderId="23">
      <alignment horizontal="center" vertical="top" wrapText="1"/>
    </xf>
    <xf numFmtId="304" fontId="69"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0" fontId="52" fillId="0" borderId="0"/>
    <xf numFmtId="44" fontId="51" fillId="0" borderId="0" applyFont="0" applyFill="0" applyBorder="0" applyAlignment="0" applyProtection="0"/>
    <xf numFmtId="42" fontId="51" fillId="0" borderId="0" applyFont="0" applyFill="0" applyBorder="0" applyAlignment="0" applyProtection="0"/>
    <xf numFmtId="0" fontId="22" fillId="0" borderId="0"/>
    <xf numFmtId="0" fontId="22" fillId="0" borderId="0"/>
    <xf numFmtId="164" fontId="9"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11" fillId="0" borderId="0" applyFont="0" applyFill="0" applyBorder="0" applyAlignment="0" applyProtection="0"/>
    <xf numFmtId="9" fontId="11" fillId="0" borderId="0" applyFont="0" applyFill="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307" fontId="2" fillId="35"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85" borderId="0"/>
    <xf numFmtId="0" fontId="2" fillId="86" borderId="0"/>
    <xf numFmtId="0" fontId="61" fillId="14" borderId="0" applyNumberFormat="0" applyBorder="0" applyAlignment="0" applyProtection="0"/>
    <xf numFmtId="0" fontId="61"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167" fillId="14" borderId="0" applyNumberFormat="0" applyBorder="0" applyAlignment="0" applyProtection="0"/>
    <xf numFmtId="0" fontId="168" fillId="14"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9" fillId="18" borderId="0" applyNumberFormat="0" applyBorder="0" applyAlignment="0" applyProtection="0"/>
    <xf numFmtId="308" fontId="169" fillId="18" borderId="0" applyNumberFormat="0" applyBorder="0" applyAlignment="0" applyProtection="0"/>
    <xf numFmtId="0" fontId="167" fillId="18" borderId="0" applyNumberFormat="0" applyBorder="0" applyAlignment="0" applyProtection="0"/>
    <xf numFmtId="0" fontId="168" fillId="1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167" fillId="22" borderId="0" applyNumberFormat="0" applyBorder="0" applyAlignment="0" applyProtection="0"/>
    <xf numFmtId="0" fontId="168" fillId="22"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309" fontId="50" fillId="0" borderId="0">
      <alignment vertical="center"/>
    </xf>
    <xf numFmtId="308" fontId="170" fillId="8" borderId="0" applyNumberFormat="0" applyBorder="0" applyAlignment="0" applyProtection="0"/>
    <xf numFmtId="0" fontId="171" fillId="0" borderId="58" applyNumberFormat="0" applyFont="0" applyProtection="0">
      <alignment wrapText="1"/>
    </xf>
    <xf numFmtId="0" fontId="172" fillId="11" borderId="8" applyNumberFormat="0" applyAlignment="0" applyProtection="0"/>
    <xf numFmtId="0" fontId="173" fillId="11" borderId="8" applyNumberFormat="0" applyAlignment="0" applyProtection="0"/>
    <xf numFmtId="0" fontId="2" fillId="87" borderId="0"/>
    <xf numFmtId="0" fontId="2" fillId="88" borderId="0"/>
    <xf numFmtId="0" fontId="2" fillId="89" borderId="0"/>
    <xf numFmtId="0" fontId="2" fillId="90" borderId="0"/>
    <xf numFmtId="0" fontId="98" fillId="0" borderId="0">
      <alignment horizontal="center" vertical="center" wrapText="1"/>
    </xf>
    <xf numFmtId="43" fontId="22" fillId="0" borderId="0" applyFont="0" applyFill="0" applyBorder="0" applyAlignment="0" applyProtection="0">
      <alignment vertical="top"/>
    </xf>
    <xf numFmtId="43" fontId="174" fillId="0" borderId="0" applyFont="0" applyFill="0" applyBorder="0" applyAlignment="0" applyProtection="0"/>
    <xf numFmtId="43" fontId="175" fillId="0" borderId="0" applyFont="0" applyFill="0" applyBorder="0" applyAlignment="0" applyProtection="0"/>
    <xf numFmtId="43" fontId="176" fillId="0" borderId="0" applyFont="0" applyFill="0" applyBorder="0" applyAlignment="0" applyProtection="0"/>
    <xf numFmtId="43" fontId="176" fillId="0" borderId="0" applyFont="0" applyFill="0" applyBorder="0" applyAlignment="0" applyProtection="0"/>
    <xf numFmtId="43" fontId="2" fillId="0" borderId="0" applyFont="0" applyFill="0" applyBorder="0" applyAlignment="0" applyProtection="0"/>
    <xf numFmtId="43" fontId="177" fillId="0" borderId="0" applyFont="0" applyFill="0" applyBorder="0" applyAlignment="0" applyProtection="0"/>
    <xf numFmtId="43" fontId="2" fillId="0" borderId="0" applyFont="0" applyFill="0" applyBorder="0" applyAlignment="0" applyProtection="0"/>
    <xf numFmtId="3" fontId="11" fillId="0" borderId="0" applyFont="0" applyFill="0" applyBorder="0" applyAlignment="0" applyProtection="0"/>
    <xf numFmtId="0" fontId="178" fillId="0" borderId="0">
      <alignment horizontal="left" vertical="center" wrapText="1"/>
    </xf>
    <xf numFmtId="44" fontId="22" fillId="0" borderId="0" applyFont="0" applyFill="0" applyBorder="0" applyAlignment="0" applyProtection="0">
      <alignment vertical="top"/>
    </xf>
    <xf numFmtId="44" fontId="22" fillId="0" borderId="0" applyFont="0" applyFill="0" applyBorder="0" applyAlignment="0" applyProtection="0">
      <alignment vertical="top"/>
    </xf>
    <xf numFmtId="44" fontId="174" fillId="0" borderId="0" applyFont="0" applyFill="0" applyBorder="0" applyAlignment="0" applyProtection="0"/>
    <xf numFmtId="44" fontId="2" fillId="0" borderId="0" applyFont="0" applyFill="0" applyBorder="0" applyAlignment="0" applyProtection="0"/>
    <xf numFmtId="44" fontId="176" fillId="0" borderId="0" applyFont="0" applyFill="0" applyBorder="0" applyAlignment="0" applyProtection="0"/>
    <xf numFmtId="44" fontId="2" fillId="0" borderId="0" applyFont="0" applyFill="0" applyBorder="0" applyAlignment="0" applyProtection="0"/>
    <xf numFmtId="44" fontId="177" fillId="0" borderId="0" applyFont="0" applyFill="0" applyBorder="0" applyAlignment="0" applyProtection="0"/>
    <xf numFmtId="310" fontId="11" fillId="0" borderId="0" applyFont="0" applyFill="0" applyBorder="0" applyAlignment="0" applyProtection="0"/>
    <xf numFmtId="311" fontId="19" fillId="0" borderId="59" applyNumberFormat="0" applyFill="0">
      <alignment horizontal="right"/>
    </xf>
    <xf numFmtId="311" fontId="19" fillId="0" borderId="59" applyNumberFormat="0" applyFill="0">
      <alignment horizontal="right"/>
    </xf>
    <xf numFmtId="312" fontId="179" fillId="0" borderId="59">
      <alignment horizontal="right" vertical="center"/>
    </xf>
    <xf numFmtId="49" fontId="180" fillId="0" borderId="59">
      <alignment horizontal="left" vertical="center"/>
    </xf>
    <xf numFmtId="311" fontId="19" fillId="0" borderId="59" applyNumberFormat="0" applyFill="0">
      <alignment horizontal="right"/>
    </xf>
    <xf numFmtId="313" fontId="19" fillId="0" borderId="59">
      <alignment horizontal="right"/>
    </xf>
    <xf numFmtId="0" fontId="11" fillId="0" borderId="0" applyFont="0" applyFill="0" applyBorder="0" applyAlignment="0" applyProtection="0"/>
    <xf numFmtId="2" fontId="11" fillId="0" borderId="0" applyFont="0" applyFill="0" applyBorder="0" applyAlignment="0" applyProtection="0"/>
    <xf numFmtId="0" fontId="131" fillId="0" borderId="0">
      <alignment horizontal="left" vertical="top"/>
    </xf>
    <xf numFmtId="0" fontId="37" fillId="0" borderId="6" applyNumberFormat="0" applyFill="0" applyAlignment="0" applyProtection="0"/>
    <xf numFmtId="0" fontId="181" fillId="0" borderId="6" applyNumberFormat="0" applyFill="0" applyAlignment="0" applyProtection="0"/>
    <xf numFmtId="308" fontId="182" fillId="0" borderId="59">
      <alignment horizontal="left"/>
    </xf>
    <xf numFmtId="308" fontId="182" fillId="0" borderId="59">
      <alignment horizontal="left"/>
    </xf>
    <xf numFmtId="0" fontId="183" fillId="0" borderId="4">
      <alignment horizontal="right" vertical="center"/>
    </xf>
    <xf numFmtId="0" fontId="184" fillId="0" borderId="59">
      <alignment horizontal="left" vertical="center"/>
    </xf>
    <xf numFmtId="0" fontId="19" fillId="0" borderId="59">
      <alignment horizontal="left" vertical="center"/>
    </xf>
    <xf numFmtId="0" fontId="182" fillId="0" borderId="59">
      <alignment horizontal="left"/>
    </xf>
    <xf numFmtId="308" fontId="182" fillId="91" borderId="0">
      <alignment horizontal="centerContinuous" wrapText="1"/>
    </xf>
    <xf numFmtId="49" fontId="182" fillId="91" borderId="3">
      <alignment horizontal="left" vertical="center"/>
    </xf>
    <xf numFmtId="308" fontId="182" fillId="91" borderId="0">
      <alignment horizontal="centerContinuous" wrapText="1"/>
    </xf>
    <xf numFmtId="0" fontId="182" fillId="91" borderId="0">
      <alignment horizontal="centerContinuous" vertical="center" wrapText="1"/>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25" fillId="0" borderId="0" applyNumberFormat="0" applyFill="0" applyBorder="0" applyAlignment="0" applyProtection="0"/>
    <xf numFmtId="0" fontId="186" fillId="10" borderId="8" applyNumberFormat="0" applyAlignment="0" applyProtection="0"/>
    <xf numFmtId="0" fontId="186" fillId="10" borderId="8" applyNumberFormat="0" applyAlignment="0" applyProtection="0"/>
    <xf numFmtId="0" fontId="186" fillId="10" borderId="8" applyNumberFormat="0" applyAlignment="0" applyProtection="0"/>
    <xf numFmtId="0" fontId="186" fillId="10" borderId="8" applyNumberFormat="0" applyAlignment="0" applyProtection="0"/>
    <xf numFmtId="0" fontId="186" fillId="10" borderId="8" applyNumberFormat="0" applyAlignment="0" applyProtection="0"/>
    <xf numFmtId="0" fontId="187" fillId="10" borderId="8" applyNumberFormat="0" applyAlignment="0" applyProtection="0"/>
    <xf numFmtId="0" fontId="128" fillId="10" borderId="8" applyNumberFormat="0" applyAlignment="0" applyProtection="0"/>
    <xf numFmtId="0" fontId="128" fillId="10" borderId="8" applyNumberFormat="0" applyAlignment="0" applyProtection="0"/>
    <xf numFmtId="0" fontId="188" fillId="0" borderId="8" applyNumberFormat="0" applyAlignment="0" applyProtection="0"/>
    <xf numFmtId="0" fontId="188" fillId="0" borderId="8" applyNumberFormat="0" applyAlignment="0" applyProtection="0"/>
    <xf numFmtId="0" fontId="188" fillId="0" borderId="8" applyNumberFormat="0" applyAlignment="0" applyProtection="0"/>
    <xf numFmtId="0" fontId="188" fillId="0" borderId="8" applyNumberFormat="0" applyAlignment="0" applyProtection="0"/>
    <xf numFmtId="0" fontId="128" fillId="10" borderId="8" applyNumberFormat="0" applyAlignment="0" applyProtection="0"/>
    <xf numFmtId="0" fontId="128" fillId="10" borderId="8" applyNumberFormat="0" applyAlignment="0" applyProtection="0"/>
    <xf numFmtId="0" fontId="186" fillId="10" borderId="8" applyNumberFormat="0" applyAlignment="0" applyProtection="0"/>
    <xf numFmtId="0" fontId="186" fillId="10" borderId="8" applyNumberFormat="0" applyAlignment="0" applyProtection="0"/>
    <xf numFmtId="0" fontId="186" fillId="10"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alignment vertical="top"/>
    </xf>
    <xf numFmtId="308" fontId="174" fillId="0" borderId="0"/>
    <xf numFmtId="0" fontId="189" fillId="0" borderId="0"/>
    <xf numFmtId="0" fontId="2" fillId="0" borderId="0"/>
    <xf numFmtId="0" fontId="2" fillId="0" borderId="0"/>
    <xf numFmtId="0" fontId="2" fillId="0" borderId="0"/>
    <xf numFmtId="0" fontId="2" fillId="0" borderId="0"/>
    <xf numFmtId="0" fontId="2" fillId="0" borderId="0"/>
    <xf numFmtId="0" fontId="190" fillId="0" borderId="0"/>
    <xf numFmtId="0" fontId="2" fillId="0" borderId="0"/>
    <xf numFmtId="0" fontId="177" fillId="0" borderId="0"/>
    <xf numFmtId="0" fontId="2" fillId="0" borderId="0"/>
    <xf numFmtId="0" fontId="2" fillId="0" borderId="0"/>
    <xf numFmtId="0" fontId="2" fillId="0" borderId="0"/>
    <xf numFmtId="307" fontId="2" fillId="0" borderId="0"/>
    <xf numFmtId="0" fontId="2" fillId="0" borderId="0"/>
    <xf numFmtId="308" fontId="11" fillId="0" borderId="0"/>
    <xf numFmtId="0" fontId="11" fillId="0" borderId="0"/>
    <xf numFmtId="0" fontId="142" fillId="0" borderId="0"/>
    <xf numFmtId="0" fontId="2" fillId="0" borderId="0"/>
    <xf numFmtId="308" fontId="11" fillId="0" borderId="0"/>
    <xf numFmtId="307" fontId="2" fillId="0" borderId="0"/>
    <xf numFmtId="308" fontId="20" fillId="0" borderId="0"/>
    <xf numFmtId="308" fontId="20" fillId="0" borderId="0"/>
    <xf numFmtId="0" fontId="190" fillId="0" borderId="0"/>
    <xf numFmtId="0" fontId="9" fillId="0" borderId="0"/>
    <xf numFmtId="0" fontId="9" fillId="0" borderId="0"/>
    <xf numFmtId="307" fontId="2" fillId="0" borderId="0"/>
    <xf numFmtId="308" fontId="174" fillId="0" borderId="0"/>
    <xf numFmtId="0" fontId="2" fillId="0" borderId="0"/>
    <xf numFmtId="0" fontId="2" fillId="0" borderId="0"/>
    <xf numFmtId="0" fontId="2" fillId="0" borderId="0"/>
    <xf numFmtId="0" fontId="2" fillId="0" borderId="0"/>
    <xf numFmtId="0" fontId="191" fillId="0" borderId="0"/>
    <xf numFmtId="0" fontId="2" fillId="13" borderId="12" applyNumberFormat="0" applyFont="0" applyAlignment="0" applyProtection="0"/>
    <xf numFmtId="0" fontId="189" fillId="13" borderId="12" applyNumberFormat="0" applyFont="0" applyAlignment="0" applyProtection="0"/>
    <xf numFmtId="9" fontId="2" fillId="0" borderId="0" applyFont="0" applyFill="0" applyBorder="0" applyAlignment="0" applyProtection="0"/>
    <xf numFmtId="9" fontId="190" fillId="0" borderId="0" applyFont="0" applyFill="0" applyBorder="0" applyAlignment="0" applyProtection="0"/>
    <xf numFmtId="9" fontId="177"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alignment vertical="top"/>
    </xf>
    <xf numFmtId="9" fontId="174" fillId="0" borderId="0" applyFont="0" applyFill="0" applyBorder="0" applyAlignment="0" applyProtection="0"/>
    <xf numFmtId="9" fontId="9" fillId="0" borderId="0" applyFont="0" applyFill="0" applyBorder="0" applyAlignment="0" applyProtection="0"/>
    <xf numFmtId="9" fontId="191"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6" fillId="0" borderId="0" applyFont="0" applyFill="0" applyBorder="0" applyAlignment="0" applyProtection="0"/>
    <xf numFmtId="9" fontId="2" fillId="0" borderId="0" applyFont="0" applyFill="0" applyBorder="0" applyAlignment="0" applyProtection="0"/>
    <xf numFmtId="0" fontId="11" fillId="0" borderId="0"/>
    <xf numFmtId="3" fontId="179" fillId="0" borderId="0">
      <alignment horizontal="left" vertical="center"/>
    </xf>
    <xf numFmtId="0" fontId="2" fillId="92" borderId="0"/>
    <xf numFmtId="0" fontId="2" fillId="93" borderId="0"/>
    <xf numFmtId="0" fontId="2" fillId="94" borderId="0"/>
    <xf numFmtId="0" fontId="2" fillId="95" borderId="0"/>
    <xf numFmtId="0" fontId="2" fillId="96" borderId="0"/>
    <xf numFmtId="0" fontId="2" fillId="97" borderId="0"/>
    <xf numFmtId="0" fontId="2" fillId="98" borderId="0"/>
    <xf numFmtId="0" fontId="2" fillId="99" borderId="0"/>
    <xf numFmtId="0" fontId="2" fillId="100" borderId="0"/>
    <xf numFmtId="0" fontId="2" fillId="101" borderId="0"/>
    <xf numFmtId="0" fontId="2" fillId="102" borderId="0"/>
    <xf numFmtId="0" fontId="98" fillId="0" borderId="0">
      <alignment horizontal="left" vertical="center"/>
    </xf>
    <xf numFmtId="0" fontId="192" fillId="0" borderId="0">
      <alignment horizontal="right"/>
    </xf>
    <xf numFmtId="49" fontId="192" fillId="0" borderId="0">
      <alignment horizontal="center"/>
    </xf>
    <xf numFmtId="308" fontId="180" fillId="0" borderId="0">
      <alignment horizontal="right"/>
    </xf>
    <xf numFmtId="308" fontId="180" fillId="0" borderId="0">
      <alignment horizontal="right"/>
    </xf>
    <xf numFmtId="308" fontId="192" fillId="0" borderId="0">
      <alignment horizontal="left"/>
    </xf>
    <xf numFmtId="308" fontId="192" fillId="0" borderId="0">
      <alignment horizontal="left"/>
    </xf>
    <xf numFmtId="0" fontId="192" fillId="0" borderId="0">
      <alignment horizontal="left"/>
    </xf>
    <xf numFmtId="49" fontId="179" fillId="0" borderId="0">
      <alignment horizontal="left" vertical="center"/>
    </xf>
    <xf numFmtId="0" fontId="193" fillId="0" borderId="0"/>
    <xf numFmtId="49" fontId="180" fillId="0" borderId="59">
      <alignment horizontal="left" vertical="center"/>
    </xf>
    <xf numFmtId="49" fontId="98" fillId="0" borderId="59" applyFill="0">
      <alignment horizontal="left" vertical="center"/>
    </xf>
    <xf numFmtId="49" fontId="180" fillId="0" borderId="59">
      <alignment horizontal="left"/>
    </xf>
    <xf numFmtId="311" fontId="179" fillId="0" borderId="0" applyNumberFormat="0">
      <alignment horizontal="right"/>
    </xf>
    <xf numFmtId="0" fontId="183" fillId="103" borderId="0">
      <alignment horizontal="centerContinuous" vertical="center" wrapText="1"/>
    </xf>
    <xf numFmtId="0" fontId="183" fillId="0" borderId="60">
      <alignment horizontal="left" vertical="center"/>
    </xf>
    <xf numFmtId="0" fontId="131" fillId="0" borderId="0">
      <alignment horizontal="left" vertical="top"/>
    </xf>
    <xf numFmtId="0" fontId="182" fillId="0" borderId="0">
      <alignment horizontal="left"/>
    </xf>
    <xf numFmtId="0" fontId="178" fillId="0" borderId="0">
      <alignment horizontal="left"/>
    </xf>
    <xf numFmtId="0" fontId="19" fillId="0" borderId="0">
      <alignment horizontal="left"/>
    </xf>
    <xf numFmtId="308" fontId="131" fillId="0" borderId="0">
      <alignment horizontal="left" vertical="top"/>
    </xf>
    <xf numFmtId="308" fontId="131" fillId="0" borderId="0">
      <alignment horizontal="left" vertical="top"/>
    </xf>
    <xf numFmtId="0" fontId="131" fillId="0" borderId="0">
      <alignment horizontal="left" vertical="top"/>
    </xf>
    <xf numFmtId="308" fontId="178" fillId="0" borderId="0">
      <alignment horizontal="left"/>
    </xf>
    <xf numFmtId="308" fontId="178" fillId="0" borderId="0">
      <alignment horizontal="left"/>
    </xf>
    <xf numFmtId="0" fontId="19" fillId="0" borderId="0">
      <alignment horizontal="left"/>
    </xf>
    <xf numFmtId="308" fontId="194" fillId="0" borderId="13" applyNumberFormat="0" applyFill="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49" fontId="179" fillId="0" borderId="59">
      <alignment horizontal="left"/>
    </xf>
    <xf numFmtId="0" fontId="183" fillId="0" borderId="4">
      <alignment horizontal="left"/>
    </xf>
    <xf numFmtId="0" fontId="182" fillId="0" borderId="0">
      <alignment horizontal="left" vertical="center"/>
    </xf>
    <xf numFmtId="49" fontId="192" fillId="0" borderId="59">
      <alignment horizontal="left"/>
    </xf>
    <xf numFmtId="0" fontId="11" fillId="0" borderId="0"/>
    <xf numFmtId="9" fontId="2" fillId="0" borderId="0" applyFont="0" applyFill="0" applyBorder="0" applyAlignment="0" applyProtection="0"/>
    <xf numFmtId="44" fontId="2" fillId="0" borderId="0" applyFont="0" applyFill="0" applyBorder="0" applyAlignment="0" applyProtection="0"/>
    <xf numFmtId="3" fontId="11" fillId="0" borderId="0" applyFont="0" applyFill="0" applyBorder="0" applyAlignment="0" applyProtection="0"/>
    <xf numFmtId="0" fontId="11" fillId="0" borderId="0" applyFont="0" applyFill="0" applyBorder="0" applyAlignment="0" applyProtection="0"/>
    <xf numFmtId="0" fontId="183" fillId="0" borderId="61">
      <alignment horizontal="right" vertical="center"/>
    </xf>
    <xf numFmtId="0" fontId="11" fillId="0" borderId="0" applyFont="0" applyFill="0" applyBorder="0" applyAlignment="0" applyProtection="0"/>
    <xf numFmtId="3" fontId="11" fillId="0" borderId="0" applyFont="0" applyFill="0" applyBorder="0" applyAlignment="0" applyProtection="0"/>
    <xf numFmtId="0" fontId="131" fillId="0" borderId="0">
      <alignment horizontal="left" vertical="top"/>
    </xf>
    <xf numFmtId="49" fontId="179" fillId="0" borderId="59">
      <alignment horizontal="left"/>
    </xf>
    <xf numFmtId="0" fontId="2" fillId="0" borderId="0"/>
    <xf numFmtId="9" fontId="2" fillId="0" borderId="0" applyFont="0" applyFill="0" applyBorder="0" applyAlignment="0" applyProtection="0"/>
    <xf numFmtId="44" fontId="2" fillId="0" borderId="0" applyFont="0" applyFill="0" applyBorder="0" applyAlignment="0" applyProtection="0"/>
    <xf numFmtId="49" fontId="179" fillId="0" borderId="59">
      <alignment horizontal="left"/>
    </xf>
    <xf numFmtId="0" fontId="183" fillId="0" borderId="61">
      <alignment horizontal="left"/>
    </xf>
    <xf numFmtId="9"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167" fontId="9" fillId="0" borderId="0" applyFont="0" applyFill="0" applyBorder="0" applyAlignment="0" applyProtection="0"/>
    <xf numFmtId="0" fontId="131" fillId="0" borderId="0">
      <alignment horizontal="left" vertical="top"/>
    </xf>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307"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85" borderId="0"/>
    <xf numFmtId="0" fontId="1" fillId="86" borderId="0"/>
    <xf numFmtId="0" fontId="11" fillId="0" borderId="0" applyFont="0" applyFill="0" applyBorder="0" applyAlignment="0" applyProtection="0"/>
    <xf numFmtId="0" fontId="11" fillId="0" borderId="0" applyFont="0" applyFill="0" applyBorder="0" applyAlignment="0" applyProtection="0"/>
    <xf numFmtId="0" fontId="1" fillId="87" borderId="0"/>
    <xf numFmtId="0" fontId="1" fillId="88" borderId="0"/>
    <xf numFmtId="0" fontId="1" fillId="89" borderId="0"/>
    <xf numFmtId="0" fontId="1" fillId="90" borderId="0"/>
    <xf numFmtId="43" fontId="1" fillId="0" borderId="0" applyFont="0" applyFill="0" applyBorder="0" applyAlignment="0" applyProtection="0"/>
    <xf numFmtId="43" fontId="1"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07" fontId="1" fillId="0" borderId="0"/>
    <xf numFmtId="0" fontId="1" fillId="0" borderId="0"/>
    <xf numFmtId="0" fontId="1" fillId="0" borderId="0"/>
    <xf numFmtId="307" fontId="1" fillId="0" borderId="0"/>
    <xf numFmtId="307" fontId="1" fillId="0" borderId="0"/>
    <xf numFmtId="0" fontId="1" fillId="0" borderId="0"/>
    <xf numFmtId="0" fontId="1" fillId="0" borderId="0"/>
    <xf numFmtId="0" fontId="1" fillId="0" borderId="0"/>
    <xf numFmtId="0" fontId="1" fillId="0" borderId="0"/>
    <xf numFmtId="0" fontId="1" fillId="13"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92" borderId="0"/>
    <xf numFmtId="0" fontId="1" fillId="93" borderId="0"/>
    <xf numFmtId="0" fontId="1" fillId="94" borderId="0"/>
    <xf numFmtId="0" fontId="1" fillId="95" borderId="0"/>
    <xf numFmtId="0" fontId="1" fillId="96" borderId="0"/>
    <xf numFmtId="0" fontId="1" fillId="97" borderId="0"/>
    <xf numFmtId="0" fontId="1" fillId="98" borderId="0"/>
    <xf numFmtId="0" fontId="1" fillId="99" borderId="0"/>
    <xf numFmtId="0" fontId="1" fillId="100" borderId="0"/>
    <xf numFmtId="0" fontId="1" fillId="101" borderId="0"/>
    <xf numFmtId="0" fontId="1" fillId="102" borderId="0"/>
    <xf numFmtId="0" fontId="1" fillId="0" borderId="0"/>
    <xf numFmtId="0" fontId="131" fillId="0" borderId="0">
      <alignment horizontal="left" vertical="top"/>
    </xf>
    <xf numFmtId="0" fontId="1" fillId="0" borderId="0"/>
    <xf numFmtId="49" fontId="179" fillId="0" borderId="59">
      <alignment horizontal="left"/>
    </xf>
    <xf numFmtId="9" fontId="1" fillId="0" borderId="0" applyFont="0" applyFill="0" applyBorder="0" applyAlignment="0" applyProtection="0"/>
    <xf numFmtId="44" fontId="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131" fillId="0" borderId="0">
      <alignment horizontal="left" vertical="top"/>
    </xf>
    <xf numFmtId="0" fontId="131" fillId="0" borderId="0">
      <alignment horizontal="left" vertical="top"/>
    </xf>
    <xf numFmtId="49" fontId="179" fillId="0" borderId="59">
      <alignment horizontal="left"/>
    </xf>
    <xf numFmtId="0" fontId="1" fillId="0" borderId="0"/>
    <xf numFmtId="9" fontId="1" fillId="0" borderId="0" applyFont="0" applyFill="0" applyBorder="0" applyAlignment="0" applyProtection="0"/>
    <xf numFmtId="44" fontId="1" fillId="0" borderId="0" applyFont="0" applyFill="0" applyBorder="0" applyAlignment="0" applyProtection="0"/>
    <xf numFmtId="49" fontId="179" fillId="0" borderId="59">
      <alignment horizontal="left"/>
    </xf>
    <xf numFmtId="9" fontId="1" fillId="0" borderId="0" applyFont="0" applyFill="0" applyBorder="0" applyAlignment="0" applyProtection="0"/>
    <xf numFmtId="44" fontId="1" fillId="0" borderId="0" applyFont="0" applyFill="0" applyBorder="0" applyAlignment="0" applyProtection="0"/>
    <xf numFmtId="49" fontId="179" fillId="0" borderId="59">
      <alignment horizontal="left"/>
    </xf>
    <xf numFmtId="0" fontId="1" fillId="0" borderId="0"/>
    <xf numFmtId="9" fontId="1" fillId="0" borderId="0" applyFont="0" applyFill="0" applyBorder="0" applyAlignment="0" applyProtection="0"/>
    <xf numFmtId="44" fontId="1" fillId="0" borderId="0" applyFont="0" applyFill="0" applyBorder="0" applyAlignment="0" applyProtection="0"/>
    <xf numFmtId="49" fontId="179" fillId="0" borderId="59">
      <alignment horizontal="left"/>
    </xf>
    <xf numFmtId="9" fontId="1" fillId="0" borderId="0" applyFont="0" applyFill="0" applyBorder="0" applyAlignment="0" applyProtection="0"/>
    <xf numFmtId="44"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9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9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85"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43" fontId="11" fillId="0" borderId="0" applyFont="0" applyFill="0" applyBorder="0" applyAlignment="0" applyProtection="0"/>
    <xf numFmtId="40" fontId="20" fillId="0" borderId="0" applyFont="0" applyFill="0" applyBorder="0" applyAlignment="0" applyProtection="0"/>
    <xf numFmtId="43" fontId="19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5" fillId="0" borderId="0" applyFont="0" applyFill="0" applyBorder="0" applyAlignment="0" applyProtection="0"/>
    <xf numFmtId="43" fontId="7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1" fillId="0" borderId="0" applyFont="0" applyFill="0" applyBorder="0" applyAlignment="0" applyProtection="0"/>
    <xf numFmtId="44" fontId="1"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195"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20" fillId="0" borderId="0" applyFont="0" applyFill="0" applyBorder="0" applyAlignment="0" applyProtection="0"/>
    <xf numFmtId="44" fontId="11" fillId="0" borderId="0" applyFont="0" applyFill="0" applyBorder="0" applyAlignment="0" applyProtection="0"/>
    <xf numFmtId="8" fontId="2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1" fillId="0" borderId="0" applyFont="0" applyFill="0" applyBorder="0" applyAlignment="0" applyProtection="0"/>
    <xf numFmtId="44" fontId="195"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20" fillId="0" borderId="0"/>
    <xf numFmtId="0" fontId="60" fillId="0" borderId="0"/>
    <xf numFmtId="0" fontId="60" fillId="0" borderId="0"/>
    <xf numFmtId="0" fontId="1" fillId="0" borderId="0"/>
    <xf numFmtId="0" fontId="60" fillId="0" borderId="0"/>
    <xf numFmtId="0" fontId="20" fillId="0" borderId="0"/>
    <xf numFmtId="0" fontId="1" fillId="0" borderId="0"/>
    <xf numFmtId="0" fontId="1" fillId="0" borderId="0"/>
    <xf numFmtId="0" fontId="1" fillId="0" borderId="0"/>
    <xf numFmtId="0" fontId="60" fillId="0" borderId="0"/>
    <xf numFmtId="0" fontId="11" fillId="0" borderId="0"/>
    <xf numFmtId="0" fontId="11" fillId="0" borderId="0"/>
    <xf numFmtId="0" fontId="60" fillId="0" borderId="0"/>
    <xf numFmtId="0" fontId="60" fillId="0" borderId="0"/>
    <xf numFmtId="0" fontId="1" fillId="0" borderId="0"/>
    <xf numFmtId="0" fontId="60" fillId="0" borderId="0"/>
    <xf numFmtId="0" fontId="60" fillId="0" borderId="0"/>
    <xf numFmtId="0" fontId="1" fillId="0" borderId="0"/>
    <xf numFmtId="0" fontId="60" fillId="0" borderId="0"/>
    <xf numFmtId="0" fontId="1" fillId="0" borderId="0"/>
    <xf numFmtId="0" fontId="60" fillId="0" borderId="0"/>
    <xf numFmtId="0" fontId="11" fillId="0" borderId="0"/>
    <xf numFmtId="0" fontId="60" fillId="0" borderId="0"/>
    <xf numFmtId="0" fontId="60" fillId="0" borderId="0"/>
    <xf numFmtId="0" fontId="60" fillId="0" borderId="0"/>
    <xf numFmtId="0" fontId="1" fillId="0" borderId="0"/>
    <xf numFmtId="0" fontId="60" fillId="0" borderId="0"/>
    <xf numFmtId="0" fontId="60" fillId="0" borderId="0"/>
    <xf numFmtId="0" fontId="1" fillId="0" borderId="0"/>
    <xf numFmtId="0" fontId="60" fillId="0" borderId="0"/>
    <xf numFmtId="0" fontId="1" fillId="0" borderId="0"/>
    <xf numFmtId="0" fontId="60" fillId="0" borderId="0"/>
    <xf numFmtId="0" fontId="197" fillId="0" borderId="0"/>
    <xf numFmtId="0" fontId="60" fillId="0" borderId="0"/>
    <xf numFmtId="0" fontId="60" fillId="0" borderId="0"/>
    <xf numFmtId="0" fontId="1" fillId="0" borderId="0"/>
    <xf numFmtId="0" fontId="60" fillId="0" borderId="0"/>
    <xf numFmtId="0" fontId="60" fillId="0" borderId="0"/>
    <xf numFmtId="0" fontId="1" fillId="0" borderId="0"/>
    <xf numFmtId="0" fontId="60" fillId="0" borderId="0"/>
    <xf numFmtId="0" fontId="1" fillId="0" borderId="0"/>
    <xf numFmtId="0" fontId="60" fillId="0" borderId="0"/>
    <xf numFmtId="0" fontId="60" fillId="0" borderId="0"/>
    <xf numFmtId="0" fontId="60" fillId="0" borderId="0"/>
    <xf numFmtId="0" fontId="1" fillId="0" borderId="0"/>
    <xf numFmtId="0" fontId="60" fillId="0" borderId="0"/>
    <xf numFmtId="0" fontId="60" fillId="0" borderId="0"/>
    <xf numFmtId="0" fontId="1" fillId="0" borderId="0"/>
    <xf numFmtId="0" fontId="60" fillId="0" borderId="0"/>
    <xf numFmtId="0" fontId="1" fillId="0" borderId="0"/>
    <xf numFmtId="0" fontId="60" fillId="0" borderId="0"/>
    <xf numFmtId="0" fontId="60" fillId="0" borderId="0"/>
    <xf numFmtId="0" fontId="60" fillId="0" borderId="0"/>
    <xf numFmtId="0" fontId="1" fillId="0" borderId="0"/>
    <xf numFmtId="0" fontId="60" fillId="0" borderId="0"/>
    <xf numFmtId="0" fontId="60" fillId="0" borderId="0"/>
    <xf numFmtId="0" fontId="1" fillId="0" borderId="0"/>
    <xf numFmtId="0" fontId="60" fillId="0" borderId="0"/>
    <xf numFmtId="0" fontId="1" fillId="0" borderId="0"/>
    <xf numFmtId="0" fontId="60" fillId="0" borderId="0"/>
    <xf numFmtId="0" fontId="1" fillId="0" borderId="0"/>
    <xf numFmtId="0" fontId="60" fillId="0" borderId="0"/>
    <xf numFmtId="0" fontId="1" fillId="0" borderId="0"/>
    <xf numFmtId="0" fontId="60" fillId="0" borderId="0"/>
    <xf numFmtId="0" fontId="1" fillId="0" borderId="0"/>
    <xf numFmtId="0" fontId="60" fillId="0" borderId="0"/>
    <xf numFmtId="0" fontId="1" fillId="0" borderId="0"/>
    <xf numFmtId="0" fontId="60" fillId="0" borderId="0"/>
    <xf numFmtId="39" fontId="11" fillId="0" borderId="0"/>
    <xf numFmtId="0" fontId="83" fillId="0" borderId="0"/>
    <xf numFmtId="39" fontId="11" fillId="0" borderId="0"/>
    <xf numFmtId="0" fontId="83" fillId="0" borderId="0"/>
    <xf numFmtId="39" fontId="11" fillId="0" borderId="0"/>
    <xf numFmtId="0" fontId="60" fillId="0" borderId="0"/>
    <xf numFmtId="0" fontId="60" fillId="0" borderId="0"/>
    <xf numFmtId="0" fontId="1" fillId="0" borderId="0"/>
    <xf numFmtId="0" fontId="1"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1" fillId="0" borderId="0"/>
    <xf numFmtId="0" fontId="60" fillId="0" borderId="0"/>
    <xf numFmtId="0" fontId="1" fillId="0" borderId="0"/>
    <xf numFmtId="0" fontId="60" fillId="0" borderId="0"/>
    <xf numFmtId="0" fontId="1" fillId="0" borderId="0"/>
    <xf numFmtId="0" fontId="1" fillId="0" borderId="0"/>
    <xf numFmtId="0" fontId="20" fillId="0" borderId="0"/>
    <xf numFmtId="39" fontId="11" fillId="0" borderId="0"/>
    <xf numFmtId="0" fontId="83" fillId="0" borderId="0"/>
    <xf numFmtId="0" fontId="83" fillId="0" borderId="0"/>
    <xf numFmtId="0" fontId="83" fillId="0" borderId="0"/>
    <xf numFmtId="39" fontId="11" fillId="0" borderId="0"/>
    <xf numFmtId="39" fontId="11" fillId="0" borderId="0"/>
    <xf numFmtId="39" fontId="11" fillId="0" borderId="0"/>
    <xf numFmtId="39" fontId="11" fillId="0" borderId="0"/>
    <xf numFmtId="39" fontId="11" fillId="0" borderId="0"/>
    <xf numFmtId="3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9" fontId="11" fillId="0" borderId="0"/>
    <xf numFmtId="0" fontId="83" fillId="0" borderId="0"/>
    <xf numFmtId="0" fontId="83" fillId="0" borderId="0"/>
    <xf numFmtId="0" fontId="83" fillId="0" borderId="0"/>
    <xf numFmtId="0" fontId="83" fillId="0" borderId="0"/>
    <xf numFmtId="0" fontId="83" fillId="0" borderId="0"/>
    <xf numFmtId="0" fontId="11" fillId="0" borderId="0"/>
    <xf numFmtId="39" fontId="11" fillId="0" borderId="0"/>
    <xf numFmtId="39" fontId="11" fillId="0" borderId="0"/>
    <xf numFmtId="0" fontId="1" fillId="0" borderId="0"/>
    <xf numFmtId="0" fontId="1"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1" fillId="0" borderId="0"/>
    <xf numFmtId="0" fontId="60" fillId="0" borderId="0"/>
    <xf numFmtId="0" fontId="1" fillId="0" borderId="0"/>
    <xf numFmtId="0" fontId="60"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1" fillId="0" borderId="0"/>
    <xf numFmtId="0" fontId="60" fillId="0" borderId="0"/>
    <xf numFmtId="0" fontId="1" fillId="0" borderId="0"/>
    <xf numFmtId="0" fontId="60" fillId="0" borderId="0"/>
    <xf numFmtId="0" fontId="1" fillId="0" borderId="0"/>
    <xf numFmtId="0" fontId="1" fillId="0" borderId="0"/>
    <xf numFmtId="0" fontId="60" fillId="0" borderId="0"/>
    <xf numFmtId="0" fontId="60" fillId="0" borderId="0"/>
    <xf numFmtId="0" fontId="60" fillId="0" borderId="0"/>
    <xf numFmtId="0" fontId="1" fillId="0" borderId="0"/>
    <xf numFmtId="0" fontId="1"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1" fillId="0" borderId="0"/>
    <xf numFmtId="0" fontId="60" fillId="0" borderId="0"/>
    <xf numFmtId="0" fontId="1" fillId="0" borderId="0"/>
    <xf numFmtId="0" fontId="60" fillId="0" borderId="0"/>
    <xf numFmtId="0" fontId="1" fillId="0" borderId="0"/>
    <xf numFmtId="0" fontId="1" fillId="0" borderId="0"/>
    <xf numFmtId="0" fontId="163" fillId="0" borderId="0"/>
    <xf numFmtId="0" fontId="60" fillId="0" borderId="0"/>
    <xf numFmtId="0" fontId="1" fillId="0" borderId="0"/>
    <xf numFmtId="0" fontId="1"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1" fillId="0" borderId="0"/>
    <xf numFmtId="0" fontId="60" fillId="0" borderId="0"/>
    <xf numFmtId="0" fontId="1" fillId="0" borderId="0"/>
    <xf numFmtId="0" fontId="60" fillId="0" borderId="0"/>
    <xf numFmtId="0" fontId="1" fillId="0" borderId="0"/>
    <xf numFmtId="0" fontId="1" fillId="0" borderId="0"/>
    <xf numFmtId="0" fontId="60" fillId="0" borderId="0"/>
    <xf numFmtId="0" fontId="60" fillId="0" borderId="0"/>
    <xf numFmtId="39" fontId="11" fillId="0" borderId="0"/>
    <xf numFmtId="0" fontId="11" fillId="0" borderId="0"/>
    <xf numFmtId="0" fontId="11" fillId="0" borderId="0"/>
    <xf numFmtId="0" fontId="11" fillId="0" borderId="0"/>
    <xf numFmtId="0" fontId="1" fillId="0" borderId="0"/>
    <xf numFmtId="0" fontId="1" fillId="0" borderId="0"/>
    <xf numFmtId="0" fontId="60" fillId="0" borderId="0"/>
    <xf numFmtId="0" fontId="60" fillId="0" borderId="0"/>
    <xf numFmtId="0" fontId="1" fillId="0" borderId="0"/>
    <xf numFmtId="0" fontId="60" fillId="0" borderId="0"/>
    <xf numFmtId="0" fontId="60" fillId="0" borderId="0"/>
    <xf numFmtId="0" fontId="1" fillId="0" borderId="0"/>
    <xf numFmtId="0" fontId="60" fillId="0" borderId="0"/>
    <xf numFmtId="0" fontId="1" fillId="0" borderId="0"/>
    <xf numFmtId="0" fontId="60" fillId="0" borderId="0"/>
    <xf numFmtId="0" fontId="1" fillId="0" borderId="0"/>
    <xf numFmtId="0" fontId="1" fillId="0" borderId="0"/>
    <xf numFmtId="37" fontId="11" fillId="0" borderId="0"/>
    <xf numFmtId="0" fontId="60" fillId="0" borderId="0"/>
    <xf numFmtId="0" fontId="1" fillId="0" borderId="0"/>
    <xf numFmtId="0" fontId="1" fillId="0" borderId="0"/>
    <xf numFmtId="0" fontId="60" fillId="0" borderId="0"/>
    <xf numFmtId="0" fontId="60" fillId="0" borderId="0"/>
    <xf numFmtId="0" fontId="1" fillId="0" borderId="0"/>
    <xf numFmtId="0" fontId="60" fillId="0" borderId="0"/>
    <xf numFmtId="0" fontId="60" fillId="0" borderId="0"/>
    <xf numFmtId="0" fontId="1" fillId="0" borderId="0"/>
    <xf numFmtId="0" fontId="60" fillId="0" borderId="0"/>
    <xf numFmtId="0" fontId="1" fillId="0" borderId="0"/>
    <xf numFmtId="0" fontId="60" fillId="0" borderId="0"/>
    <xf numFmtId="0" fontId="1" fillId="0" borderId="0"/>
    <xf numFmtId="0" fontId="1" fillId="0" borderId="0"/>
    <xf numFmtId="0" fontId="60" fillId="0" borderId="0"/>
    <xf numFmtId="39" fontId="11" fillId="0" borderId="0"/>
    <xf numFmtId="39" fontId="11" fillId="0" borderId="0"/>
    <xf numFmtId="39" fontId="11" fillId="0" borderId="0"/>
    <xf numFmtId="0" fontId="11" fillId="0" borderId="0"/>
    <xf numFmtId="0" fontId="11" fillId="0" borderId="0"/>
    <xf numFmtId="0" fontId="83"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39" fontId="11" fillId="0" borderId="0"/>
    <xf numFmtId="0" fontId="1" fillId="0" borderId="0"/>
    <xf numFmtId="0" fontId="83" fillId="0" borderId="0"/>
    <xf numFmtId="0" fontId="1" fillId="0" borderId="0"/>
    <xf numFmtId="0" fontId="1" fillId="0" borderId="0"/>
    <xf numFmtId="0" fontId="60" fillId="0" borderId="0"/>
    <xf numFmtId="0" fontId="60" fillId="0" borderId="0"/>
    <xf numFmtId="0" fontId="1" fillId="0" borderId="0"/>
    <xf numFmtId="0" fontId="1" fillId="0" borderId="0"/>
    <xf numFmtId="0" fontId="60" fillId="0" borderId="0"/>
    <xf numFmtId="39" fontId="11" fillId="0" borderId="0"/>
    <xf numFmtId="39" fontId="11" fillId="0" borderId="0"/>
    <xf numFmtId="39" fontId="11" fillId="0" borderId="0"/>
    <xf numFmtId="0" fontId="20" fillId="0" borderId="0"/>
    <xf numFmtId="0" fontId="20" fillId="0" borderId="0"/>
    <xf numFmtId="39" fontId="11" fillId="0" borderId="0"/>
    <xf numFmtId="0" fontId="1" fillId="0" borderId="0"/>
    <xf numFmtId="0" fontId="79" fillId="0" borderId="0"/>
    <xf numFmtId="39" fontId="11" fillId="0" borderId="0"/>
    <xf numFmtId="0" fontId="1" fillId="0" borderId="0"/>
    <xf numFmtId="316" fontId="1" fillId="0" borderId="0"/>
    <xf numFmtId="0" fontId="83" fillId="0" borderId="0"/>
    <xf numFmtId="0" fontId="60" fillId="0" borderId="0"/>
    <xf numFmtId="0" fontId="60" fillId="0" borderId="0"/>
    <xf numFmtId="0" fontId="60" fillId="0" borderId="0"/>
    <xf numFmtId="0" fontId="1" fillId="0" borderId="0"/>
    <xf numFmtId="0" fontId="1"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1" fillId="0" borderId="0"/>
    <xf numFmtId="0" fontId="60" fillId="0" borderId="0"/>
    <xf numFmtId="0" fontId="1" fillId="0" borderId="0"/>
    <xf numFmtId="0" fontId="60" fillId="0" borderId="0"/>
    <xf numFmtId="0" fontId="1" fillId="0" borderId="0"/>
    <xf numFmtId="0" fontId="1" fillId="0" borderId="0"/>
    <xf numFmtId="0" fontId="60"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0"/>
    <xf numFmtId="0" fontId="60" fillId="0" borderId="0"/>
    <xf numFmtId="0" fontId="60" fillId="0" borderId="0"/>
    <xf numFmtId="0" fontId="1" fillId="0" borderId="0"/>
    <xf numFmtId="0" fontId="1"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1" fillId="0" borderId="0"/>
    <xf numFmtId="0" fontId="60" fillId="0" borderId="0"/>
    <xf numFmtId="0" fontId="1" fillId="0" borderId="0"/>
    <xf numFmtId="0" fontId="60" fillId="0" borderId="0"/>
    <xf numFmtId="0" fontId="1" fillId="0" borderId="0"/>
    <xf numFmtId="0" fontId="1" fillId="0" borderId="0"/>
    <xf numFmtId="0" fontId="60" fillId="0" borderId="0"/>
    <xf numFmtId="0" fontId="60" fillId="0" borderId="0"/>
    <xf numFmtId="0" fontId="60" fillId="0" borderId="0"/>
    <xf numFmtId="0" fontId="1" fillId="0" borderId="0"/>
    <xf numFmtId="0" fontId="1"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1" fillId="0" borderId="0"/>
    <xf numFmtId="0" fontId="60" fillId="0" borderId="0"/>
    <xf numFmtId="0" fontId="1" fillId="0" borderId="0"/>
    <xf numFmtId="0" fontId="60" fillId="0" borderId="0"/>
    <xf numFmtId="0" fontId="1" fillId="0" borderId="0"/>
    <xf numFmtId="0" fontId="1" fillId="0" borderId="0"/>
    <xf numFmtId="0" fontId="60" fillId="0" borderId="0"/>
    <xf numFmtId="0" fontId="11" fillId="0" borderId="0"/>
    <xf numFmtId="316" fontId="60" fillId="0" borderId="0"/>
    <xf numFmtId="316" fontId="1" fillId="0" borderId="0"/>
    <xf numFmtId="316" fontId="1" fillId="0" borderId="0"/>
    <xf numFmtId="316" fontId="60" fillId="0" borderId="0"/>
    <xf numFmtId="316" fontId="60" fillId="0" borderId="0"/>
    <xf numFmtId="316" fontId="60" fillId="0" borderId="0"/>
    <xf numFmtId="316" fontId="60" fillId="0" borderId="0"/>
    <xf numFmtId="316" fontId="60" fillId="0" borderId="0"/>
    <xf numFmtId="316" fontId="60" fillId="0" borderId="0"/>
    <xf numFmtId="316" fontId="60" fillId="0" borderId="0"/>
    <xf numFmtId="316" fontId="60" fillId="0" borderId="0"/>
    <xf numFmtId="316" fontId="60" fillId="0" borderId="0"/>
    <xf numFmtId="316" fontId="60" fillId="0" borderId="0"/>
    <xf numFmtId="316" fontId="60" fillId="0" borderId="0"/>
    <xf numFmtId="316" fontId="60" fillId="0" borderId="0"/>
    <xf numFmtId="316" fontId="60" fillId="0" borderId="0"/>
    <xf numFmtId="316" fontId="1" fillId="0" borderId="0"/>
    <xf numFmtId="316" fontId="60" fillId="0" borderId="0"/>
    <xf numFmtId="316" fontId="60" fillId="0" borderId="0"/>
    <xf numFmtId="316" fontId="60" fillId="0" borderId="0"/>
    <xf numFmtId="316" fontId="60" fillId="0" borderId="0"/>
    <xf numFmtId="316" fontId="60" fillId="0" borderId="0"/>
    <xf numFmtId="316" fontId="60" fillId="0" borderId="0"/>
    <xf numFmtId="316" fontId="1" fillId="0" borderId="0"/>
    <xf numFmtId="0" fontId="11" fillId="0" borderId="0"/>
    <xf numFmtId="0" fontId="198" fillId="0" borderId="0"/>
    <xf numFmtId="0" fontId="199" fillId="0" borderId="0"/>
    <xf numFmtId="0" fontId="198" fillId="0" borderId="0"/>
    <xf numFmtId="0" fontId="199" fillId="0" borderId="0"/>
    <xf numFmtId="0" fontId="60" fillId="0" borderId="0"/>
    <xf numFmtId="0" fontId="60" fillId="0" borderId="0"/>
    <xf numFmtId="0" fontId="60" fillId="0" borderId="0"/>
    <xf numFmtId="0" fontId="199" fillId="0" borderId="0"/>
    <xf numFmtId="0" fontId="199" fillId="0" borderId="0"/>
    <xf numFmtId="316" fontId="60" fillId="0" borderId="0"/>
    <xf numFmtId="316" fontId="1" fillId="0" borderId="0"/>
    <xf numFmtId="316" fontId="1" fillId="0" borderId="0"/>
    <xf numFmtId="316" fontId="60" fillId="0" borderId="0"/>
    <xf numFmtId="316" fontId="60" fillId="0" borderId="0"/>
    <xf numFmtId="316" fontId="1" fillId="0" borderId="0"/>
    <xf numFmtId="316" fontId="60" fillId="0" borderId="0"/>
    <xf numFmtId="316" fontId="60" fillId="0" borderId="0"/>
    <xf numFmtId="0" fontId="83" fillId="0" borderId="0"/>
    <xf numFmtId="0" fontId="83" fillId="0" borderId="0"/>
    <xf numFmtId="0" fontId="83" fillId="0" borderId="0"/>
    <xf numFmtId="0" fontId="83" fillId="0" borderId="0"/>
    <xf numFmtId="39" fontId="11" fillId="0" borderId="0"/>
    <xf numFmtId="0" fontId="11" fillId="0" borderId="0"/>
    <xf numFmtId="0" fontId="83" fillId="0" borderId="0"/>
    <xf numFmtId="0" fontId="20" fillId="0" borderId="0"/>
    <xf numFmtId="0" fontId="20" fillId="0" borderId="0"/>
    <xf numFmtId="0" fontId="60" fillId="0" borderId="0"/>
    <xf numFmtId="0" fontId="1" fillId="0" borderId="0"/>
    <xf numFmtId="0" fontId="1" fillId="0" borderId="0"/>
    <xf numFmtId="0" fontId="20" fillId="0" borderId="0"/>
    <xf numFmtId="0" fontId="195" fillId="0" borderId="0"/>
    <xf numFmtId="0" fontId="177" fillId="0" borderId="0"/>
    <xf numFmtId="0" fontId="20" fillId="0" borderId="0"/>
    <xf numFmtId="0" fontId="195" fillId="0" borderId="0"/>
    <xf numFmtId="0" fontId="177" fillId="0" borderId="0"/>
    <xf numFmtId="0" fontId="20" fillId="0" borderId="0"/>
    <xf numFmtId="0" fontId="198" fillId="0" borderId="0"/>
    <xf numFmtId="0" fontId="195" fillId="0" borderId="0"/>
    <xf numFmtId="0" fontId="177" fillId="0" borderId="0"/>
    <xf numFmtId="0" fontId="199" fillId="0" borderId="0"/>
    <xf numFmtId="0" fontId="83" fillId="0" borderId="0"/>
    <xf numFmtId="0" fontId="83" fillId="0" borderId="0"/>
    <xf numFmtId="0" fontId="177" fillId="0" borderId="0"/>
    <xf numFmtId="0" fontId="11" fillId="0" borderId="0"/>
    <xf numFmtId="0" fontId="83" fillId="0" borderId="0"/>
    <xf numFmtId="0" fontId="195" fillId="0" borderId="0"/>
    <xf numFmtId="0" fontId="177" fillId="0" borderId="0"/>
    <xf numFmtId="0" fontId="83" fillId="0" borderId="0"/>
    <xf numFmtId="0" fontId="195" fillId="0" borderId="0"/>
    <xf numFmtId="0" fontId="177" fillId="0" borderId="0"/>
    <xf numFmtId="0" fontId="195"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16" fontId="20" fillId="0" borderId="0"/>
    <xf numFmtId="37" fontId="197" fillId="0" borderId="25" applyBorder="0"/>
    <xf numFmtId="0" fontId="1" fillId="0" borderId="0"/>
    <xf numFmtId="0" fontId="11" fillId="0" borderId="0"/>
    <xf numFmtId="0" fontId="83" fillId="0" borderId="0"/>
    <xf numFmtId="39" fontId="11" fillId="0" borderId="0"/>
    <xf numFmtId="0" fontId="1" fillId="0" borderId="0"/>
    <xf numFmtId="0" fontId="60" fillId="0" borderId="0"/>
    <xf numFmtId="39" fontId="11" fillId="0" borderId="0"/>
    <xf numFmtId="0" fontId="60" fillId="0" borderId="0"/>
    <xf numFmtId="0" fontId="1" fillId="0" borderId="0"/>
    <xf numFmtId="0" fontId="1" fillId="0" borderId="0"/>
    <xf numFmtId="0" fontId="60" fillId="0" borderId="0"/>
    <xf numFmtId="0" fontId="11" fillId="0" borderId="0"/>
    <xf numFmtId="0" fontId="11"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195" fillId="0" borderId="0"/>
    <xf numFmtId="0" fontId="195" fillId="0" borderId="0"/>
    <xf numFmtId="0" fontId="195" fillId="0" borderId="0"/>
    <xf numFmtId="0" fontId="1" fillId="0" borderId="0"/>
    <xf numFmtId="0" fontId="84" fillId="0" borderId="0"/>
    <xf numFmtId="0" fontId="60" fillId="0" borderId="0"/>
    <xf numFmtId="0" fontId="11" fillId="0" borderId="0"/>
    <xf numFmtId="0" fontId="11" fillId="0" borderId="0"/>
    <xf numFmtId="0" fontId="11" fillId="0" borderId="0"/>
    <xf numFmtId="0" fontId="11" fillId="0" borderId="0"/>
    <xf numFmtId="0" fontId="1" fillId="0" borderId="0"/>
    <xf numFmtId="0" fontId="60" fillId="0" borderId="0"/>
    <xf numFmtId="0" fontId="1" fillId="0" borderId="0"/>
    <xf numFmtId="0" fontId="60" fillId="0" borderId="0"/>
    <xf numFmtId="0" fontId="1" fillId="0" borderId="0"/>
    <xf numFmtId="0" fontId="60" fillId="0" borderId="0"/>
    <xf numFmtId="0" fontId="1" fillId="0" borderId="0"/>
    <xf numFmtId="0" fontId="60" fillId="0" borderId="0"/>
    <xf numFmtId="0" fontId="195" fillId="0" borderId="0"/>
    <xf numFmtId="0" fontId="1" fillId="0" borderId="0"/>
    <xf numFmtId="0" fontId="60" fillId="0" borderId="0"/>
    <xf numFmtId="0" fontId="60" fillId="0" borderId="0"/>
    <xf numFmtId="0" fontId="60" fillId="0" borderId="0"/>
    <xf numFmtId="0" fontId="11" fillId="0" borderId="0"/>
    <xf numFmtId="0" fontId="11" fillId="0" borderId="0"/>
    <xf numFmtId="0" fontId="1" fillId="0" borderId="0"/>
    <xf numFmtId="0" fontId="60" fillId="0" borderId="0"/>
    <xf numFmtId="0" fontId="199" fillId="0" borderId="0"/>
    <xf numFmtId="0" fontId="198" fillId="0" borderId="0"/>
    <xf numFmtId="0" fontId="199" fillId="0" borderId="0"/>
    <xf numFmtId="0" fontId="177" fillId="0" borderId="0"/>
    <xf numFmtId="0" fontId="195" fillId="0" borderId="0"/>
    <xf numFmtId="0" fontId="195" fillId="0" borderId="0"/>
    <xf numFmtId="0" fontId="195" fillId="0" borderId="0"/>
    <xf numFmtId="0" fontId="83" fillId="0" borderId="0"/>
    <xf numFmtId="0" fontId="83" fillId="0" borderId="0"/>
    <xf numFmtId="0" fontId="83" fillId="0" borderId="0"/>
    <xf numFmtId="0" fontId="83" fillId="0" borderId="0"/>
    <xf numFmtId="0" fontId="11" fillId="0" borderId="0"/>
    <xf numFmtId="0" fontId="1" fillId="0" borderId="0"/>
    <xf numFmtId="0" fontId="11" fillId="0" borderId="0"/>
    <xf numFmtId="0" fontId="83"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97" fillId="0" borderId="25"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7" fillId="0" borderId="0"/>
    <xf numFmtId="0" fontId="11" fillId="0" borderId="0"/>
    <xf numFmtId="0" fontId="177" fillId="0" borderId="0"/>
    <xf numFmtId="0" fontId="11" fillId="0" borderId="0"/>
    <xf numFmtId="0" fontId="177" fillId="0" borderId="0"/>
    <xf numFmtId="0" fontId="20" fillId="0" borderId="0"/>
    <xf numFmtId="0" fontId="83" fillId="0" borderId="0"/>
    <xf numFmtId="0" fontId="85" fillId="0" borderId="0"/>
    <xf numFmtId="0" fontId="83" fillId="0" borderId="0"/>
    <xf numFmtId="0" fontId="198" fillId="0" borderId="0"/>
    <xf numFmtId="0" fontId="198" fillId="0" borderId="0"/>
    <xf numFmtId="0" fontId="198" fillId="0" borderId="0"/>
    <xf numFmtId="0" fontId="83" fillId="0" borderId="0"/>
    <xf numFmtId="0" fontId="60" fillId="0" borderId="0"/>
    <xf numFmtId="0" fontId="1" fillId="0" borderId="0"/>
    <xf numFmtId="0" fontId="1" fillId="0" borderId="0"/>
    <xf numFmtId="0" fontId="60" fillId="0" borderId="0"/>
    <xf numFmtId="0" fontId="1" fillId="0" borderId="0"/>
    <xf numFmtId="37" fontId="197" fillId="0" borderId="25" applyBorder="0"/>
    <xf numFmtId="0" fontId="60" fillId="0" borderId="0"/>
    <xf numFmtId="0" fontId="60" fillId="0" borderId="0"/>
    <xf numFmtId="0" fontId="1" fillId="0" borderId="0"/>
    <xf numFmtId="0" fontId="60" fillId="0" borderId="0"/>
    <xf numFmtId="0" fontId="60" fillId="0" borderId="0"/>
    <xf numFmtId="316" fontId="60" fillId="0" borderId="0"/>
    <xf numFmtId="316" fontId="1" fillId="0" borderId="0"/>
    <xf numFmtId="316" fontId="1" fillId="0" borderId="0"/>
    <xf numFmtId="37" fontId="200" fillId="0" borderId="0"/>
    <xf numFmtId="0" fontId="1" fillId="0" borderId="0"/>
    <xf numFmtId="0" fontId="60" fillId="0" borderId="0"/>
    <xf numFmtId="0" fontId="1" fillId="0" borderId="0"/>
    <xf numFmtId="0" fontId="60" fillId="0" borderId="0"/>
    <xf numFmtId="0" fontId="1" fillId="0" borderId="0"/>
    <xf numFmtId="316" fontId="1" fillId="0" borderId="0"/>
    <xf numFmtId="316" fontId="60" fillId="0" borderId="0"/>
    <xf numFmtId="0" fontId="1" fillId="0" borderId="0"/>
    <xf numFmtId="316" fontId="1" fillId="0" borderId="0"/>
    <xf numFmtId="0" fontId="11" fillId="0" borderId="0"/>
    <xf numFmtId="316" fontId="1" fillId="0" borderId="0"/>
    <xf numFmtId="316" fontId="60" fillId="0" borderId="0"/>
    <xf numFmtId="316" fontId="1" fillId="0" borderId="0"/>
    <xf numFmtId="316" fontId="1" fillId="0" borderId="0"/>
    <xf numFmtId="0" fontId="2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1" fillId="0" borderId="0"/>
    <xf numFmtId="0" fontId="60" fillId="0" borderId="0"/>
    <xf numFmtId="0" fontId="1" fillId="0" borderId="0"/>
    <xf numFmtId="0" fontId="60" fillId="0" borderId="0"/>
    <xf numFmtId="316" fontId="1" fillId="0" borderId="0"/>
    <xf numFmtId="316" fontId="1" fillId="0" borderId="0"/>
    <xf numFmtId="316" fontId="1" fillId="0" borderId="0"/>
    <xf numFmtId="0" fontId="1" fillId="0" borderId="0"/>
    <xf numFmtId="37" fontId="200" fillId="0" borderId="0"/>
    <xf numFmtId="316" fontId="1" fillId="0" borderId="0"/>
    <xf numFmtId="0" fontId="22" fillId="0" borderId="0"/>
    <xf numFmtId="316" fontId="60" fillId="0" borderId="0"/>
    <xf numFmtId="316" fontId="1" fillId="0" borderId="0"/>
    <xf numFmtId="316" fontId="1" fillId="0" borderId="0"/>
    <xf numFmtId="0" fontId="22" fillId="0" borderId="0"/>
    <xf numFmtId="0" fontId="11" fillId="0" borderId="0"/>
    <xf numFmtId="316" fontId="1" fillId="0" borderId="0"/>
    <xf numFmtId="316" fontId="1" fillId="0" borderId="0"/>
    <xf numFmtId="316" fontId="1" fillId="0" borderId="0"/>
    <xf numFmtId="316" fontId="1" fillId="0" borderId="0"/>
    <xf numFmtId="316" fontId="1" fillId="0" borderId="0"/>
    <xf numFmtId="0" fontId="11" fillId="0" borderId="0"/>
    <xf numFmtId="0" fontId="196" fillId="0" borderId="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alignment horizontal="left"/>
    </xf>
    <xf numFmtId="316" fontId="20" fillId="0" borderId="0" applyNumberFormat="0" applyFont="0" applyFill="0" applyBorder="0" applyAlignment="0" applyProtection="0">
      <alignment horizontal="left"/>
    </xf>
    <xf numFmtId="0" fontId="21" fillId="0" borderId="1">
      <alignment horizontal="center"/>
    </xf>
    <xf numFmtId="0" fontId="21" fillId="0" borderId="1">
      <alignment horizontal="center"/>
    </xf>
    <xf numFmtId="0" fontId="21" fillId="0" borderId="1">
      <alignment horizontal="center"/>
    </xf>
    <xf numFmtId="0" fontId="20" fillId="6" borderId="0" applyNumberFormat="0" applyFont="0" applyBorder="0" applyAlignment="0" applyProtection="0"/>
    <xf numFmtId="316" fontId="20" fillId="6" borderId="0" applyNumberFormat="0" applyFont="0" applyBorder="0" applyAlignment="0" applyProtection="0"/>
    <xf numFmtId="0" fontId="26" fillId="0" borderId="0" applyNumberFormat="0" applyFill="0" applyBorder="0" applyAlignment="0" applyProtection="0"/>
  </cellStyleXfs>
  <cellXfs count="218">
    <xf numFmtId="0" fontId="0" fillId="0" borderId="0" xfId="0"/>
    <xf numFmtId="37" fontId="0" fillId="0" borderId="0" xfId="1" applyFont="1"/>
    <xf numFmtId="37" fontId="10" fillId="0" borderId="0" xfId="1" applyFont="1"/>
    <xf numFmtId="0" fontId="11" fillId="0" borderId="0" xfId="5"/>
    <xf numFmtId="0" fontId="12" fillId="2" borderId="0" xfId="5" applyFont="1" applyFill="1"/>
    <xf numFmtId="0" fontId="11" fillId="2" borderId="0" xfId="5" applyFill="1"/>
    <xf numFmtId="0" fontId="13" fillId="2" borderId="0" xfId="5" applyFont="1" applyFill="1"/>
    <xf numFmtId="0" fontId="15" fillId="0" borderId="0" xfId="5" applyFont="1"/>
    <xf numFmtId="0" fontId="16" fillId="4" borderId="0" xfId="5" applyFont="1" applyFill="1"/>
    <xf numFmtId="0" fontId="15" fillId="4" borderId="0" xfId="5" applyFont="1" applyFill="1"/>
    <xf numFmtId="0" fontId="11" fillId="0" borderId="0" xfId="5" applyFill="1"/>
    <xf numFmtId="0" fontId="17" fillId="0" borderId="0" xfId="5" applyFont="1" applyFill="1"/>
    <xf numFmtId="0" fontId="18" fillId="5" borderId="0" xfId="5" applyFont="1" applyFill="1"/>
    <xf numFmtId="167" fontId="9" fillId="0" borderId="0" xfId="18"/>
    <xf numFmtId="0" fontId="11" fillId="0" borderId="0" xfId="5" applyFill="1"/>
    <xf numFmtId="37" fontId="0" fillId="0" borderId="3" xfId="1" applyFont="1" applyBorder="1"/>
    <xf numFmtId="37" fontId="9" fillId="0" borderId="2" xfId="57" applyFont="1" applyBorder="1"/>
    <xf numFmtId="37" fontId="10" fillId="0" borderId="0" xfId="57" applyFont="1"/>
    <xf numFmtId="37" fontId="31" fillId="0" borderId="0" xfId="1" applyFont="1" applyAlignment="1">
      <alignment horizontal="right"/>
    </xf>
    <xf numFmtId="37" fontId="0" fillId="0" borderId="0" xfId="0" applyNumberFormat="1"/>
    <xf numFmtId="0" fontId="32" fillId="0" borderId="2" xfId="0" applyFont="1" applyBorder="1"/>
    <xf numFmtId="0" fontId="22" fillId="0" borderId="2" xfId="0" applyFont="1" applyBorder="1" applyAlignment="1">
      <alignment horizontal="center"/>
    </xf>
    <xf numFmtId="0" fontId="22" fillId="0" borderId="2" xfId="0" applyFont="1" applyFill="1" applyBorder="1"/>
    <xf numFmtId="0" fontId="22" fillId="0" borderId="2" xfId="0" applyFont="1" applyBorder="1"/>
    <xf numFmtId="0" fontId="22" fillId="0" borderId="0" xfId="0" applyFont="1" applyBorder="1"/>
    <xf numFmtId="0" fontId="32" fillId="0" borderId="0" xfId="0" applyFont="1" applyBorder="1"/>
    <xf numFmtId="0" fontId="22" fillId="0" borderId="0" xfId="0" applyFont="1" applyBorder="1" applyAlignment="1">
      <alignment horizontal="center"/>
    </xf>
    <xf numFmtId="0" fontId="32" fillId="0" borderId="0" xfId="0" applyFont="1" applyBorder="1" applyAlignment="1">
      <alignment horizontal="left" indent="1"/>
    </xf>
    <xf numFmtId="0" fontId="32" fillId="0" borderId="0" xfId="0" applyFont="1" applyBorder="1" applyAlignment="1">
      <alignment horizontal="center"/>
    </xf>
    <xf numFmtId="0" fontId="32" fillId="0" borderId="0" xfId="0" applyFont="1" applyFill="1" applyBorder="1" applyAlignment="1">
      <alignment horizontal="center" wrapText="1"/>
    </xf>
    <xf numFmtId="0" fontId="22" fillId="0" borderId="0" xfId="0" applyFont="1" applyBorder="1" applyAlignment="1">
      <alignment horizontal="center" wrapText="1"/>
    </xf>
    <xf numFmtId="0" fontId="22" fillId="0" borderId="3" xfId="0" applyFont="1" applyBorder="1" applyAlignment="1">
      <alignment horizontal="left" indent="1"/>
    </xf>
    <xf numFmtId="0" fontId="22" fillId="0" borderId="3" xfId="0" applyFont="1" applyBorder="1" applyAlignment="1">
      <alignment horizontal="center"/>
    </xf>
    <xf numFmtId="0" fontId="22" fillId="0" borderId="3" xfId="0" applyFont="1" applyFill="1" applyBorder="1"/>
    <xf numFmtId="0" fontId="22" fillId="0" borderId="3" xfId="0" applyFont="1" applyBorder="1"/>
    <xf numFmtId="0" fontId="34" fillId="0" borderId="0" xfId="0" applyFont="1" applyBorder="1" applyAlignment="1">
      <alignment horizontal="left" indent="1"/>
    </xf>
    <xf numFmtId="37" fontId="10" fillId="0" borderId="0" xfId="1" applyFont="1" applyAlignment="1">
      <alignment horizontal="left" indent="1"/>
    </xf>
    <xf numFmtId="169" fontId="0" fillId="0" borderId="0" xfId="1" applyNumberFormat="1" applyFont="1" applyAlignment="1">
      <alignment horizontal="left" indent="1"/>
    </xf>
    <xf numFmtId="5" fontId="0" fillId="0" borderId="0" xfId="1" applyNumberFormat="1" applyFont="1"/>
    <xf numFmtId="5" fontId="10" fillId="0" borderId="0" xfId="1" applyNumberFormat="1" applyFont="1"/>
    <xf numFmtId="37" fontId="0" fillId="0" borderId="0" xfId="1" applyFont="1" applyAlignment="1">
      <alignment horizontal="center"/>
    </xf>
    <xf numFmtId="37" fontId="0" fillId="0" borderId="2" xfId="1" applyFont="1" applyBorder="1"/>
    <xf numFmtId="37" fontId="0" fillId="0" borderId="0" xfId="1" applyFont="1" applyBorder="1"/>
    <xf numFmtId="37" fontId="10" fillId="0" borderId="0" xfId="1" applyFont="1" applyBorder="1"/>
    <xf numFmtId="37" fontId="10" fillId="0" borderId="0" xfId="1" applyFont="1" applyAlignment="1">
      <alignment horizontal="center"/>
    </xf>
    <xf numFmtId="37" fontId="10" fillId="0" borderId="0" xfId="1" applyFont="1" applyBorder="1" applyAlignment="1">
      <alignment horizontal="center" wrapText="1"/>
    </xf>
    <xf numFmtId="39" fontId="0" fillId="0" borderId="0" xfId="1" applyNumberFormat="1" applyFont="1"/>
    <xf numFmtId="7" fontId="0" fillId="0" borderId="0" xfId="1" applyNumberFormat="1" applyFont="1"/>
    <xf numFmtId="0" fontId="22" fillId="0" borderId="0" xfId="0" applyFont="1" applyFill="1"/>
    <xf numFmtId="0" fontId="22" fillId="0" borderId="3" xfId="0" applyFont="1" applyFill="1" applyBorder="1" applyAlignment="1">
      <alignment horizontal="center"/>
    </xf>
    <xf numFmtId="166" fontId="22" fillId="0" borderId="3" xfId="4" applyFont="1" applyFill="1" applyBorder="1" applyAlignment="1">
      <alignment horizontal="center"/>
    </xf>
    <xf numFmtId="166" fontId="32" fillId="0" borderId="3" xfId="4" applyFont="1" applyFill="1" applyBorder="1" applyAlignment="1">
      <alignment horizontal="center"/>
    </xf>
    <xf numFmtId="166" fontId="22" fillId="0" borderId="0" xfId="4" applyFont="1" applyFill="1" applyBorder="1" applyAlignment="1">
      <alignment horizontal="center"/>
    </xf>
    <xf numFmtId="166" fontId="32" fillId="0" borderId="0" xfId="4" applyFont="1" applyFill="1" applyBorder="1" applyAlignment="1">
      <alignment horizontal="center"/>
    </xf>
    <xf numFmtId="0" fontId="22" fillId="0" borderId="0" xfId="0" applyFont="1" applyFill="1" applyBorder="1" applyAlignment="1">
      <alignment horizontal="center"/>
    </xf>
    <xf numFmtId="43" fontId="9" fillId="0" borderId="2" xfId="8" applyFont="1" applyFill="1" applyBorder="1"/>
    <xf numFmtId="0" fontId="22" fillId="0" borderId="0" xfId="0" applyFont="1" applyFill="1" applyBorder="1"/>
    <xf numFmtId="43" fontId="9" fillId="0" borderId="0" xfId="8" applyFont="1" applyBorder="1"/>
    <xf numFmtId="0" fontId="32" fillId="0" borderId="0" xfId="0" applyFont="1" applyFill="1" applyBorder="1" applyAlignment="1">
      <alignment horizontal="center"/>
    </xf>
    <xf numFmtId="0" fontId="22" fillId="0" borderId="0" xfId="0" applyFont="1" applyFill="1" applyAlignment="1">
      <alignment horizontal="right" indent="1"/>
    </xf>
    <xf numFmtId="43" fontId="22" fillId="0" borderId="0" xfId="1" applyNumberFormat="1" applyFont="1" applyFill="1"/>
    <xf numFmtId="43" fontId="32" fillId="0" borderId="0" xfId="0" applyNumberFormat="1" applyFont="1" applyFill="1"/>
    <xf numFmtId="43" fontId="22" fillId="0" borderId="0" xfId="0" applyNumberFormat="1" applyFont="1" applyFill="1"/>
    <xf numFmtId="37" fontId="9" fillId="0" borderId="3" xfId="57" applyFont="1" applyBorder="1"/>
    <xf numFmtId="37" fontId="9" fillId="0" borderId="0" xfId="57" applyFont="1"/>
    <xf numFmtId="37" fontId="9" fillId="0" borderId="0" xfId="57" applyFont="1" applyAlignment="1">
      <alignment horizontal="right" indent="1"/>
    </xf>
    <xf numFmtId="37" fontId="9" fillId="0" borderId="0" xfId="57" applyFont="1" applyBorder="1"/>
    <xf numFmtId="39" fontId="10" fillId="0" borderId="0" xfId="1" applyNumberFormat="1" applyFont="1"/>
    <xf numFmtId="37" fontId="10" fillId="0" borderId="0" xfId="57" applyFont="1" applyBorder="1"/>
    <xf numFmtId="37" fontId="9" fillId="0" borderId="0" xfId="57" applyFont="1" applyBorder="1" applyAlignment="1">
      <alignment horizontal="center" wrapText="1"/>
    </xf>
    <xf numFmtId="171" fontId="9" fillId="0" borderId="0" xfId="58" applyNumberFormat="1" applyFont="1"/>
    <xf numFmtId="0" fontId="10" fillId="0" borderId="0" xfId="57" applyNumberFormat="1" applyFont="1" applyAlignment="1">
      <alignment horizontal="left" indent="2"/>
    </xf>
    <xf numFmtId="164" fontId="9" fillId="0" borderId="0" xfId="58" applyFont="1"/>
    <xf numFmtId="37" fontId="9" fillId="0" borderId="0" xfId="57" applyNumberFormat="1" applyFont="1" applyAlignment="1">
      <alignment horizontal="right" indent="1"/>
    </xf>
    <xf numFmtId="37" fontId="0" fillId="0" borderId="0" xfId="1" applyNumberFormat="1" applyFont="1" applyAlignment="1">
      <alignment horizontal="right" indent="1"/>
    </xf>
    <xf numFmtId="164" fontId="10" fillId="0" borderId="0" xfId="58" applyFont="1"/>
    <xf numFmtId="37" fontId="0" fillId="0" borderId="0" xfId="1" applyFont="1" applyBorder="1" applyAlignment="1"/>
    <xf numFmtId="37" fontId="0" fillId="0" borderId="3" xfId="1" applyFont="1" applyBorder="1" applyAlignment="1"/>
    <xf numFmtId="37" fontId="0" fillId="0" borderId="2" xfId="1" applyFont="1" applyBorder="1" applyAlignment="1"/>
    <xf numFmtId="37" fontId="10" fillId="0" borderId="0" xfId="1" applyFont="1" applyFill="1" applyAlignment="1">
      <alignment horizontal="center"/>
    </xf>
    <xf numFmtId="37" fontId="0" fillId="0" borderId="0" xfId="1" applyFont="1" applyFill="1"/>
    <xf numFmtId="37" fontId="10" fillId="0" borderId="0" xfId="1" applyFont="1" applyBorder="1" applyAlignment="1"/>
    <xf numFmtId="0" fontId="22" fillId="0" borderId="0" xfId="0" applyFont="1" applyBorder="1" applyAlignment="1">
      <alignment horizontal="left" indent="1"/>
    </xf>
    <xf numFmtId="169" fontId="22" fillId="0" borderId="0" xfId="0" applyNumberFormat="1" applyFont="1" applyBorder="1" applyAlignment="1"/>
    <xf numFmtId="37" fontId="22" fillId="0" borderId="0" xfId="0" applyNumberFormat="1" applyFont="1" applyFill="1" applyBorder="1" applyAlignment="1"/>
    <xf numFmtId="37" fontId="22" fillId="0" borderId="0" xfId="1416" applyNumberFormat="1" applyFont="1" applyBorder="1" applyAlignment="1"/>
    <xf numFmtId="0" fontId="22" fillId="0" borderId="0" xfId="3581" applyFont="1" applyFill="1" applyBorder="1" applyAlignment="1">
      <alignment horizontal="center" wrapText="1"/>
    </xf>
    <xf numFmtId="0" fontId="22" fillId="0" borderId="4" xfId="0" applyFont="1" applyBorder="1" applyAlignment="1">
      <alignment horizontal="left" indent="1"/>
    </xf>
    <xf numFmtId="5" fontId="32" fillId="0" borderId="0" xfId="0" applyNumberFormat="1" applyFont="1" applyFill="1" applyBorder="1" applyAlignment="1">
      <alignment horizontal="right"/>
    </xf>
    <xf numFmtId="0" fontId="32" fillId="0" borderId="0" xfId="0" applyFont="1" applyBorder="1" applyAlignment="1">
      <alignment horizontal="left"/>
    </xf>
    <xf numFmtId="0" fontId="22" fillId="0" borderId="0" xfId="0" applyFont="1" applyBorder="1" applyAlignment="1">
      <alignment horizontal="right" wrapText="1"/>
    </xf>
    <xf numFmtId="0" fontId="22" fillId="0" borderId="0" xfId="3582" applyFont="1" applyFill="1" applyBorder="1" applyAlignment="1">
      <alignment horizontal="left" wrapText="1" indent="1"/>
    </xf>
    <xf numFmtId="0" fontId="22" fillId="0" borderId="0" xfId="3582" applyFont="1" applyFill="1" applyBorder="1" applyAlignment="1">
      <alignment horizontal="center" wrapText="1"/>
    </xf>
    <xf numFmtId="5" fontId="22" fillId="0" borderId="0" xfId="0" applyNumberFormat="1" applyFont="1" applyBorder="1" applyAlignment="1">
      <alignment horizontal="right"/>
    </xf>
    <xf numFmtId="0" fontId="32" fillId="0" borderId="0" xfId="3582" applyFont="1" applyFill="1" applyBorder="1" applyAlignment="1">
      <alignment wrapText="1"/>
    </xf>
    <xf numFmtId="0" fontId="32" fillId="0" borderId="0" xfId="3582" applyFont="1" applyFill="1" applyBorder="1" applyAlignment="1">
      <alignment horizontal="center" wrapText="1"/>
    </xf>
    <xf numFmtId="5" fontId="32" fillId="0" borderId="0" xfId="0" applyNumberFormat="1" applyFont="1" applyBorder="1" applyAlignment="1">
      <alignment horizontal="right"/>
    </xf>
    <xf numFmtId="0" fontId="163" fillId="0" borderId="0" xfId="0" applyFont="1"/>
    <xf numFmtId="0" fontId="164" fillId="0" borderId="0" xfId="0" applyFont="1" applyAlignment="1">
      <alignment horizontal="right"/>
    </xf>
    <xf numFmtId="37" fontId="9" fillId="0" borderId="0" xfId="57" applyFont="1" applyAlignment="1"/>
    <xf numFmtId="164" fontId="10" fillId="0" borderId="0" xfId="3583" applyFont="1" applyAlignment="1"/>
    <xf numFmtId="0" fontId="9" fillId="0" borderId="3" xfId="57" applyNumberFormat="1" applyFont="1" applyBorder="1" applyAlignment="1">
      <alignment horizontal="left"/>
    </xf>
    <xf numFmtId="37" fontId="9" fillId="0" borderId="3" xfId="57" applyFont="1" applyBorder="1" applyAlignment="1"/>
    <xf numFmtId="37" fontId="31" fillId="0" borderId="0" xfId="57" applyFont="1" applyAlignment="1">
      <alignment horizontal="right"/>
    </xf>
    <xf numFmtId="37" fontId="0" fillId="0" borderId="0" xfId="57" applyFont="1" applyFill="1" applyBorder="1" applyAlignment="1">
      <alignment horizontal="center" wrapText="1"/>
    </xf>
    <xf numFmtId="37" fontId="9" fillId="0" borderId="3" xfId="57" applyFont="1" applyFill="1" applyBorder="1"/>
    <xf numFmtId="37" fontId="9" fillId="0" borderId="0" xfId="57" applyFont="1" applyFill="1"/>
    <xf numFmtId="164" fontId="9" fillId="0" borderId="0" xfId="3583" applyFont="1" applyFill="1" applyAlignment="1"/>
    <xf numFmtId="37" fontId="9" fillId="0" borderId="0" xfId="57" applyFont="1" applyFill="1" applyAlignment="1"/>
    <xf numFmtId="37" fontId="22" fillId="0" borderId="0" xfId="0" applyNumberFormat="1" applyFont="1" applyFill="1" applyAlignment="1">
      <alignment horizontal="center"/>
    </xf>
    <xf numFmtId="164" fontId="10" fillId="0" borderId="0" xfId="3583" applyFont="1" applyFill="1" applyAlignment="1"/>
    <xf numFmtId="5" fontId="10" fillId="0" borderId="0" xfId="1" applyNumberFormat="1" applyFont="1" applyFill="1"/>
    <xf numFmtId="37" fontId="0" fillId="0" borderId="3" xfId="1" applyFont="1" applyFill="1" applyBorder="1"/>
    <xf numFmtId="37" fontId="0" fillId="0" borderId="0" xfId="1" applyFont="1" applyBorder="1" applyAlignment="1">
      <alignment horizontal="center" wrapText="1"/>
    </xf>
    <xf numFmtId="166" fontId="0" fillId="0" borderId="0" xfId="4" applyFont="1" applyFill="1" applyAlignment="1">
      <alignment horizontal="right"/>
    </xf>
    <xf numFmtId="39" fontId="0" fillId="0" borderId="0" xfId="1" applyNumberFormat="1" applyFont="1" applyAlignment="1">
      <alignment horizontal="right"/>
    </xf>
    <xf numFmtId="5" fontId="9" fillId="0" borderId="0" xfId="1" applyNumberFormat="1" applyFont="1"/>
    <xf numFmtId="37" fontId="9" fillId="0" borderId="3" xfId="57" applyNumberFormat="1" applyFont="1" applyBorder="1" applyAlignment="1">
      <alignment horizontal="right" indent="1"/>
    </xf>
    <xf numFmtId="37" fontId="9" fillId="0" borderId="0" xfId="57" applyNumberFormat="1" applyFont="1" applyAlignment="1"/>
    <xf numFmtId="39" fontId="9" fillId="0" borderId="0" xfId="57" applyNumberFormat="1" applyFont="1" applyAlignment="1"/>
    <xf numFmtId="37" fontId="9" fillId="0" borderId="0" xfId="57" applyFont="1" applyBorder="1" applyAlignment="1"/>
    <xf numFmtId="5" fontId="0" fillId="0" borderId="0" xfId="1" applyNumberFormat="1" applyFont="1" applyFill="1"/>
    <xf numFmtId="166" fontId="0" fillId="0" borderId="0" xfId="4" applyFont="1" applyFill="1" applyAlignment="1">
      <alignment horizontal="center"/>
    </xf>
    <xf numFmtId="0" fontId="32" fillId="0" borderId="0" xfId="0" applyFont="1" applyBorder="1" applyAlignment="1">
      <alignment horizontal="center"/>
    </xf>
    <xf numFmtId="169" fontId="22" fillId="0" borderId="0" xfId="0" applyNumberFormat="1" applyFont="1" applyBorder="1" applyAlignment="1">
      <alignment horizontal="right" indent="1"/>
    </xf>
    <xf numFmtId="306" fontId="22" fillId="0" borderId="0" xfId="0" applyNumberFormat="1" applyFont="1" applyBorder="1" applyAlignment="1">
      <alignment horizontal="right" indent="1"/>
    </xf>
    <xf numFmtId="5" fontId="22" fillId="0" borderId="0" xfId="0" applyNumberFormat="1" applyFont="1" applyBorder="1" applyAlignment="1">
      <alignment horizontal="right" indent="1"/>
    </xf>
    <xf numFmtId="5" fontId="22" fillId="0" borderId="0" xfId="1416" applyNumberFormat="1" applyFont="1" applyBorder="1" applyAlignment="1"/>
    <xf numFmtId="164" fontId="9" fillId="0" borderId="0" xfId="3583" applyFont="1" applyAlignment="1"/>
    <xf numFmtId="166" fontId="0" fillId="0" borderId="0" xfId="4" applyFont="1" applyAlignment="1">
      <alignment horizontal="center"/>
    </xf>
    <xf numFmtId="37" fontId="10" fillId="0" borderId="0" xfId="57" applyFont="1" applyBorder="1" applyAlignment="1">
      <alignment horizontal="center" wrapText="1"/>
    </xf>
    <xf numFmtId="37" fontId="10" fillId="0" borderId="0" xfId="1" applyFont="1" applyAlignment="1"/>
    <xf numFmtId="0" fontId="0" fillId="0" borderId="2" xfId="0" applyBorder="1"/>
    <xf numFmtId="0" fontId="0" fillId="0" borderId="0" xfId="0" applyBorder="1"/>
    <xf numFmtId="0" fontId="0" fillId="0" borderId="3" xfId="0" applyBorder="1"/>
    <xf numFmtId="37" fontId="10" fillId="0" borderId="0" xfId="57" applyFont="1" applyAlignment="1">
      <alignment horizontal="center" wrapText="1"/>
    </xf>
    <xf numFmtId="37" fontId="10" fillId="0" borderId="3" xfId="1" applyFont="1" applyBorder="1"/>
    <xf numFmtId="169" fontId="10" fillId="0" borderId="0" xfId="1" applyNumberFormat="1" applyFont="1" applyBorder="1" applyAlignment="1">
      <alignment horizontal="center"/>
    </xf>
    <xf numFmtId="169" fontId="0" fillId="0" borderId="0" xfId="1" applyNumberFormat="1" applyFont="1" applyBorder="1" applyAlignment="1">
      <alignment horizontal="center"/>
    </xf>
    <xf numFmtId="37" fontId="10" fillId="0" borderId="0" xfId="1" applyNumberFormat="1" applyFont="1" applyAlignment="1"/>
    <xf numFmtId="3" fontId="166" fillId="0" borderId="0" xfId="2117" applyNumberFormat="1" applyFont="1" applyFill="1" applyBorder="1" applyAlignment="1" applyProtection="1">
      <alignment horizontal="right" vertical="center"/>
    </xf>
    <xf numFmtId="38" fontId="11" fillId="0" borderId="0" xfId="1428" applyNumberFormat="1" applyFont="1" applyBorder="1" applyAlignment="1">
      <alignment horizontal="right" vertical="center"/>
    </xf>
    <xf numFmtId="37" fontId="0" fillId="0" borderId="0" xfId="1" applyNumberFormat="1" applyFont="1"/>
    <xf numFmtId="40" fontId="11" fillId="0" borderId="0" xfId="1428" applyNumberFormat="1" applyFont="1" applyBorder="1" applyAlignment="1">
      <alignment horizontal="right" vertical="center"/>
    </xf>
    <xf numFmtId="37" fontId="22" fillId="0" borderId="0" xfId="0" applyNumberFormat="1" applyFont="1" applyBorder="1" applyAlignment="1">
      <alignment horizontal="right" indent="1"/>
    </xf>
    <xf numFmtId="0" fontId="10" fillId="0" borderId="0" xfId="0" applyFont="1"/>
    <xf numFmtId="37" fontId="10" fillId="0" borderId="0" xfId="1" applyFont="1" applyBorder="1" applyAlignment="1">
      <alignment horizontal="center" wrapText="1"/>
    </xf>
    <xf numFmtId="0" fontId="0" fillId="0" borderId="0" xfId="0" applyAlignment="1">
      <alignment horizontal="left" indent="1"/>
    </xf>
    <xf numFmtId="0" fontId="10" fillId="0" borderId="0" xfId="0" applyFont="1" applyAlignment="1">
      <alignment horizontal="left" indent="1"/>
    </xf>
    <xf numFmtId="3" fontId="0" fillId="0" borderId="0" xfId="0" applyNumberFormat="1"/>
    <xf numFmtId="3" fontId="10" fillId="0" borderId="0" xfId="0" applyNumberFormat="1" applyFont="1"/>
    <xf numFmtId="0" fontId="0" fillId="0" borderId="0" xfId="0" applyFont="1" applyAlignment="1">
      <alignment horizontal="left" indent="1"/>
    </xf>
    <xf numFmtId="3" fontId="0" fillId="0" borderId="0" xfId="0" applyNumberFormat="1" applyFont="1"/>
    <xf numFmtId="37" fontId="10" fillId="0" borderId="0" xfId="1" applyFont="1" applyAlignment="1">
      <alignment horizontal="right" indent="1"/>
    </xf>
    <xf numFmtId="9" fontId="9" fillId="0" borderId="0" xfId="57" applyNumberFormat="1" applyFont="1"/>
    <xf numFmtId="305" fontId="0" fillId="0" borderId="0" xfId="1" applyNumberFormat="1" applyFont="1" applyAlignment="1">
      <alignment horizontal="center"/>
    </xf>
    <xf numFmtId="5" fontId="0" fillId="0" borderId="0" xfId="1" applyNumberFormat="1" applyFont="1" applyAlignment="1">
      <alignment horizontal="center"/>
    </xf>
    <xf numFmtId="317" fontId="9" fillId="0" borderId="0" xfId="57" applyNumberFormat="1" applyFont="1" applyAlignment="1">
      <alignment horizontal="left"/>
    </xf>
    <xf numFmtId="9" fontId="9" fillId="0" borderId="0" xfId="57" applyNumberFormat="1" applyFont="1" applyAlignment="1">
      <alignment horizontal="left"/>
    </xf>
    <xf numFmtId="37" fontId="9" fillId="0" borderId="0" xfId="57" applyFont="1" applyAlignment="1">
      <alignment horizontal="center"/>
    </xf>
    <xf numFmtId="319" fontId="9" fillId="0" borderId="0" xfId="57" applyNumberFormat="1" applyFont="1" applyAlignment="1">
      <alignment horizontal="left"/>
    </xf>
    <xf numFmtId="9" fontId="9" fillId="0" borderId="0" xfId="57" applyNumberFormat="1" applyFont="1" applyAlignment="1">
      <alignment horizontal="center"/>
    </xf>
    <xf numFmtId="7" fontId="9" fillId="0" borderId="0" xfId="57" applyNumberFormat="1" applyFont="1" applyAlignment="1">
      <alignment horizontal="right" indent="1"/>
    </xf>
    <xf numFmtId="5" fontId="0" fillId="0" borderId="0" xfId="1" applyNumberFormat="1" applyFont="1" applyAlignment="1"/>
    <xf numFmtId="320" fontId="9" fillId="0" borderId="0" xfId="57" applyNumberFormat="1" applyFont="1" applyAlignment="1"/>
    <xf numFmtId="9" fontId="9" fillId="0" borderId="0" xfId="57" applyNumberFormat="1" applyFont="1" applyAlignment="1">
      <alignment horizontal="right" indent="1"/>
    </xf>
    <xf numFmtId="37" fontId="9" fillId="0" borderId="2" xfId="57" applyFont="1" applyFill="1" applyBorder="1" applyAlignment="1">
      <alignment horizontal="center" wrapText="1"/>
    </xf>
    <xf numFmtId="37" fontId="10" fillId="0" borderId="0" xfId="1" applyFont="1" applyBorder="1" applyAlignment="1">
      <alignment horizontal="center"/>
    </xf>
    <xf numFmtId="37" fontId="10" fillId="0" borderId="0" xfId="57" applyFont="1" applyBorder="1" applyAlignment="1">
      <alignment wrapText="1"/>
    </xf>
    <xf numFmtId="4" fontId="9" fillId="0" borderId="0" xfId="57" applyNumberFormat="1" applyFont="1" applyAlignment="1">
      <alignment horizontal="right" indent="2"/>
    </xf>
    <xf numFmtId="37" fontId="0" fillId="0" borderId="0" xfId="1" applyFont="1" applyAlignment="1">
      <alignment wrapText="1"/>
    </xf>
    <xf numFmtId="314" fontId="0" fillId="0" borderId="0" xfId="1" applyNumberFormat="1" applyFont="1"/>
    <xf numFmtId="315" fontId="0" fillId="0" borderId="0" xfId="1" applyNumberFormat="1" applyFont="1"/>
    <xf numFmtId="315" fontId="10" fillId="0" borderId="0" xfId="1" applyNumberFormat="1" applyFont="1" applyAlignment="1"/>
    <xf numFmtId="37" fontId="10" fillId="0" borderId="2" xfId="57" applyFont="1" applyBorder="1" applyAlignment="1">
      <alignment wrapText="1"/>
    </xf>
    <xf numFmtId="37" fontId="9" fillId="0" borderId="2" xfId="57" applyFont="1" applyBorder="1" applyAlignment="1">
      <alignment horizontal="center" wrapText="1"/>
    </xf>
    <xf numFmtId="37" fontId="9" fillId="0" borderId="2" xfId="57" applyFont="1" applyBorder="1" applyAlignment="1">
      <alignment horizontal="center" wrapText="1"/>
    </xf>
    <xf numFmtId="37" fontId="9" fillId="0" borderId="0" xfId="57" applyFont="1" applyBorder="1" applyAlignment="1">
      <alignment horizontal="center" wrapText="1"/>
    </xf>
    <xf numFmtId="0" fontId="26" fillId="0" borderId="0" xfId="6399"/>
    <xf numFmtId="37" fontId="9" fillId="0" borderId="0" xfId="57" applyFont="1" applyBorder="1" applyAlignment="1">
      <alignment horizontal="center" wrapText="1"/>
    </xf>
    <xf numFmtId="37" fontId="10" fillId="0" borderId="0" xfId="57" applyFont="1" applyBorder="1" applyAlignment="1"/>
    <xf numFmtId="7" fontId="10" fillId="0" borderId="0" xfId="57" applyNumberFormat="1" applyFont="1"/>
    <xf numFmtId="5" fontId="10" fillId="0" borderId="0" xfId="57" applyNumberFormat="1" applyFont="1"/>
    <xf numFmtId="0" fontId="10" fillId="0" borderId="0" xfId="0" applyFont="1" applyBorder="1"/>
    <xf numFmtId="0" fontId="10" fillId="0" borderId="0" xfId="0" applyFont="1" applyBorder="1" applyAlignment="1">
      <alignment horizontal="center" wrapText="1"/>
    </xf>
    <xf numFmtId="5" fontId="0" fillId="0" borderId="0" xfId="0" applyNumberFormat="1"/>
    <xf numFmtId="2" fontId="10" fillId="0" borderId="0" xfId="0" applyNumberFormat="1" applyFont="1"/>
    <xf numFmtId="0" fontId="14" fillId="3" borderId="0" xfId="5" applyFont="1" applyFill="1" applyAlignment="1">
      <alignment horizontal="center"/>
    </xf>
    <xf numFmtId="0" fontId="115" fillId="84" borderId="0" xfId="0" applyFont="1" applyFill="1"/>
    <xf numFmtId="0" fontId="32" fillId="0" borderId="4" xfId="0" applyFont="1" applyFill="1" applyBorder="1" applyAlignment="1">
      <alignment horizontal="center" wrapText="1"/>
    </xf>
    <xf numFmtId="0" fontId="33" fillId="0" borderId="3" xfId="0" applyFont="1" applyFill="1" applyBorder="1" applyAlignment="1">
      <alignment horizontal="center"/>
    </xf>
    <xf numFmtId="0" fontId="22" fillId="0" borderId="2" xfId="0" applyFont="1" applyFill="1" applyBorder="1" applyAlignment="1">
      <alignment horizontal="center" wrapText="1"/>
    </xf>
    <xf numFmtId="0" fontId="22" fillId="0" borderId="0" xfId="0" applyFont="1" applyFill="1" applyBorder="1" applyAlignment="1">
      <alignment horizontal="center" wrapText="1"/>
    </xf>
    <xf numFmtId="0" fontId="33" fillId="0" borderId="3" xfId="0" applyFont="1" applyBorder="1" applyAlignment="1">
      <alignment horizontal="center"/>
    </xf>
    <xf numFmtId="0" fontId="32" fillId="0" borderId="2" xfId="0" applyFont="1" applyBorder="1" applyAlignment="1">
      <alignment horizontal="center" wrapText="1"/>
    </xf>
    <xf numFmtId="0" fontId="32" fillId="0" borderId="0" xfId="0" applyFont="1" applyBorder="1" applyAlignment="1">
      <alignment horizontal="center" wrapText="1"/>
    </xf>
    <xf numFmtId="0" fontId="32" fillId="0" borderId="0" xfId="0" applyFont="1" applyBorder="1" applyAlignment="1">
      <alignment horizontal="center"/>
    </xf>
    <xf numFmtId="37" fontId="0" fillId="0" borderId="0" xfId="1" applyFont="1" applyAlignment="1">
      <alignment horizontal="left" wrapText="1"/>
    </xf>
    <xf numFmtId="37" fontId="0" fillId="0" borderId="0" xfId="1" applyFont="1" applyFill="1" applyAlignment="1">
      <alignment horizontal="left" wrapText="1"/>
    </xf>
    <xf numFmtId="37" fontId="10" fillId="0" borderId="3" xfId="57" applyFont="1" applyBorder="1" applyAlignment="1">
      <alignment horizontal="center"/>
    </xf>
    <xf numFmtId="318" fontId="9" fillId="0" borderId="0" xfId="57" applyNumberFormat="1" applyFont="1" applyAlignment="1">
      <alignment horizontal="left"/>
    </xf>
    <xf numFmtId="320" fontId="9" fillId="0" borderId="0" xfId="57" applyNumberFormat="1" applyFont="1" applyAlignment="1">
      <alignment horizontal="left"/>
    </xf>
    <xf numFmtId="37" fontId="0" fillId="0" borderId="0" xfId="1" applyFont="1" applyAlignment="1">
      <alignment horizontal="left"/>
    </xf>
    <xf numFmtId="37" fontId="9" fillId="0" borderId="2" xfId="57" applyFont="1" applyBorder="1" applyAlignment="1">
      <alignment horizontal="center" wrapText="1"/>
    </xf>
    <xf numFmtId="37" fontId="9" fillId="0" borderId="0" xfId="57" applyFont="1" applyBorder="1" applyAlignment="1">
      <alignment horizontal="center" wrapText="1"/>
    </xf>
    <xf numFmtId="37" fontId="10" fillId="0" borderId="4" xfId="57" applyFont="1" applyBorder="1" applyAlignment="1">
      <alignment horizontal="center"/>
    </xf>
    <xf numFmtId="37" fontId="10" fillId="0" borderId="0" xfId="57" applyFont="1" applyBorder="1" applyAlignment="1">
      <alignment horizontal="center" wrapText="1"/>
    </xf>
    <xf numFmtId="37" fontId="10" fillId="0" borderId="3" xfId="57" applyFont="1" applyFill="1" applyBorder="1" applyAlignment="1">
      <alignment horizontal="center"/>
    </xf>
    <xf numFmtId="37" fontId="10" fillId="0" borderId="0" xfId="1" applyFont="1" applyAlignment="1">
      <alignment horizontal="center" wrapText="1"/>
    </xf>
    <xf numFmtId="0" fontId="0" fillId="0" borderId="0" xfId="57" applyNumberFormat="1" applyFont="1" applyFill="1" applyAlignment="1">
      <alignment horizontal="left" wrapText="1"/>
    </xf>
    <xf numFmtId="37" fontId="10" fillId="0" borderId="3" xfId="1" applyFont="1" applyBorder="1" applyAlignment="1">
      <alignment horizontal="center"/>
    </xf>
    <xf numFmtId="37" fontId="10" fillId="0" borderId="4" xfId="1" applyFont="1" applyBorder="1" applyAlignment="1">
      <alignment horizontal="center"/>
    </xf>
    <xf numFmtId="37" fontId="10" fillId="0" borderId="0" xfId="1" applyFont="1" applyBorder="1" applyAlignment="1">
      <alignment horizontal="center" wrapText="1"/>
    </xf>
    <xf numFmtId="37" fontId="10" fillId="0" borderId="57" xfId="1" applyFont="1" applyBorder="1" applyAlignment="1">
      <alignment horizontal="center"/>
    </xf>
    <xf numFmtId="37" fontId="10" fillId="0" borderId="61" xfId="1" applyFont="1" applyBorder="1" applyAlignment="1">
      <alignment horizontal="center" wrapText="1"/>
    </xf>
    <xf numFmtId="0" fontId="32" fillId="0" borderId="3" xfId="0" applyFont="1" applyFill="1" applyBorder="1" applyAlignment="1">
      <alignment horizontal="center"/>
    </xf>
    <xf numFmtId="0" fontId="32" fillId="0" borderId="0" xfId="0" applyFont="1" applyFill="1" applyBorder="1" applyAlignment="1">
      <alignment horizontal="center" wrapText="1"/>
    </xf>
    <xf numFmtId="166" fontId="32" fillId="0" borderId="4" xfId="4" applyFont="1" applyFill="1" applyBorder="1" applyAlignment="1">
      <alignment horizontal="center"/>
    </xf>
  </cellXfs>
  <cellStyles count="6400">
    <cellStyle name="$00.00" xfId="59" xr:uid="{00000000-0005-0000-0000-000000000000}"/>
    <cellStyle name="?? [0.00]_Sheet1" xfId="60" xr:uid="{00000000-0005-0000-0000-000001000000}"/>
    <cellStyle name="???? [0.00]_Sheet1" xfId="61" xr:uid="{00000000-0005-0000-0000-000002000000}"/>
    <cellStyle name="????_Sheet1" xfId="62" xr:uid="{00000000-0005-0000-0000-000003000000}"/>
    <cellStyle name="??_Book5" xfId="63" xr:uid="{00000000-0005-0000-0000-000004000000}"/>
    <cellStyle name="_%(SignOnly)" xfId="64" xr:uid="{00000000-0005-0000-0000-000005000000}"/>
    <cellStyle name="_%(SignSpaceOnly)" xfId="65" xr:uid="{00000000-0005-0000-0000-000006000000}"/>
    <cellStyle name="_Comma" xfId="66" xr:uid="{00000000-0005-0000-0000-000007000000}"/>
    <cellStyle name="_Comma 2" xfId="67" xr:uid="{00000000-0005-0000-0000-000008000000}"/>
    <cellStyle name="_Comma 3" xfId="68" xr:uid="{00000000-0005-0000-0000-000009000000}"/>
    <cellStyle name="_Comma_Phantom Interests Calculation" xfId="69" xr:uid="{00000000-0005-0000-0000-00000A000000}"/>
    <cellStyle name="_Comma_promote model SCC" xfId="70" xr:uid="{00000000-0005-0000-0000-00000B000000}"/>
    <cellStyle name="_Comma_Wailea Model_CL v12" xfId="71" xr:uid="{00000000-0005-0000-0000-00000C000000}"/>
    <cellStyle name="_Comma_WH 5_ICON Parking_MY2003_promote" xfId="72" xr:uid="{00000000-0005-0000-0000-00000D000000}"/>
    <cellStyle name="_Comma_WH 5_Mallah Company_MY 2002" xfId="73" xr:uid="{00000000-0005-0000-0000-00000E000000}"/>
    <cellStyle name="_Comma_WH 5_Mallah Company_MY 2002_Rebuy_12.02.022" xfId="74" xr:uid="{00000000-0005-0000-0000-00000F000000}"/>
    <cellStyle name="_Currency" xfId="75" xr:uid="{00000000-0005-0000-0000-000010000000}"/>
    <cellStyle name="_Currency 2" xfId="76" xr:uid="{00000000-0005-0000-0000-000011000000}"/>
    <cellStyle name="_Currency 3" xfId="77" xr:uid="{00000000-0005-0000-0000-000012000000}"/>
    <cellStyle name="_Currency_MDL (Delaware) LLC" xfId="78" xr:uid="{00000000-0005-0000-0000-000013000000}"/>
    <cellStyle name="_Currency_MDL (Delaware) LLC 2" xfId="79" xr:uid="{00000000-0005-0000-0000-000014000000}"/>
    <cellStyle name="_Currency_MDL (Delaware) LLC 3" xfId="80" xr:uid="{00000000-0005-0000-0000-000015000000}"/>
    <cellStyle name="_Currency_Phantom Interests Calculation" xfId="81" xr:uid="{00000000-0005-0000-0000-000016000000}"/>
    <cellStyle name="_Currency_promote model SCC" xfId="82" xr:uid="{00000000-0005-0000-0000-000017000000}"/>
    <cellStyle name="_Currency_Wailea Model_CL v12" xfId="83" xr:uid="{00000000-0005-0000-0000-000018000000}"/>
    <cellStyle name="_Currency_WH 5_ICON Parking_MY2003_promote" xfId="84" xr:uid="{00000000-0005-0000-0000-000019000000}"/>
    <cellStyle name="_Currency_WH 5_Mallah Company_MY 2002" xfId="85" xr:uid="{00000000-0005-0000-0000-00001A000000}"/>
    <cellStyle name="_Currency_WH 5_Mallah Company_MY 2002_Rebuy_12.02.022" xfId="86" xr:uid="{00000000-0005-0000-0000-00001B000000}"/>
    <cellStyle name="_CurrencySpace" xfId="87" xr:uid="{00000000-0005-0000-0000-00001C000000}"/>
    <cellStyle name="_CurrencySpace 2" xfId="88" xr:uid="{00000000-0005-0000-0000-00001D000000}"/>
    <cellStyle name="_CurrencySpace 3" xfId="89" xr:uid="{00000000-0005-0000-0000-00001E000000}"/>
    <cellStyle name="_CurrencySpace_Phantom Interests Calculation" xfId="90" xr:uid="{00000000-0005-0000-0000-00001F000000}"/>
    <cellStyle name="_CurrencySpace_promote model SCC" xfId="91" xr:uid="{00000000-0005-0000-0000-000020000000}"/>
    <cellStyle name="_CurrencySpace_Wailea Model_CL v12" xfId="92" xr:uid="{00000000-0005-0000-0000-000021000000}"/>
    <cellStyle name="_CurrencySpace_WH 5_ICON Parking_MY2003_promote" xfId="93" xr:uid="{00000000-0005-0000-0000-000022000000}"/>
    <cellStyle name="_CurrencySpace_WH 5_Mallah Company_MY 2002" xfId="94" xr:uid="{00000000-0005-0000-0000-000023000000}"/>
    <cellStyle name="_CurrencySpace_WH 5_Mallah Company_MY 2002_Rebuy_12.02.022" xfId="95" xr:uid="{00000000-0005-0000-0000-000024000000}"/>
    <cellStyle name="_Euro" xfId="96" xr:uid="{00000000-0005-0000-0000-000025000000}"/>
    <cellStyle name="_Heading" xfId="97" xr:uid="{00000000-0005-0000-0000-000026000000}"/>
    <cellStyle name="_Heading 2" xfId="98" xr:uid="{00000000-0005-0000-0000-000027000000}"/>
    <cellStyle name="_Heading_Ala Wai Watermark Model_May 2005_2Roy" xfId="99" xr:uid="{00000000-0005-0000-0000-000028000000}"/>
    <cellStyle name="_Heading_Ala Wai Watermark Model_May 2005_2Roy 2" xfId="100" xr:uid="{00000000-0005-0000-0000-000029000000}"/>
    <cellStyle name="_Heading_Ala Wai Watermark Model_May 2005_2Roy 2 2" xfId="101" xr:uid="{00000000-0005-0000-0000-00002A000000}"/>
    <cellStyle name="_Heading_Ala Wai Watermark Model_May 2005_2Roy 3" xfId="102" xr:uid="{00000000-0005-0000-0000-00002B000000}"/>
    <cellStyle name="_Heading_Ala Wai Watermark Model_May 2005_2Roy 3 2" xfId="103" xr:uid="{00000000-0005-0000-0000-00002C000000}"/>
    <cellStyle name="_Heading_Ala Wai Watermark Model_May 2005_2Roy 4" xfId="104" xr:uid="{00000000-0005-0000-0000-00002D000000}"/>
    <cellStyle name="_Heading_Ala Wai Watermark Model_May 2005_2Roy_14012_feasibility_102408" xfId="105" xr:uid="{00000000-0005-0000-0000-00002E000000}"/>
    <cellStyle name="_Heading_Ala Wai Watermark Model_May 2005_2Roy_14012_feasibility_102408 2" xfId="106" xr:uid="{00000000-0005-0000-0000-00002F000000}"/>
    <cellStyle name="_Heading_Ala Wai Watermark Model_May 2005_2Roy_Alameda Cash Flow (06-30-08)" xfId="107" xr:uid="{00000000-0005-0000-0000-000030000000}"/>
    <cellStyle name="_Heading_Ala Wai Watermark Model_May 2005_2Roy_Alameda Cash Flow (06-30-08) 2" xfId="108" xr:uid="{00000000-0005-0000-0000-000031000000}"/>
    <cellStyle name="_Heading_Ala Wai Watermark Model_May 2005_2Roy_Book1" xfId="109" xr:uid="{00000000-0005-0000-0000-000032000000}"/>
    <cellStyle name="_Heading_Ala Wai Watermark Model_May 2005_2Roy_Book1 2" xfId="110" xr:uid="{00000000-0005-0000-0000-000033000000}"/>
    <cellStyle name="_Heading_Ala Wai Watermark Model_May 2005_2Roy_Book1 2 2" xfId="111" xr:uid="{00000000-0005-0000-0000-000034000000}"/>
    <cellStyle name="_Heading_Ala Wai Watermark Model_May 2005_2Roy_Book1 3" xfId="112" xr:uid="{00000000-0005-0000-0000-000035000000}"/>
    <cellStyle name="_Heading_Ala Wai Watermark Model_May 2005_2Roy_Book1 3 2" xfId="113" xr:uid="{00000000-0005-0000-0000-000036000000}"/>
    <cellStyle name="_Heading_Ala Wai Watermark Model_May 2005_2Roy_Book1 4" xfId="114" xr:uid="{00000000-0005-0000-0000-000037000000}"/>
    <cellStyle name="_Heading_Ala Wai Watermark Model_May 2005_2Roy_Draft Alameda Cash Flow.InternalCFM 10.31.08" xfId="115" xr:uid="{00000000-0005-0000-0000-000038000000}"/>
    <cellStyle name="_Heading_Ala Wai Watermark Model_May 2005_2Roy_Draft Alameda Cash Flow.InternalCFM 10.31.08 2" xfId="116" xr:uid="{00000000-0005-0000-0000-000039000000}"/>
    <cellStyle name="_Heading_Ala Wai Watermark Model_May 2005_2Roy_HP CF Example" xfId="117" xr:uid="{00000000-0005-0000-0000-00003A000000}"/>
    <cellStyle name="_Heading_Ala Wai Watermark Model_May 2005_2Roy_HP CF Example 2" xfId="118" xr:uid="{00000000-0005-0000-0000-00003B000000}"/>
    <cellStyle name="_Heading_Ala Wai Watermark Model_May 2005_2Roy_HP CF Example 2 2" xfId="119" xr:uid="{00000000-0005-0000-0000-00003C000000}"/>
    <cellStyle name="_Heading_Ala Wai Watermark Model_May 2005_2Roy_HP CF Example 3" xfId="120" xr:uid="{00000000-0005-0000-0000-00003D000000}"/>
    <cellStyle name="_Heading_Ala Wai Watermark Model_May 2005_2Roy_HP CF Example 3 2" xfId="121" xr:uid="{00000000-0005-0000-0000-00003E000000}"/>
    <cellStyle name="_Heading_Ala Wai Watermark Model_May 2005_2Roy_HP CF Example 4" xfId="122" xr:uid="{00000000-0005-0000-0000-00003F000000}"/>
    <cellStyle name="_Heading_Ala Wai Watermark Model_May 2005_2Roy_MasterCostAssmp(2)" xfId="123" xr:uid="{00000000-0005-0000-0000-000040000000}"/>
    <cellStyle name="_Heading_Ala Wai Watermark Model_May 2005_2Roy_MasterCostAssmp(2) 2" xfId="124" xr:uid="{00000000-0005-0000-0000-000041000000}"/>
    <cellStyle name="_Heading_Ala Wai Watermark Model_May 2005_2Roy_MasterCostAssmp(2) 2 2" xfId="125" xr:uid="{00000000-0005-0000-0000-000042000000}"/>
    <cellStyle name="_Heading_Ala Wai Watermark Model_May 2005_2Roy_MasterCostAssmp(2) 3" xfId="126" xr:uid="{00000000-0005-0000-0000-000043000000}"/>
    <cellStyle name="_Heading_Ala Wai Watermark Model_May 2005_2Roy_MasterCostAssmp(2) 3 2" xfId="127" xr:uid="{00000000-0005-0000-0000-000044000000}"/>
    <cellStyle name="_Heading_Ala Wai Watermark Model_May 2005_2Roy_MasterCostAssmp(2) 4" xfId="128" xr:uid="{00000000-0005-0000-0000-000045000000}"/>
    <cellStyle name="_Heading_Ala Wai Watermark Model_May 2005_2Roy_SHF CF 1-11-08 v18 - ALC dat (Tri)" xfId="129" xr:uid="{00000000-0005-0000-0000-000046000000}"/>
    <cellStyle name="_Heading_Ala Wai Watermark Model_May 2005_2Roy_SHF CF 1-11-08 v18 - ALC dat (Tri) 2" xfId="130" xr:uid="{00000000-0005-0000-0000-000047000000}"/>
    <cellStyle name="_Heading_Ala Wai Watermark Model_May 2005_2Roy_SHF CF 1-11-08 v18 - ALC dat (Tri) 2 2" xfId="131" xr:uid="{00000000-0005-0000-0000-000048000000}"/>
    <cellStyle name="_Heading_Ala Wai Watermark Model_May 2005_2Roy_SHF CF 1-11-08 v18 - ALC dat (Tri) 3" xfId="132" xr:uid="{00000000-0005-0000-0000-000049000000}"/>
    <cellStyle name="_Heading_Ala Wai Watermark Model_May 2005_2Roy_SHF CF 1-11-08 v18 - ALC dat (Tri) 3 2" xfId="133" xr:uid="{00000000-0005-0000-0000-00004A000000}"/>
    <cellStyle name="_Heading_Ala Wai Watermark Model_May 2005_2Roy_SHF CF 1-11-08 v18 - ALC dat (Tri) 4" xfId="134" xr:uid="{00000000-0005-0000-0000-00004B000000}"/>
    <cellStyle name="_Heading_Ala Wai Watermark Model_May 2005_2Roy_SHF CF 5-20-08 v26b" xfId="135" xr:uid="{00000000-0005-0000-0000-00004C000000}"/>
    <cellStyle name="_Heading_Ala Wai Watermark Model_May 2005_2Roy_SHF CF 5-20-08 v26b 2" xfId="136" xr:uid="{00000000-0005-0000-0000-00004D000000}"/>
    <cellStyle name="_Heading_Ala Wai Watermark Model_May 2005_2Roy_SHF CF 5-20-08 v26b 2 2" xfId="137" xr:uid="{00000000-0005-0000-0000-00004E000000}"/>
    <cellStyle name="_Heading_Ala Wai Watermark Model_May 2005_2Roy_SHF CF 5-20-08 v26b 3" xfId="138" xr:uid="{00000000-0005-0000-0000-00004F000000}"/>
    <cellStyle name="_Heading_Ala Wai Watermark Model_May 2005_2Roy_SHF CF 5-20-08 v26b 3 2" xfId="139" xr:uid="{00000000-0005-0000-0000-000050000000}"/>
    <cellStyle name="_Heading_Ala Wai Watermark Model_May 2005_2Roy_SHF CF 5-20-08 v26b 4" xfId="140" xr:uid="{00000000-0005-0000-0000-000051000000}"/>
    <cellStyle name="_Heading_Ala Wai Watermark Model_May 2005_2Roy_SHF CF 5-20-08 v28b" xfId="141" xr:uid="{00000000-0005-0000-0000-000052000000}"/>
    <cellStyle name="_Heading_Ala Wai Watermark Model_May 2005_2Roy_SHF CF 5-20-08 v28b 2" xfId="142" xr:uid="{00000000-0005-0000-0000-000053000000}"/>
    <cellStyle name="_Heading_Ala Wai Watermark Model_May 2005_2Roy_SHF CF 5-20-08 v28b 2 2" xfId="143" xr:uid="{00000000-0005-0000-0000-000054000000}"/>
    <cellStyle name="_Heading_Ala Wai Watermark Model_May 2005_2Roy_SHF CF 5-20-08 v28b 3" xfId="144" xr:uid="{00000000-0005-0000-0000-000055000000}"/>
    <cellStyle name="_Heading_Ala Wai Watermark Model_May 2005_2Roy_SHF CF 5-20-08 v28b 3 2" xfId="145" xr:uid="{00000000-0005-0000-0000-000056000000}"/>
    <cellStyle name="_Heading_Ala Wai Watermark Model_May 2005_2Roy_SHF CF 5-20-08 v28b 4" xfId="146" xr:uid="{00000000-0005-0000-0000-000057000000}"/>
    <cellStyle name="_Heading_Ala Wai Watermark Model_May 2005_2Roy_SHF FLV" xfId="147" xr:uid="{00000000-0005-0000-0000-000058000000}"/>
    <cellStyle name="_Heading_Ala Wai Watermark Model_May 2005_2Roy_SHF FLV 2" xfId="148" xr:uid="{00000000-0005-0000-0000-000059000000}"/>
    <cellStyle name="_Heading_Ala Wai Watermark Model_May 2005_2Roy_SHF FLV 2 2" xfId="149" xr:uid="{00000000-0005-0000-0000-00005A000000}"/>
    <cellStyle name="_Heading_Ala Wai Watermark Model_May 2005_2Roy_SHF FLV 3" xfId="150" xr:uid="{00000000-0005-0000-0000-00005B000000}"/>
    <cellStyle name="_Heading_Ala Wai Watermark Model_May 2005_2Roy_SHF FLV 3 2" xfId="151" xr:uid="{00000000-0005-0000-0000-00005C000000}"/>
    <cellStyle name="_Heading_Ala Wai Watermark Model_May 2005_2Roy_SHF FLV 4" xfId="152" xr:uid="{00000000-0005-0000-0000-00005D000000}"/>
    <cellStyle name="_Heading_Ala Wai Watermark Model_May 2005_2Roy_Toho Preserve CF Rev 13" xfId="153" xr:uid="{00000000-0005-0000-0000-00005E000000}"/>
    <cellStyle name="_Heading_Ala Wai Watermark Model_May 2005_2Roy_Toho Preserve CF Rev 13 2" xfId="154" xr:uid="{00000000-0005-0000-0000-00005F000000}"/>
    <cellStyle name="_Heading_Ala Wai Watermark Model_May 2005_2Roy_Toho Preserve CF Rev 13 2 2" xfId="155" xr:uid="{00000000-0005-0000-0000-000060000000}"/>
    <cellStyle name="_Heading_Ala Wai Watermark Model_May 2005_2Roy_Toho Preserve CF Rev 13 3" xfId="156" xr:uid="{00000000-0005-0000-0000-000061000000}"/>
    <cellStyle name="_Heading_Ala Wai Watermark Model_May 2005_2Roy_Toho Preserve CF Rev 13 3 2" xfId="157" xr:uid="{00000000-0005-0000-0000-000062000000}"/>
    <cellStyle name="_Heading_Ala Wai Watermark Model_May 2005_2Roy_Toho Preserve CF Rev 13 4" xfId="158" xr:uid="{00000000-0005-0000-0000-000063000000}"/>
    <cellStyle name="_Heading_Ala Wai Watermark Model_May 2005_2Roy_Toho Preserve CF Rev 14 - max revenue-wetland impact" xfId="159" xr:uid="{00000000-0005-0000-0000-000064000000}"/>
    <cellStyle name="_Heading_Ala Wai Watermark Model_May 2005_2Roy_Toho Preserve CF Rev 14 - max revenue-wetland impact 2" xfId="160" xr:uid="{00000000-0005-0000-0000-000065000000}"/>
    <cellStyle name="_Heading_Ala Wai Watermark Model_May 2005_2Roy_Toho Preserve CF Rev 14 - max revenue-wetland impact 2 2" xfId="161" xr:uid="{00000000-0005-0000-0000-000066000000}"/>
    <cellStyle name="_Heading_Ala Wai Watermark Model_May 2005_2Roy_Toho Preserve CF Rev 14 - max revenue-wetland impact 3" xfId="162" xr:uid="{00000000-0005-0000-0000-000067000000}"/>
    <cellStyle name="_Heading_Ala Wai Watermark Model_May 2005_2Roy_Toho Preserve CF Rev 14 - max revenue-wetland impact 3 2" xfId="163" xr:uid="{00000000-0005-0000-0000-000068000000}"/>
    <cellStyle name="_Heading_Ala Wai Watermark Model_May 2005_2Roy_Toho Preserve CF Rev 14 - max revenue-wetland impact 4" xfId="164" xr:uid="{00000000-0005-0000-0000-000069000000}"/>
    <cellStyle name="_Heading_HP CF Example" xfId="165" xr:uid="{00000000-0005-0000-0000-00006A000000}"/>
    <cellStyle name="_Heading_HP CF Example 2" xfId="166" xr:uid="{00000000-0005-0000-0000-00006B000000}"/>
    <cellStyle name="_Heading_SHF CF 5-20-08 v25 revised Unit Mix" xfId="167" xr:uid="{00000000-0005-0000-0000-00006C000000}"/>
    <cellStyle name="_Heading_SHF CF 5-20-08 v25 revised Unit Mix 2" xfId="168" xr:uid="{00000000-0005-0000-0000-00006D000000}"/>
    <cellStyle name="_Heading_SHF CF 5-20-08 v25 revised Unit Mix 2 2" xfId="169" xr:uid="{00000000-0005-0000-0000-00006E000000}"/>
    <cellStyle name="_Heading_SHF CF 5-20-08 v25 revised Unit Mix 3" xfId="170" xr:uid="{00000000-0005-0000-0000-00006F000000}"/>
    <cellStyle name="_Heading_SHF CF 5-20-08 v25 revised Unit Mix 3 2" xfId="171" xr:uid="{00000000-0005-0000-0000-000070000000}"/>
    <cellStyle name="_Heading_SHF CF 5-20-08 v25 revised Unit Mix 4" xfId="172" xr:uid="{00000000-0005-0000-0000-000071000000}"/>
    <cellStyle name="_Heading_SHF CF 5-20-08 v29" xfId="173" xr:uid="{00000000-0005-0000-0000-000072000000}"/>
    <cellStyle name="_Heading_SHF CF 5-20-08 v29 2" xfId="174" xr:uid="{00000000-0005-0000-0000-000073000000}"/>
    <cellStyle name="_Heading_SHF CF 5-20-08 v29 2 2" xfId="175" xr:uid="{00000000-0005-0000-0000-000074000000}"/>
    <cellStyle name="_Heading_SHF CF 5-20-08 v29 3" xfId="176" xr:uid="{00000000-0005-0000-0000-000075000000}"/>
    <cellStyle name="_Heading_SHF CF 5-20-08 v29 3 2" xfId="177" xr:uid="{00000000-0005-0000-0000-000076000000}"/>
    <cellStyle name="_Heading_SHF CF 5-20-08 v29 4" xfId="178" xr:uid="{00000000-0005-0000-0000-000077000000}"/>
    <cellStyle name="_Heading_SHF FLV" xfId="179" xr:uid="{00000000-0005-0000-0000-000078000000}"/>
    <cellStyle name="_Heading_SHF FLV 2" xfId="180" xr:uid="{00000000-0005-0000-0000-000079000000}"/>
    <cellStyle name="_Heading_Sunnyca front page charts" xfId="181" xr:uid="{00000000-0005-0000-0000-00007A000000}"/>
    <cellStyle name="_Heading_Sunnyca front page charts 2" xfId="182" xr:uid="{00000000-0005-0000-0000-00007B000000}"/>
    <cellStyle name="_Heading_Sunnyca front page charts_HP CF Example" xfId="183" xr:uid="{00000000-0005-0000-0000-00007C000000}"/>
    <cellStyle name="_Heading_Sunnyca front page charts_HP CF Example 2" xfId="184" xr:uid="{00000000-0005-0000-0000-00007D000000}"/>
    <cellStyle name="_Heading_Sunnyca front page charts_SHF CF 5-20-08 v25 revised Unit Mix" xfId="185" xr:uid="{00000000-0005-0000-0000-00007E000000}"/>
    <cellStyle name="_Heading_Sunnyca front page charts_SHF CF 5-20-08 v25 revised Unit Mix 2" xfId="186" xr:uid="{00000000-0005-0000-0000-00007F000000}"/>
    <cellStyle name="_Heading_Sunnyca front page charts_SHF CF 5-20-08 v25 revised Unit Mix 2 2" xfId="187" xr:uid="{00000000-0005-0000-0000-000080000000}"/>
    <cellStyle name="_Heading_Sunnyca front page charts_SHF CF 5-20-08 v25 revised Unit Mix 3" xfId="188" xr:uid="{00000000-0005-0000-0000-000081000000}"/>
    <cellStyle name="_Heading_Sunnyca front page charts_SHF CF 5-20-08 v25 revised Unit Mix 3 2" xfId="189" xr:uid="{00000000-0005-0000-0000-000082000000}"/>
    <cellStyle name="_Heading_Sunnyca front page charts_SHF CF 5-20-08 v25 revised Unit Mix 4" xfId="190" xr:uid="{00000000-0005-0000-0000-000083000000}"/>
    <cellStyle name="_Heading_Sunnyca front page charts_SHF CF 5-20-08 v29" xfId="191" xr:uid="{00000000-0005-0000-0000-000084000000}"/>
    <cellStyle name="_Heading_Sunnyca front page charts_SHF CF 5-20-08 v29 2" xfId="192" xr:uid="{00000000-0005-0000-0000-000085000000}"/>
    <cellStyle name="_Heading_Sunnyca front page charts_SHF CF 5-20-08 v29 2 2" xfId="193" xr:uid="{00000000-0005-0000-0000-000086000000}"/>
    <cellStyle name="_Heading_Sunnyca front page charts_SHF CF 5-20-08 v29 3" xfId="194" xr:uid="{00000000-0005-0000-0000-000087000000}"/>
    <cellStyle name="_Heading_Sunnyca front page charts_SHF CF 5-20-08 v29 3 2" xfId="195" xr:uid="{00000000-0005-0000-0000-000088000000}"/>
    <cellStyle name="_Heading_Sunnyca front page charts_SHF CF 5-20-08 v29 4" xfId="196" xr:uid="{00000000-0005-0000-0000-000089000000}"/>
    <cellStyle name="_Heading_Sunnyca front page charts_SHF FLV" xfId="197" xr:uid="{00000000-0005-0000-0000-00008A000000}"/>
    <cellStyle name="_Heading_Sunnyca front page charts_SHF FLV 2" xfId="198" xr:uid="{00000000-0005-0000-0000-00008B000000}"/>
    <cellStyle name="_Heading_Sunnyca front page charts_Toho Preserve CF Rev 13" xfId="199" xr:uid="{00000000-0005-0000-0000-00008C000000}"/>
    <cellStyle name="_Heading_Sunnyca front page charts_Toho Preserve CF Rev 13 2" xfId="200" xr:uid="{00000000-0005-0000-0000-00008D000000}"/>
    <cellStyle name="_Heading_Sunnyca front page charts_Toho Preserve CF Rev 14 - max revenue-wetland impact" xfId="201" xr:uid="{00000000-0005-0000-0000-00008E000000}"/>
    <cellStyle name="_Heading_Sunnyca front page charts_Toho Preserve CF Rev 14 - max revenue-wetland impact 2" xfId="202" xr:uid="{00000000-0005-0000-0000-00008F000000}"/>
    <cellStyle name="_Heading_Toho Preserve CF Rev 13" xfId="203" xr:uid="{00000000-0005-0000-0000-000090000000}"/>
    <cellStyle name="_Heading_Toho Preserve CF Rev 13 2" xfId="204" xr:uid="{00000000-0005-0000-0000-000091000000}"/>
    <cellStyle name="_Heading_Toho Preserve CF Rev 14 - max revenue-wetland impact" xfId="205" xr:uid="{00000000-0005-0000-0000-000092000000}"/>
    <cellStyle name="_Heading_Toho Preserve CF Rev 14 - max revenue-wetland impact 2" xfId="206" xr:uid="{00000000-0005-0000-0000-000093000000}"/>
    <cellStyle name="_Highlight" xfId="207" xr:uid="{00000000-0005-0000-0000-000094000000}"/>
    <cellStyle name="_Highlight 2" xfId="208" xr:uid="{00000000-0005-0000-0000-000095000000}"/>
    <cellStyle name="_Multiple" xfId="209" xr:uid="{00000000-0005-0000-0000-000096000000}"/>
    <cellStyle name="_Multiple 2" xfId="210" xr:uid="{00000000-0005-0000-0000-000097000000}"/>
    <cellStyle name="_Multiple 3" xfId="211" xr:uid="{00000000-0005-0000-0000-000098000000}"/>
    <cellStyle name="_Multiple_MDL (Delaware) LLC" xfId="212" xr:uid="{00000000-0005-0000-0000-000099000000}"/>
    <cellStyle name="_Multiple_MDL (Delaware) LLC 2" xfId="213" xr:uid="{00000000-0005-0000-0000-00009A000000}"/>
    <cellStyle name="_Multiple_MDL (Delaware) LLC 3" xfId="214" xr:uid="{00000000-0005-0000-0000-00009B000000}"/>
    <cellStyle name="_Multiple_Phantom Interests Calculation" xfId="215" xr:uid="{00000000-0005-0000-0000-00009C000000}"/>
    <cellStyle name="_Multiple_promote model SCC" xfId="216" xr:uid="{00000000-0005-0000-0000-00009D000000}"/>
    <cellStyle name="_Multiple_Wailea Model_CL v12" xfId="217" xr:uid="{00000000-0005-0000-0000-00009E000000}"/>
    <cellStyle name="_Multiple_WH 5_ICON Parking_MY2003_promote" xfId="218" xr:uid="{00000000-0005-0000-0000-00009F000000}"/>
    <cellStyle name="_Multiple_WH 5_Mallah Company_MY 2002" xfId="219" xr:uid="{00000000-0005-0000-0000-0000A0000000}"/>
    <cellStyle name="_Multiple_WH 5_Mallah Company_MY 2002_Rebuy_12.02.022" xfId="220" xr:uid="{00000000-0005-0000-0000-0000A1000000}"/>
    <cellStyle name="_MultipleSpace" xfId="221" xr:uid="{00000000-0005-0000-0000-0000A2000000}"/>
    <cellStyle name="_MultipleSpace 2" xfId="222" xr:uid="{00000000-0005-0000-0000-0000A3000000}"/>
    <cellStyle name="_MultipleSpace 3" xfId="223" xr:uid="{00000000-0005-0000-0000-0000A4000000}"/>
    <cellStyle name="_MultipleSpace_MDL (Delaware) LLC" xfId="224" xr:uid="{00000000-0005-0000-0000-0000A5000000}"/>
    <cellStyle name="_MultipleSpace_MDL (Delaware) LLC 2" xfId="225" xr:uid="{00000000-0005-0000-0000-0000A6000000}"/>
    <cellStyle name="_MultipleSpace_MDL (Delaware) LLC 3" xfId="226" xr:uid="{00000000-0005-0000-0000-0000A7000000}"/>
    <cellStyle name="_MultipleSpace_Phantom Interests Calculation" xfId="227" xr:uid="{00000000-0005-0000-0000-0000A8000000}"/>
    <cellStyle name="_MultipleSpace_promote model SCC" xfId="228" xr:uid="{00000000-0005-0000-0000-0000A9000000}"/>
    <cellStyle name="_MultipleSpace_Wailea Model_CL v12" xfId="229" xr:uid="{00000000-0005-0000-0000-0000AA000000}"/>
    <cellStyle name="_MultipleSpace_WH 5_ICON Parking_MY2003_promote" xfId="230" xr:uid="{00000000-0005-0000-0000-0000AB000000}"/>
    <cellStyle name="_MultipleSpace_WH 5_Mallah Company_MY 2002" xfId="231" xr:uid="{00000000-0005-0000-0000-0000AC000000}"/>
    <cellStyle name="_MultipleSpace_WH 5_Mallah Company_MY 2002_Rebuy_12.02.022" xfId="232" xr:uid="{00000000-0005-0000-0000-0000AD000000}"/>
    <cellStyle name="_Percent" xfId="233" xr:uid="{00000000-0005-0000-0000-0000AE000000}"/>
    <cellStyle name="_Percent 2" xfId="234" xr:uid="{00000000-0005-0000-0000-0000AF000000}"/>
    <cellStyle name="_Percent 3" xfId="235" xr:uid="{00000000-0005-0000-0000-0000B0000000}"/>
    <cellStyle name="_Percent_MDL (Delaware) LLC" xfId="236" xr:uid="{00000000-0005-0000-0000-0000B1000000}"/>
    <cellStyle name="_Percent_MDL (Delaware) LLC 2" xfId="237" xr:uid="{00000000-0005-0000-0000-0000B2000000}"/>
    <cellStyle name="_Percent_MDL (Delaware) LLC 3" xfId="238" xr:uid="{00000000-0005-0000-0000-0000B3000000}"/>
    <cellStyle name="_Percent_promote model SCC" xfId="239" xr:uid="{00000000-0005-0000-0000-0000B4000000}"/>
    <cellStyle name="_PercentSpace" xfId="240" xr:uid="{00000000-0005-0000-0000-0000B5000000}"/>
    <cellStyle name="_PercentSpace 2" xfId="241" xr:uid="{00000000-0005-0000-0000-0000B6000000}"/>
    <cellStyle name="_PercentSpace 3" xfId="242" xr:uid="{00000000-0005-0000-0000-0000B7000000}"/>
    <cellStyle name="_PercentSpace_MDL (Delaware) LLC" xfId="243" xr:uid="{00000000-0005-0000-0000-0000B8000000}"/>
    <cellStyle name="_PercentSpace_MDL (Delaware) LLC 2" xfId="244" xr:uid="{00000000-0005-0000-0000-0000B9000000}"/>
    <cellStyle name="_PercentSpace_MDL (Delaware) LLC 3" xfId="245" xr:uid="{00000000-0005-0000-0000-0000BA000000}"/>
    <cellStyle name="_PercentSpace_promote model SCC" xfId="246" xr:uid="{00000000-0005-0000-0000-0000BB000000}"/>
    <cellStyle name="_SubHeading" xfId="247" xr:uid="{00000000-0005-0000-0000-0000BC000000}"/>
    <cellStyle name="_SubHeading 2" xfId="248" xr:uid="{00000000-0005-0000-0000-0000BD000000}"/>
    <cellStyle name="_SubHeading_Ala Wai Watermark Model_May 2005_2Roy" xfId="249" xr:uid="{00000000-0005-0000-0000-0000BE000000}"/>
    <cellStyle name="_SubHeading_Ala Wai Watermark Model_May 2005_2Roy 2" xfId="250" xr:uid="{00000000-0005-0000-0000-0000BF000000}"/>
    <cellStyle name="_SubHeading_Ala Wai Watermark Model_May 2005_2Roy 2 2" xfId="251" xr:uid="{00000000-0005-0000-0000-0000C0000000}"/>
    <cellStyle name="_SubHeading_Ala Wai Watermark Model_May 2005_2Roy 3" xfId="252" xr:uid="{00000000-0005-0000-0000-0000C1000000}"/>
    <cellStyle name="_SubHeading_Ala Wai Watermark Model_May 2005_2Roy 3 2" xfId="253" xr:uid="{00000000-0005-0000-0000-0000C2000000}"/>
    <cellStyle name="_SubHeading_Ala Wai Watermark Model_May 2005_2Roy 4" xfId="254" xr:uid="{00000000-0005-0000-0000-0000C3000000}"/>
    <cellStyle name="_SubHeading_Ala Wai Watermark Model_May 2005_2Roy_14012_feasibility_102408" xfId="255" xr:uid="{00000000-0005-0000-0000-0000C4000000}"/>
    <cellStyle name="_SubHeading_Ala Wai Watermark Model_May 2005_2Roy_14012_feasibility_102408 2" xfId="256" xr:uid="{00000000-0005-0000-0000-0000C5000000}"/>
    <cellStyle name="_SubHeading_Ala Wai Watermark Model_May 2005_2Roy_Alameda Cash Flow (06-30-08)" xfId="257" xr:uid="{00000000-0005-0000-0000-0000C6000000}"/>
    <cellStyle name="_SubHeading_Ala Wai Watermark Model_May 2005_2Roy_Alameda Cash Flow (06-30-08) 2" xfId="258" xr:uid="{00000000-0005-0000-0000-0000C7000000}"/>
    <cellStyle name="_SubHeading_Ala Wai Watermark Model_May 2005_2Roy_Book1" xfId="259" xr:uid="{00000000-0005-0000-0000-0000C8000000}"/>
    <cellStyle name="_SubHeading_Ala Wai Watermark Model_May 2005_2Roy_Book1 2" xfId="260" xr:uid="{00000000-0005-0000-0000-0000C9000000}"/>
    <cellStyle name="_SubHeading_Ala Wai Watermark Model_May 2005_2Roy_Book1 2 2" xfId="261" xr:uid="{00000000-0005-0000-0000-0000CA000000}"/>
    <cellStyle name="_SubHeading_Ala Wai Watermark Model_May 2005_2Roy_Book1 3" xfId="262" xr:uid="{00000000-0005-0000-0000-0000CB000000}"/>
    <cellStyle name="_SubHeading_Ala Wai Watermark Model_May 2005_2Roy_Book1 3 2" xfId="263" xr:uid="{00000000-0005-0000-0000-0000CC000000}"/>
    <cellStyle name="_SubHeading_Ala Wai Watermark Model_May 2005_2Roy_Book1 4" xfId="264" xr:uid="{00000000-0005-0000-0000-0000CD000000}"/>
    <cellStyle name="_SubHeading_Ala Wai Watermark Model_May 2005_2Roy_Draft Alameda Cash Flow.InternalCFM 10.31.08" xfId="265" xr:uid="{00000000-0005-0000-0000-0000CE000000}"/>
    <cellStyle name="_SubHeading_Ala Wai Watermark Model_May 2005_2Roy_Draft Alameda Cash Flow.InternalCFM 10.31.08 2" xfId="266" xr:uid="{00000000-0005-0000-0000-0000CF000000}"/>
    <cellStyle name="_SubHeading_Ala Wai Watermark Model_May 2005_2Roy_HP CF Example" xfId="267" xr:uid="{00000000-0005-0000-0000-0000D0000000}"/>
    <cellStyle name="_SubHeading_Ala Wai Watermark Model_May 2005_2Roy_HP CF Example 2" xfId="268" xr:uid="{00000000-0005-0000-0000-0000D1000000}"/>
    <cellStyle name="_SubHeading_Ala Wai Watermark Model_May 2005_2Roy_HP CF Example 2 2" xfId="269" xr:uid="{00000000-0005-0000-0000-0000D2000000}"/>
    <cellStyle name="_SubHeading_Ala Wai Watermark Model_May 2005_2Roy_HP CF Example 3" xfId="270" xr:uid="{00000000-0005-0000-0000-0000D3000000}"/>
    <cellStyle name="_SubHeading_Ala Wai Watermark Model_May 2005_2Roy_HP CF Example 3 2" xfId="271" xr:uid="{00000000-0005-0000-0000-0000D4000000}"/>
    <cellStyle name="_SubHeading_Ala Wai Watermark Model_May 2005_2Roy_HP CF Example 4" xfId="272" xr:uid="{00000000-0005-0000-0000-0000D5000000}"/>
    <cellStyle name="_SubHeading_Ala Wai Watermark Model_May 2005_2Roy_MasterCostAssmp(2)" xfId="273" xr:uid="{00000000-0005-0000-0000-0000D6000000}"/>
    <cellStyle name="_SubHeading_Ala Wai Watermark Model_May 2005_2Roy_MasterCostAssmp(2) 2" xfId="274" xr:uid="{00000000-0005-0000-0000-0000D7000000}"/>
    <cellStyle name="_SubHeading_Ala Wai Watermark Model_May 2005_2Roy_MasterCostAssmp(2) 2 2" xfId="275" xr:uid="{00000000-0005-0000-0000-0000D8000000}"/>
    <cellStyle name="_SubHeading_Ala Wai Watermark Model_May 2005_2Roy_MasterCostAssmp(2) 3" xfId="276" xr:uid="{00000000-0005-0000-0000-0000D9000000}"/>
    <cellStyle name="_SubHeading_Ala Wai Watermark Model_May 2005_2Roy_MasterCostAssmp(2) 3 2" xfId="277" xr:uid="{00000000-0005-0000-0000-0000DA000000}"/>
    <cellStyle name="_SubHeading_Ala Wai Watermark Model_May 2005_2Roy_MasterCostAssmp(2) 4" xfId="278" xr:uid="{00000000-0005-0000-0000-0000DB000000}"/>
    <cellStyle name="_SubHeading_Ala Wai Watermark Model_May 2005_2Roy_SHF CF 1-11-08 v18 - ALC dat (Tri)" xfId="279" xr:uid="{00000000-0005-0000-0000-0000DC000000}"/>
    <cellStyle name="_SubHeading_Ala Wai Watermark Model_May 2005_2Roy_SHF CF 1-11-08 v18 - ALC dat (Tri) 2" xfId="280" xr:uid="{00000000-0005-0000-0000-0000DD000000}"/>
    <cellStyle name="_SubHeading_Ala Wai Watermark Model_May 2005_2Roy_SHF CF 1-11-08 v18 - ALC dat (Tri) 2 2" xfId="281" xr:uid="{00000000-0005-0000-0000-0000DE000000}"/>
    <cellStyle name="_SubHeading_Ala Wai Watermark Model_May 2005_2Roy_SHF CF 1-11-08 v18 - ALC dat (Tri) 3" xfId="282" xr:uid="{00000000-0005-0000-0000-0000DF000000}"/>
    <cellStyle name="_SubHeading_Ala Wai Watermark Model_May 2005_2Roy_SHF CF 1-11-08 v18 - ALC dat (Tri) 3 2" xfId="283" xr:uid="{00000000-0005-0000-0000-0000E0000000}"/>
    <cellStyle name="_SubHeading_Ala Wai Watermark Model_May 2005_2Roy_SHF CF 1-11-08 v18 - ALC dat (Tri) 4" xfId="284" xr:uid="{00000000-0005-0000-0000-0000E1000000}"/>
    <cellStyle name="_SubHeading_Ala Wai Watermark Model_May 2005_2Roy_SHF CF 5-20-08 v26b" xfId="285" xr:uid="{00000000-0005-0000-0000-0000E2000000}"/>
    <cellStyle name="_SubHeading_Ala Wai Watermark Model_May 2005_2Roy_SHF CF 5-20-08 v26b 2" xfId="286" xr:uid="{00000000-0005-0000-0000-0000E3000000}"/>
    <cellStyle name="_SubHeading_Ala Wai Watermark Model_May 2005_2Roy_SHF CF 5-20-08 v26b 2 2" xfId="287" xr:uid="{00000000-0005-0000-0000-0000E4000000}"/>
    <cellStyle name="_SubHeading_Ala Wai Watermark Model_May 2005_2Roy_SHF CF 5-20-08 v26b 3" xfId="288" xr:uid="{00000000-0005-0000-0000-0000E5000000}"/>
    <cellStyle name="_SubHeading_Ala Wai Watermark Model_May 2005_2Roy_SHF CF 5-20-08 v26b 3 2" xfId="289" xr:uid="{00000000-0005-0000-0000-0000E6000000}"/>
    <cellStyle name="_SubHeading_Ala Wai Watermark Model_May 2005_2Roy_SHF CF 5-20-08 v26b 4" xfId="290" xr:uid="{00000000-0005-0000-0000-0000E7000000}"/>
    <cellStyle name="_SubHeading_Ala Wai Watermark Model_May 2005_2Roy_SHF CF 5-20-08 v28b" xfId="291" xr:uid="{00000000-0005-0000-0000-0000E8000000}"/>
    <cellStyle name="_SubHeading_Ala Wai Watermark Model_May 2005_2Roy_SHF CF 5-20-08 v28b 2" xfId="292" xr:uid="{00000000-0005-0000-0000-0000E9000000}"/>
    <cellStyle name="_SubHeading_Ala Wai Watermark Model_May 2005_2Roy_SHF CF 5-20-08 v28b 2 2" xfId="293" xr:uid="{00000000-0005-0000-0000-0000EA000000}"/>
    <cellStyle name="_SubHeading_Ala Wai Watermark Model_May 2005_2Roy_SHF CF 5-20-08 v28b 3" xfId="294" xr:uid="{00000000-0005-0000-0000-0000EB000000}"/>
    <cellStyle name="_SubHeading_Ala Wai Watermark Model_May 2005_2Roy_SHF CF 5-20-08 v28b 3 2" xfId="295" xr:uid="{00000000-0005-0000-0000-0000EC000000}"/>
    <cellStyle name="_SubHeading_Ala Wai Watermark Model_May 2005_2Roy_SHF CF 5-20-08 v28b 4" xfId="296" xr:uid="{00000000-0005-0000-0000-0000ED000000}"/>
    <cellStyle name="_SubHeading_Ala Wai Watermark Model_May 2005_2Roy_SHF FLV" xfId="297" xr:uid="{00000000-0005-0000-0000-0000EE000000}"/>
    <cellStyle name="_SubHeading_Ala Wai Watermark Model_May 2005_2Roy_SHF FLV 2" xfId="298" xr:uid="{00000000-0005-0000-0000-0000EF000000}"/>
    <cellStyle name="_SubHeading_Ala Wai Watermark Model_May 2005_2Roy_SHF FLV 2 2" xfId="299" xr:uid="{00000000-0005-0000-0000-0000F0000000}"/>
    <cellStyle name="_SubHeading_Ala Wai Watermark Model_May 2005_2Roy_SHF FLV 3" xfId="300" xr:uid="{00000000-0005-0000-0000-0000F1000000}"/>
    <cellStyle name="_SubHeading_Ala Wai Watermark Model_May 2005_2Roy_SHF FLV 3 2" xfId="301" xr:uid="{00000000-0005-0000-0000-0000F2000000}"/>
    <cellStyle name="_SubHeading_Ala Wai Watermark Model_May 2005_2Roy_SHF FLV 4" xfId="302" xr:uid="{00000000-0005-0000-0000-0000F3000000}"/>
    <cellStyle name="_SubHeading_Ala Wai Watermark Model_May 2005_2Roy_Toho Preserve CF Rev 13" xfId="303" xr:uid="{00000000-0005-0000-0000-0000F4000000}"/>
    <cellStyle name="_SubHeading_Ala Wai Watermark Model_May 2005_2Roy_Toho Preserve CF Rev 13 2" xfId="304" xr:uid="{00000000-0005-0000-0000-0000F5000000}"/>
    <cellStyle name="_SubHeading_Ala Wai Watermark Model_May 2005_2Roy_Toho Preserve CF Rev 13 2 2" xfId="305" xr:uid="{00000000-0005-0000-0000-0000F6000000}"/>
    <cellStyle name="_SubHeading_Ala Wai Watermark Model_May 2005_2Roy_Toho Preserve CF Rev 13 3" xfId="306" xr:uid="{00000000-0005-0000-0000-0000F7000000}"/>
    <cellStyle name="_SubHeading_Ala Wai Watermark Model_May 2005_2Roy_Toho Preserve CF Rev 13 3 2" xfId="307" xr:uid="{00000000-0005-0000-0000-0000F8000000}"/>
    <cellStyle name="_SubHeading_Ala Wai Watermark Model_May 2005_2Roy_Toho Preserve CF Rev 13 4" xfId="308" xr:uid="{00000000-0005-0000-0000-0000F9000000}"/>
    <cellStyle name="_SubHeading_Ala Wai Watermark Model_May 2005_2Roy_Toho Preserve CF Rev 14 - max revenue-wetland impact" xfId="309" xr:uid="{00000000-0005-0000-0000-0000FA000000}"/>
    <cellStyle name="_SubHeading_Ala Wai Watermark Model_May 2005_2Roy_Toho Preserve CF Rev 14 - max revenue-wetland impact 2" xfId="310" xr:uid="{00000000-0005-0000-0000-0000FB000000}"/>
    <cellStyle name="_SubHeading_Ala Wai Watermark Model_May 2005_2Roy_Toho Preserve CF Rev 14 - max revenue-wetland impact 2 2" xfId="311" xr:uid="{00000000-0005-0000-0000-0000FC000000}"/>
    <cellStyle name="_SubHeading_Ala Wai Watermark Model_May 2005_2Roy_Toho Preserve CF Rev 14 - max revenue-wetland impact 3" xfId="312" xr:uid="{00000000-0005-0000-0000-0000FD000000}"/>
    <cellStyle name="_SubHeading_Ala Wai Watermark Model_May 2005_2Roy_Toho Preserve CF Rev 14 - max revenue-wetland impact 3 2" xfId="313" xr:uid="{00000000-0005-0000-0000-0000FE000000}"/>
    <cellStyle name="_SubHeading_Ala Wai Watermark Model_May 2005_2Roy_Toho Preserve CF Rev 14 - max revenue-wetland impact 4" xfId="314" xr:uid="{00000000-0005-0000-0000-0000FF000000}"/>
    <cellStyle name="_SubHeading_HP CF Example" xfId="315" xr:uid="{00000000-0005-0000-0000-000000010000}"/>
    <cellStyle name="_SubHeading_HP CF Example 2" xfId="316" xr:uid="{00000000-0005-0000-0000-000001010000}"/>
    <cellStyle name="_SubHeading_SHF CF 5-20-08 v25 revised Unit Mix" xfId="317" xr:uid="{00000000-0005-0000-0000-000002010000}"/>
    <cellStyle name="_SubHeading_SHF CF 5-20-08 v25 revised Unit Mix 2" xfId="318" xr:uid="{00000000-0005-0000-0000-000003010000}"/>
    <cellStyle name="_SubHeading_SHF CF 5-20-08 v25 revised Unit Mix 2 2" xfId="319" xr:uid="{00000000-0005-0000-0000-000004010000}"/>
    <cellStyle name="_SubHeading_SHF CF 5-20-08 v25 revised Unit Mix 3" xfId="320" xr:uid="{00000000-0005-0000-0000-000005010000}"/>
    <cellStyle name="_SubHeading_SHF CF 5-20-08 v25 revised Unit Mix 3 2" xfId="321" xr:uid="{00000000-0005-0000-0000-000006010000}"/>
    <cellStyle name="_SubHeading_SHF CF 5-20-08 v25 revised Unit Mix 4" xfId="322" xr:uid="{00000000-0005-0000-0000-000007010000}"/>
    <cellStyle name="_SubHeading_SHF CF 5-20-08 v29" xfId="323" xr:uid="{00000000-0005-0000-0000-000008010000}"/>
    <cellStyle name="_SubHeading_SHF CF 5-20-08 v29 2" xfId="324" xr:uid="{00000000-0005-0000-0000-000009010000}"/>
    <cellStyle name="_SubHeading_SHF CF 5-20-08 v29 2 2" xfId="325" xr:uid="{00000000-0005-0000-0000-00000A010000}"/>
    <cellStyle name="_SubHeading_SHF CF 5-20-08 v29 3" xfId="326" xr:uid="{00000000-0005-0000-0000-00000B010000}"/>
    <cellStyle name="_SubHeading_SHF CF 5-20-08 v29 3 2" xfId="327" xr:uid="{00000000-0005-0000-0000-00000C010000}"/>
    <cellStyle name="_SubHeading_SHF CF 5-20-08 v29 4" xfId="328" xr:uid="{00000000-0005-0000-0000-00000D010000}"/>
    <cellStyle name="_SubHeading_SHF FLV" xfId="329" xr:uid="{00000000-0005-0000-0000-00000E010000}"/>
    <cellStyle name="_SubHeading_SHF FLV 2" xfId="330" xr:uid="{00000000-0005-0000-0000-00000F010000}"/>
    <cellStyle name="_SubHeading_Sunnyca front page charts" xfId="331" xr:uid="{00000000-0005-0000-0000-000010010000}"/>
    <cellStyle name="_SubHeading_Sunnyca front page charts 2" xfId="332" xr:uid="{00000000-0005-0000-0000-000011010000}"/>
    <cellStyle name="_SubHeading_Sunnyca front page charts_HP CF Example" xfId="333" xr:uid="{00000000-0005-0000-0000-000012010000}"/>
    <cellStyle name="_SubHeading_Sunnyca front page charts_HP CF Example 2" xfId="334" xr:uid="{00000000-0005-0000-0000-000013010000}"/>
    <cellStyle name="_SubHeading_Sunnyca front page charts_SHF CF 5-20-08 v25 revised Unit Mix" xfId="335" xr:uid="{00000000-0005-0000-0000-000014010000}"/>
    <cellStyle name="_SubHeading_Sunnyca front page charts_SHF CF 5-20-08 v25 revised Unit Mix 2" xfId="336" xr:uid="{00000000-0005-0000-0000-000015010000}"/>
    <cellStyle name="_SubHeading_Sunnyca front page charts_SHF CF 5-20-08 v25 revised Unit Mix 2 2" xfId="337" xr:uid="{00000000-0005-0000-0000-000016010000}"/>
    <cellStyle name="_SubHeading_Sunnyca front page charts_SHF CF 5-20-08 v25 revised Unit Mix 3" xfId="338" xr:uid="{00000000-0005-0000-0000-000017010000}"/>
    <cellStyle name="_SubHeading_Sunnyca front page charts_SHF CF 5-20-08 v25 revised Unit Mix 3 2" xfId="339" xr:uid="{00000000-0005-0000-0000-000018010000}"/>
    <cellStyle name="_SubHeading_Sunnyca front page charts_SHF CF 5-20-08 v25 revised Unit Mix 4" xfId="340" xr:uid="{00000000-0005-0000-0000-000019010000}"/>
    <cellStyle name="_SubHeading_Sunnyca front page charts_SHF CF 5-20-08 v29" xfId="341" xr:uid="{00000000-0005-0000-0000-00001A010000}"/>
    <cellStyle name="_SubHeading_Sunnyca front page charts_SHF CF 5-20-08 v29 2" xfId="342" xr:uid="{00000000-0005-0000-0000-00001B010000}"/>
    <cellStyle name="_SubHeading_Sunnyca front page charts_SHF CF 5-20-08 v29 2 2" xfId="343" xr:uid="{00000000-0005-0000-0000-00001C010000}"/>
    <cellStyle name="_SubHeading_Sunnyca front page charts_SHF CF 5-20-08 v29 3" xfId="344" xr:uid="{00000000-0005-0000-0000-00001D010000}"/>
    <cellStyle name="_SubHeading_Sunnyca front page charts_SHF CF 5-20-08 v29 3 2" xfId="345" xr:uid="{00000000-0005-0000-0000-00001E010000}"/>
    <cellStyle name="_SubHeading_Sunnyca front page charts_SHF CF 5-20-08 v29 4" xfId="346" xr:uid="{00000000-0005-0000-0000-00001F010000}"/>
    <cellStyle name="_SubHeading_Sunnyca front page charts_SHF FLV" xfId="347" xr:uid="{00000000-0005-0000-0000-000020010000}"/>
    <cellStyle name="_SubHeading_Sunnyca front page charts_SHF FLV 2" xfId="348" xr:uid="{00000000-0005-0000-0000-000021010000}"/>
    <cellStyle name="_SubHeading_Sunnyca front page charts_Toho Preserve CF Rev 13" xfId="349" xr:uid="{00000000-0005-0000-0000-000022010000}"/>
    <cellStyle name="_SubHeading_Sunnyca front page charts_Toho Preserve CF Rev 13 2" xfId="350" xr:uid="{00000000-0005-0000-0000-000023010000}"/>
    <cellStyle name="_SubHeading_Sunnyca front page charts_Toho Preserve CF Rev 14 - max revenue-wetland impact" xfId="351" xr:uid="{00000000-0005-0000-0000-000024010000}"/>
    <cellStyle name="_SubHeading_Sunnyca front page charts_Toho Preserve CF Rev 14 - max revenue-wetland impact 2" xfId="352" xr:uid="{00000000-0005-0000-0000-000025010000}"/>
    <cellStyle name="_SubHeading_Toho Preserve CF Rev 13" xfId="353" xr:uid="{00000000-0005-0000-0000-000026010000}"/>
    <cellStyle name="_SubHeading_Toho Preserve CF Rev 13 2" xfId="354" xr:uid="{00000000-0005-0000-0000-000027010000}"/>
    <cellStyle name="_SubHeading_Toho Preserve CF Rev 14 - max revenue-wetland impact" xfId="355" xr:uid="{00000000-0005-0000-0000-000028010000}"/>
    <cellStyle name="_SubHeading_Toho Preserve CF Rev 14 - max revenue-wetland impact 2" xfId="356" xr:uid="{00000000-0005-0000-0000-000029010000}"/>
    <cellStyle name="_Table" xfId="357" xr:uid="{00000000-0005-0000-0000-00002A010000}"/>
    <cellStyle name="_Table 2" xfId="358" xr:uid="{00000000-0005-0000-0000-00002B010000}"/>
    <cellStyle name="_Table 3" xfId="359" xr:uid="{00000000-0005-0000-0000-00002C010000}"/>
    <cellStyle name="_Table_121081FIA1_22Oct2012_v1" xfId="360" xr:uid="{00000000-0005-0000-0000-00002D010000}"/>
    <cellStyle name="_Table_Ala Wai Watermark Model_May 2005_2Roy" xfId="361" xr:uid="{00000000-0005-0000-0000-00002E010000}"/>
    <cellStyle name="_Table_Ala Wai Watermark Model_May 2005_2Roy 2" xfId="362" xr:uid="{00000000-0005-0000-0000-00002F010000}"/>
    <cellStyle name="_Table_Ala Wai Watermark Model_May 2005_2Roy 2 2" xfId="363" xr:uid="{00000000-0005-0000-0000-000030010000}"/>
    <cellStyle name="_Table_Ala Wai Watermark Model_May 2005_2Roy 2 3" xfId="364" xr:uid="{00000000-0005-0000-0000-000031010000}"/>
    <cellStyle name="_Table_Ala Wai Watermark Model_May 2005_2Roy 3" xfId="365" xr:uid="{00000000-0005-0000-0000-000032010000}"/>
    <cellStyle name="_Table_Ala Wai Watermark Model_May 2005_2Roy 3 2" xfId="366" xr:uid="{00000000-0005-0000-0000-000033010000}"/>
    <cellStyle name="_Table_Ala Wai Watermark Model_May 2005_2Roy 3 3" xfId="367" xr:uid="{00000000-0005-0000-0000-000034010000}"/>
    <cellStyle name="_Table_Ala Wai Watermark Model_May 2005_2Roy 4" xfId="368" xr:uid="{00000000-0005-0000-0000-000035010000}"/>
    <cellStyle name="_Table_Ala Wai Watermark Model_May 2005_2Roy 5" xfId="369" xr:uid="{00000000-0005-0000-0000-000036010000}"/>
    <cellStyle name="_Table_Ala Wai Watermark Model_May 2005_2Roy_121081FIA1_22Oct2012_v1" xfId="370" xr:uid="{00000000-0005-0000-0000-000037010000}"/>
    <cellStyle name="_Table_Ala Wai Watermark Model_May 2005_2Roy_14012_feasibility_102408" xfId="371" xr:uid="{00000000-0005-0000-0000-000038010000}"/>
    <cellStyle name="_Table_Ala Wai Watermark Model_May 2005_2Roy_14012_feasibility_102408 2" xfId="372" xr:uid="{00000000-0005-0000-0000-000039010000}"/>
    <cellStyle name="_Table_Ala Wai Watermark Model_May 2005_2Roy_14012_feasibility_102408 3" xfId="373" xr:uid="{00000000-0005-0000-0000-00003A010000}"/>
    <cellStyle name="_Table_Ala Wai Watermark Model_May 2005_2Roy_Alameda Cash Flow (06-30-08)" xfId="374" xr:uid="{00000000-0005-0000-0000-00003B010000}"/>
    <cellStyle name="_Table_Ala Wai Watermark Model_May 2005_2Roy_Alameda Cash Flow (06-30-08) 2" xfId="375" xr:uid="{00000000-0005-0000-0000-00003C010000}"/>
    <cellStyle name="_Table_Ala Wai Watermark Model_May 2005_2Roy_Alameda Cash Flow (06-30-08) 3" xfId="376" xr:uid="{00000000-0005-0000-0000-00003D010000}"/>
    <cellStyle name="_Table_Ala Wai Watermark Model_May 2005_2Roy_Alameda Cash Flow (06-30-08)_121081FIA1_22Oct2012_v1" xfId="377" xr:uid="{00000000-0005-0000-0000-00003E010000}"/>
    <cellStyle name="_Table_Ala Wai Watermark Model_May 2005_2Roy_Alameda Cash Flow (06-30-08)_Alameda Point Files for EPS as of 12-19-08" xfId="378" xr:uid="{00000000-0005-0000-0000-00003F010000}"/>
    <cellStyle name="_Table_Ala Wai Watermark Model_May 2005_2Roy_Alameda Cash Flow (06-30-08)_Alameda Point Files for EPS as of 12-19-08 2" xfId="379" xr:uid="{00000000-0005-0000-0000-000040010000}"/>
    <cellStyle name="_Table_Ala Wai Watermark Model_May 2005_2Roy_Alameda Cash Flow (06-30-08)_Alameda Point Files for EPS as of 12-19-08 3" xfId="380" xr:uid="{00000000-0005-0000-0000-000041010000}"/>
    <cellStyle name="_Table_Ala Wai Watermark Model_May 2005_2Roy_Alameda Cash Flow (06-30-08)_AP Costs  Historic 12 18 08" xfId="381" xr:uid="{00000000-0005-0000-0000-000042010000}"/>
    <cellStyle name="_Table_Ala Wai Watermark Model_May 2005_2Roy_Alameda Cash Flow (06-30-08)_AP Costs  Historic 12 18 08 2" xfId="382" xr:uid="{00000000-0005-0000-0000-000043010000}"/>
    <cellStyle name="_Table_Ala Wai Watermark Model_May 2005_2Roy_Alameda Cash Flow (06-30-08)_AP Costs  Historic 12 18 08 3" xfId="383" xr:uid="{00000000-0005-0000-0000-000044010000}"/>
    <cellStyle name="_Table_Ala Wai Watermark Model_May 2005_2Roy_Alameda Cash Flow (06-30-08)_SWL_EIA4" xfId="384" xr:uid="{00000000-0005-0000-0000-000045010000}"/>
    <cellStyle name="_Table_Ala Wai Watermark Model_May 2005_2Roy_Alameda Point Files for EPS as of 12-19-08" xfId="385" xr:uid="{00000000-0005-0000-0000-000046010000}"/>
    <cellStyle name="_Table_Ala Wai Watermark Model_May 2005_2Roy_Alameda Point Files for EPS as of 12-19-08 2" xfId="386" xr:uid="{00000000-0005-0000-0000-000047010000}"/>
    <cellStyle name="_Table_Ala Wai Watermark Model_May 2005_2Roy_Alameda Point Files for EPS as of 12-19-08 3" xfId="387" xr:uid="{00000000-0005-0000-0000-000048010000}"/>
    <cellStyle name="_Table_Ala Wai Watermark Model_May 2005_2Roy_AP Costs  Historic 12 18 08" xfId="388" xr:uid="{00000000-0005-0000-0000-000049010000}"/>
    <cellStyle name="_Table_Ala Wai Watermark Model_May 2005_2Roy_AP Costs  Historic 12 18 08 2" xfId="389" xr:uid="{00000000-0005-0000-0000-00004A010000}"/>
    <cellStyle name="_Table_Ala Wai Watermark Model_May 2005_2Roy_AP Costs  Historic 12 18 08 3" xfId="390" xr:uid="{00000000-0005-0000-0000-00004B010000}"/>
    <cellStyle name="_Table_Ala Wai Watermark Model_May 2005_2Roy_Draft Alameda Cash Flow.InternalCFM 10.31.08" xfId="391" xr:uid="{00000000-0005-0000-0000-00004C010000}"/>
    <cellStyle name="_Table_Ala Wai Watermark Model_May 2005_2Roy_Draft Alameda Cash Flow.InternalCFM 10.31.08 2" xfId="392" xr:uid="{00000000-0005-0000-0000-00004D010000}"/>
    <cellStyle name="_Table_Ala Wai Watermark Model_May 2005_2Roy_Draft Alameda Cash Flow.InternalCFM 10.31.08 3" xfId="393" xr:uid="{00000000-0005-0000-0000-00004E010000}"/>
    <cellStyle name="_Table_Ala Wai Watermark Model_May 2005_2Roy_SWL_EIA4" xfId="394" xr:uid="{00000000-0005-0000-0000-00004F010000}"/>
    <cellStyle name="_Table_Alameda Point Files for EPS as of 12-19-08" xfId="395" xr:uid="{00000000-0005-0000-0000-000050010000}"/>
    <cellStyle name="_Table_Alameda Point Files for EPS as of 12-19-08 2" xfId="396" xr:uid="{00000000-0005-0000-0000-000051010000}"/>
    <cellStyle name="_Table_Alameda Point Files for EPS as of 12-19-08 3" xfId="397" xr:uid="{00000000-0005-0000-0000-000052010000}"/>
    <cellStyle name="_Table_AP Costs  Historic 12 18 08" xfId="398" xr:uid="{00000000-0005-0000-0000-000053010000}"/>
    <cellStyle name="_Table_AP Costs  Historic 12 18 08 2" xfId="399" xr:uid="{00000000-0005-0000-0000-000054010000}"/>
    <cellStyle name="_Table_AP Costs  Historic 12 18 08 3" xfId="400" xr:uid="{00000000-0005-0000-0000-000055010000}"/>
    <cellStyle name="_Table_Book1" xfId="401" xr:uid="{00000000-0005-0000-0000-000056010000}"/>
    <cellStyle name="_Table_Book1 2" xfId="402" xr:uid="{00000000-0005-0000-0000-000057010000}"/>
    <cellStyle name="_Table_Book1 2 2" xfId="403" xr:uid="{00000000-0005-0000-0000-000058010000}"/>
    <cellStyle name="_Table_Book1 2 3" xfId="404" xr:uid="{00000000-0005-0000-0000-000059010000}"/>
    <cellStyle name="_Table_Book1 3" xfId="405" xr:uid="{00000000-0005-0000-0000-00005A010000}"/>
    <cellStyle name="_Table_Book1 3 2" xfId="406" xr:uid="{00000000-0005-0000-0000-00005B010000}"/>
    <cellStyle name="_Table_Book1 3 3" xfId="407" xr:uid="{00000000-0005-0000-0000-00005C010000}"/>
    <cellStyle name="_Table_Book1 4" xfId="408" xr:uid="{00000000-0005-0000-0000-00005D010000}"/>
    <cellStyle name="_Table_Book1 5" xfId="409" xr:uid="{00000000-0005-0000-0000-00005E010000}"/>
    <cellStyle name="_Table_HP CF Example" xfId="410" xr:uid="{00000000-0005-0000-0000-00005F010000}"/>
    <cellStyle name="_Table_HP CF Example 2" xfId="411" xr:uid="{00000000-0005-0000-0000-000060010000}"/>
    <cellStyle name="_Table_HP CF Example 3" xfId="412" xr:uid="{00000000-0005-0000-0000-000061010000}"/>
    <cellStyle name="_Table_MasterCostAssmp(2)" xfId="413" xr:uid="{00000000-0005-0000-0000-000062010000}"/>
    <cellStyle name="_Table_MasterCostAssmp(2) 2" xfId="414" xr:uid="{00000000-0005-0000-0000-000063010000}"/>
    <cellStyle name="_Table_MasterCostAssmp(2) 2 2" xfId="415" xr:uid="{00000000-0005-0000-0000-000064010000}"/>
    <cellStyle name="_Table_MasterCostAssmp(2) 2 3" xfId="416" xr:uid="{00000000-0005-0000-0000-000065010000}"/>
    <cellStyle name="_Table_MasterCostAssmp(2) 3" xfId="417" xr:uid="{00000000-0005-0000-0000-000066010000}"/>
    <cellStyle name="_Table_MasterCostAssmp(2) 3 2" xfId="418" xr:uid="{00000000-0005-0000-0000-000067010000}"/>
    <cellStyle name="_Table_MasterCostAssmp(2) 3 3" xfId="419" xr:uid="{00000000-0005-0000-0000-000068010000}"/>
    <cellStyle name="_Table_MasterCostAssmp(2) 4" xfId="420" xr:uid="{00000000-0005-0000-0000-000069010000}"/>
    <cellStyle name="_Table_MasterCostAssmp(2) 5" xfId="421" xr:uid="{00000000-0005-0000-0000-00006A010000}"/>
    <cellStyle name="_Table_SHF CF 1-11-08 v18 - ALC dat (Tri)" xfId="422" xr:uid="{00000000-0005-0000-0000-00006B010000}"/>
    <cellStyle name="_Table_SHF CF 1-11-08 v18 - ALC dat (Tri) 2" xfId="423" xr:uid="{00000000-0005-0000-0000-00006C010000}"/>
    <cellStyle name="_Table_SHF CF 1-11-08 v18 - ALC dat (Tri) 2 2" xfId="424" xr:uid="{00000000-0005-0000-0000-00006D010000}"/>
    <cellStyle name="_Table_SHF CF 1-11-08 v18 - ALC dat (Tri) 2 3" xfId="425" xr:uid="{00000000-0005-0000-0000-00006E010000}"/>
    <cellStyle name="_Table_SHF CF 1-11-08 v18 - ALC dat (Tri) 3" xfId="426" xr:uid="{00000000-0005-0000-0000-00006F010000}"/>
    <cellStyle name="_Table_SHF CF 1-11-08 v18 - ALC dat (Tri) 3 2" xfId="427" xr:uid="{00000000-0005-0000-0000-000070010000}"/>
    <cellStyle name="_Table_SHF CF 1-11-08 v18 - ALC dat (Tri) 3 3" xfId="428" xr:uid="{00000000-0005-0000-0000-000071010000}"/>
    <cellStyle name="_Table_SHF CF 1-11-08 v18 - ALC dat (Tri) 4" xfId="429" xr:uid="{00000000-0005-0000-0000-000072010000}"/>
    <cellStyle name="_Table_SHF CF 1-11-08 v18 - ALC dat (Tri) 5" xfId="430" xr:uid="{00000000-0005-0000-0000-000073010000}"/>
    <cellStyle name="_Table_SHF CF 5-20-08 v25 revised Unit Mix" xfId="431" xr:uid="{00000000-0005-0000-0000-000074010000}"/>
    <cellStyle name="_Table_SHF CF 5-20-08 v25 revised Unit Mix 2" xfId="432" xr:uid="{00000000-0005-0000-0000-000075010000}"/>
    <cellStyle name="_Table_SHF CF 5-20-08 v25 revised Unit Mix 2 2" xfId="433" xr:uid="{00000000-0005-0000-0000-000076010000}"/>
    <cellStyle name="_Table_SHF CF 5-20-08 v25 revised Unit Mix 2 3" xfId="434" xr:uid="{00000000-0005-0000-0000-000077010000}"/>
    <cellStyle name="_Table_SHF CF 5-20-08 v25 revised Unit Mix 3" xfId="435" xr:uid="{00000000-0005-0000-0000-000078010000}"/>
    <cellStyle name="_Table_SHF CF 5-20-08 v25 revised Unit Mix 3 2" xfId="436" xr:uid="{00000000-0005-0000-0000-000079010000}"/>
    <cellStyle name="_Table_SHF CF 5-20-08 v25 revised Unit Mix 3 3" xfId="437" xr:uid="{00000000-0005-0000-0000-00007A010000}"/>
    <cellStyle name="_Table_SHF CF 5-20-08 v25 revised Unit Mix 4" xfId="438" xr:uid="{00000000-0005-0000-0000-00007B010000}"/>
    <cellStyle name="_Table_SHF CF 5-20-08 v25 revised Unit Mix 5" xfId="439" xr:uid="{00000000-0005-0000-0000-00007C010000}"/>
    <cellStyle name="_Table_SHF CF 5-20-08 v26b" xfId="440" xr:uid="{00000000-0005-0000-0000-00007D010000}"/>
    <cellStyle name="_Table_SHF CF 5-20-08 v26b 2" xfId="441" xr:uid="{00000000-0005-0000-0000-00007E010000}"/>
    <cellStyle name="_Table_SHF CF 5-20-08 v26b 2 2" xfId="442" xr:uid="{00000000-0005-0000-0000-00007F010000}"/>
    <cellStyle name="_Table_SHF CF 5-20-08 v26b 2 3" xfId="443" xr:uid="{00000000-0005-0000-0000-000080010000}"/>
    <cellStyle name="_Table_SHF CF 5-20-08 v26b 3" xfId="444" xr:uid="{00000000-0005-0000-0000-000081010000}"/>
    <cellStyle name="_Table_SHF CF 5-20-08 v26b 3 2" xfId="445" xr:uid="{00000000-0005-0000-0000-000082010000}"/>
    <cellStyle name="_Table_SHF CF 5-20-08 v26b 3 3" xfId="446" xr:uid="{00000000-0005-0000-0000-000083010000}"/>
    <cellStyle name="_Table_SHF CF 5-20-08 v26b 4" xfId="447" xr:uid="{00000000-0005-0000-0000-000084010000}"/>
    <cellStyle name="_Table_SHF CF 5-20-08 v26b 5" xfId="448" xr:uid="{00000000-0005-0000-0000-000085010000}"/>
    <cellStyle name="_Table_SHF CF 5-20-08 v28b" xfId="449" xr:uid="{00000000-0005-0000-0000-000086010000}"/>
    <cellStyle name="_Table_SHF CF 5-20-08 v28b 2" xfId="450" xr:uid="{00000000-0005-0000-0000-000087010000}"/>
    <cellStyle name="_Table_SHF CF 5-20-08 v28b 2 2" xfId="451" xr:uid="{00000000-0005-0000-0000-000088010000}"/>
    <cellStyle name="_Table_SHF CF 5-20-08 v28b 2 3" xfId="452" xr:uid="{00000000-0005-0000-0000-000089010000}"/>
    <cellStyle name="_Table_SHF CF 5-20-08 v28b 3" xfId="453" xr:uid="{00000000-0005-0000-0000-00008A010000}"/>
    <cellStyle name="_Table_SHF CF 5-20-08 v28b 3 2" xfId="454" xr:uid="{00000000-0005-0000-0000-00008B010000}"/>
    <cellStyle name="_Table_SHF CF 5-20-08 v28b 3 3" xfId="455" xr:uid="{00000000-0005-0000-0000-00008C010000}"/>
    <cellStyle name="_Table_SHF CF 5-20-08 v28b 4" xfId="456" xr:uid="{00000000-0005-0000-0000-00008D010000}"/>
    <cellStyle name="_Table_SHF CF 5-20-08 v28b 5" xfId="457" xr:uid="{00000000-0005-0000-0000-00008E010000}"/>
    <cellStyle name="_Table_SHF CF 5-20-08 v29" xfId="458" xr:uid="{00000000-0005-0000-0000-00008F010000}"/>
    <cellStyle name="_Table_SHF CF 5-20-08 v29 2" xfId="459" xr:uid="{00000000-0005-0000-0000-000090010000}"/>
    <cellStyle name="_Table_SHF CF 5-20-08 v29 2 2" xfId="460" xr:uid="{00000000-0005-0000-0000-000091010000}"/>
    <cellStyle name="_Table_SHF CF 5-20-08 v29 2 3" xfId="461" xr:uid="{00000000-0005-0000-0000-000092010000}"/>
    <cellStyle name="_Table_SHF CF 5-20-08 v29 3" xfId="462" xr:uid="{00000000-0005-0000-0000-000093010000}"/>
    <cellStyle name="_Table_SHF CF 5-20-08 v29 3 2" xfId="463" xr:uid="{00000000-0005-0000-0000-000094010000}"/>
    <cellStyle name="_Table_SHF CF 5-20-08 v29 3 3" xfId="464" xr:uid="{00000000-0005-0000-0000-000095010000}"/>
    <cellStyle name="_Table_SHF CF 5-20-08 v29 4" xfId="465" xr:uid="{00000000-0005-0000-0000-000096010000}"/>
    <cellStyle name="_Table_SHF CF 5-20-08 v29 5" xfId="466" xr:uid="{00000000-0005-0000-0000-000097010000}"/>
    <cellStyle name="_Table_SHF FLV" xfId="467" xr:uid="{00000000-0005-0000-0000-000098010000}"/>
    <cellStyle name="_Table_SHF FLV 2" xfId="468" xr:uid="{00000000-0005-0000-0000-000099010000}"/>
    <cellStyle name="_Table_SHF FLV 3" xfId="469" xr:uid="{00000000-0005-0000-0000-00009A010000}"/>
    <cellStyle name="_Table_Sunnyca front page charts" xfId="470" xr:uid="{00000000-0005-0000-0000-00009B010000}"/>
    <cellStyle name="_Table_Sunnyca front page charts 2" xfId="471" xr:uid="{00000000-0005-0000-0000-00009C010000}"/>
    <cellStyle name="_Table_Sunnyca front page charts 3" xfId="472" xr:uid="{00000000-0005-0000-0000-00009D010000}"/>
    <cellStyle name="_Table_Sunnyca front page charts_121081FIA1_22Oct2012_v1" xfId="473" xr:uid="{00000000-0005-0000-0000-00009E010000}"/>
    <cellStyle name="_Table_Sunnyca front page charts_Alameda Point Files for EPS as of 12-19-08" xfId="474" xr:uid="{00000000-0005-0000-0000-00009F010000}"/>
    <cellStyle name="_Table_Sunnyca front page charts_Alameda Point Files for EPS as of 12-19-08 2" xfId="475" xr:uid="{00000000-0005-0000-0000-0000A0010000}"/>
    <cellStyle name="_Table_Sunnyca front page charts_Alameda Point Files for EPS as of 12-19-08 3" xfId="476" xr:uid="{00000000-0005-0000-0000-0000A1010000}"/>
    <cellStyle name="_Table_Sunnyca front page charts_AP Costs  Historic 12 18 08" xfId="477" xr:uid="{00000000-0005-0000-0000-0000A2010000}"/>
    <cellStyle name="_Table_Sunnyca front page charts_AP Costs  Historic 12 18 08 2" xfId="478" xr:uid="{00000000-0005-0000-0000-0000A3010000}"/>
    <cellStyle name="_Table_Sunnyca front page charts_AP Costs  Historic 12 18 08 3" xfId="479" xr:uid="{00000000-0005-0000-0000-0000A4010000}"/>
    <cellStyle name="_Table_Sunnyca front page charts_Book1" xfId="480" xr:uid="{00000000-0005-0000-0000-0000A5010000}"/>
    <cellStyle name="_Table_Sunnyca front page charts_Book1 2" xfId="481" xr:uid="{00000000-0005-0000-0000-0000A6010000}"/>
    <cellStyle name="_Table_Sunnyca front page charts_Book1 2 2" xfId="482" xr:uid="{00000000-0005-0000-0000-0000A7010000}"/>
    <cellStyle name="_Table_Sunnyca front page charts_Book1 2 3" xfId="483" xr:uid="{00000000-0005-0000-0000-0000A8010000}"/>
    <cellStyle name="_Table_Sunnyca front page charts_Book1 3" xfId="484" xr:uid="{00000000-0005-0000-0000-0000A9010000}"/>
    <cellStyle name="_Table_Sunnyca front page charts_Book1 3 2" xfId="485" xr:uid="{00000000-0005-0000-0000-0000AA010000}"/>
    <cellStyle name="_Table_Sunnyca front page charts_Book1 3 3" xfId="486" xr:uid="{00000000-0005-0000-0000-0000AB010000}"/>
    <cellStyle name="_Table_Sunnyca front page charts_Book1 4" xfId="487" xr:uid="{00000000-0005-0000-0000-0000AC010000}"/>
    <cellStyle name="_Table_Sunnyca front page charts_Book1 5" xfId="488" xr:uid="{00000000-0005-0000-0000-0000AD010000}"/>
    <cellStyle name="_Table_Sunnyca front page charts_HP CF Example" xfId="489" xr:uid="{00000000-0005-0000-0000-0000AE010000}"/>
    <cellStyle name="_Table_Sunnyca front page charts_HP CF Example 2" xfId="490" xr:uid="{00000000-0005-0000-0000-0000AF010000}"/>
    <cellStyle name="_Table_Sunnyca front page charts_HP CF Example 3" xfId="491" xr:uid="{00000000-0005-0000-0000-0000B0010000}"/>
    <cellStyle name="_Table_Sunnyca front page charts_MasterCostAssmp(2)" xfId="492" xr:uid="{00000000-0005-0000-0000-0000B1010000}"/>
    <cellStyle name="_Table_Sunnyca front page charts_MasterCostAssmp(2) 2" xfId="493" xr:uid="{00000000-0005-0000-0000-0000B2010000}"/>
    <cellStyle name="_Table_Sunnyca front page charts_MasterCostAssmp(2) 2 2" xfId="494" xr:uid="{00000000-0005-0000-0000-0000B3010000}"/>
    <cellStyle name="_Table_Sunnyca front page charts_MasterCostAssmp(2) 2 3" xfId="495" xr:uid="{00000000-0005-0000-0000-0000B4010000}"/>
    <cellStyle name="_Table_Sunnyca front page charts_MasterCostAssmp(2) 3" xfId="496" xr:uid="{00000000-0005-0000-0000-0000B5010000}"/>
    <cellStyle name="_Table_Sunnyca front page charts_MasterCostAssmp(2) 3 2" xfId="497" xr:uid="{00000000-0005-0000-0000-0000B6010000}"/>
    <cellStyle name="_Table_Sunnyca front page charts_MasterCostAssmp(2) 3 3" xfId="498" xr:uid="{00000000-0005-0000-0000-0000B7010000}"/>
    <cellStyle name="_Table_Sunnyca front page charts_MasterCostAssmp(2) 4" xfId="499" xr:uid="{00000000-0005-0000-0000-0000B8010000}"/>
    <cellStyle name="_Table_Sunnyca front page charts_MasterCostAssmp(2) 5" xfId="500" xr:uid="{00000000-0005-0000-0000-0000B9010000}"/>
    <cellStyle name="_Table_Sunnyca front page charts_SHF CF 1-11-08 v18 - ALC dat (Tri)" xfId="501" xr:uid="{00000000-0005-0000-0000-0000BA010000}"/>
    <cellStyle name="_Table_Sunnyca front page charts_SHF CF 1-11-08 v18 - ALC dat (Tri) 2" xfId="502" xr:uid="{00000000-0005-0000-0000-0000BB010000}"/>
    <cellStyle name="_Table_Sunnyca front page charts_SHF CF 1-11-08 v18 - ALC dat (Tri) 2 2" xfId="503" xr:uid="{00000000-0005-0000-0000-0000BC010000}"/>
    <cellStyle name="_Table_Sunnyca front page charts_SHF CF 1-11-08 v18 - ALC dat (Tri) 2 3" xfId="504" xr:uid="{00000000-0005-0000-0000-0000BD010000}"/>
    <cellStyle name="_Table_Sunnyca front page charts_SHF CF 1-11-08 v18 - ALC dat (Tri) 3" xfId="505" xr:uid="{00000000-0005-0000-0000-0000BE010000}"/>
    <cellStyle name="_Table_Sunnyca front page charts_SHF CF 1-11-08 v18 - ALC dat (Tri) 3 2" xfId="506" xr:uid="{00000000-0005-0000-0000-0000BF010000}"/>
    <cellStyle name="_Table_Sunnyca front page charts_SHF CF 1-11-08 v18 - ALC dat (Tri) 3 3" xfId="507" xr:uid="{00000000-0005-0000-0000-0000C0010000}"/>
    <cellStyle name="_Table_Sunnyca front page charts_SHF CF 1-11-08 v18 - ALC dat (Tri) 4" xfId="508" xr:uid="{00000000-0005-0000-0000-0000C1010000}"/>
    <cellStyle name="_Table_Sunnyca front page charts_SHF CF 1-11-08 v18 - ALC dat (Tri) 5" xfId="509" xr:uid="{00000000-0005-0000-0000-0000C2010000}"/>
    <cellStyle name="_Table_Sunnyca front page charts_SHF CF 5-20-08 v25 revised Unit Mix" xfId="510" xr:uid="{00000000-0005-0000-0000-0000C3010000}"/>
    <cellStyle name="_Table_Sunnyca front page charts_SHF CF 5-20-08 v25 revised Unit Mix 2" xfId="511" xr:uid="{00000000-0005-0000-0000-0000C4010000}"/>
    <cellStyle name="_Table_Sunnyca front page charts_SHF CF 5-20-08 v25 revised Unit Mix 2 2" xfId="512" xr:uid="{00000000-0005-0000-0000-0000C5010000}"/>
    <cellStyle name="_Table_Sunnyca front page charts_SHF CF 5-20-08 v25 revised Unit Mix 2 3" xfId="513" xr:uid="{00000000-0005-0000-0000-0000C6010000}"/>
    <cellStyle name="_Table_Sunnyca front page charts_SHF CF 5-20-08 v25 revised Unit Mix 3" xfId="514" xr:uid="{00000000-0005-0000-0000-0000C7010000}"/>
    <cellStyle name="_Table_Sunnyca front page charts_SHF CF 5-20-08 v25 revised Unit Mix 3 2" xfId="515" xr:uid="{00000000-0005-0000-0000-0000C8010000}"/>
    <cellStyle name="_Table_Sunnyca front page charts_SHF CF 5-20-08 v25 revised Unit Mix 3 3" xfId="516" xr:uid="{00000000-0005-0000-0000-0000C9010000}"/>
    <cellStyle name="_Table_Sunnyca front page charts_SHF CF 5-20-08 v25 revised Unit Mix 4" xfId="517" xr:uid="{00000000-0005-0000-0000-0000CA010000}"/>
    <cellStyle name="_Table_Sunnyca front page charts_SHF CF 5-20-08 v25 revised Unit Mix 5" xfId="518" xr:uid="{00000000-0005-0000-0000-0000CB010000}"/>
    <cellStyle name="_Table_Sunnyca front page charts_SHF CF 5-20-08 v26b" xfId="519" xr:uid="{00000000-0005-0000-0000-0000CC010000}"/>
    <cellStyle name="_Table_Sunnyca front page charts_SHF CF 5-20-08 v26b 2" xfId="520" xr:uid="{00000000-0005-0000-0000-0000CD010000}"/>
    <cellStyle name="_Table_Sunnyca front page charts_SHF CF 5-20-08 v26b 2 2" xfId="521" xr:uid="{00000000-0005-0000-0000-0000CE010000}"/>
    <cellStyle name="_Table_Sunnyca front page charts_SHF CF 5-20-08 v26b 2 3" xfId="522" xr:uid="{00000000-0005-0000-0000-0000CF010000}"/>
    <cellStyle name="_Table_Sunnyca front page charts_SHF CF 5-20-08 v26b 3" xfId="523" xr:uid="{00000000-0005-0000-0000-0000D0010000}"/>
    <cellStyle name="_Table_Sunnyca front page charts_SHF CF 5-20-08 v26b 3 2" xfId="524" xr:uid="{00000000-0005-0000-0000-0000D1010000}"/>
    <cellStyle name="_Table_Sunnyca front page charts_SHF CF 5-20-08 v26b 3 3" xfId="525" xr:uid="{00000000-0005-0000-0000-0000D2010000}"/>
    <cellStyle name="_Table_Sunnyca front page charts_SHF CF 5-20-08 v26b 4" xfId="526" xr:uid="{00000000-0005-0000-0000-0000D3010000}"/>
    <cellStyle name="_Table_Sunnyca front page charts_SHF CF 5-20-08 v26b 5" xfId="527" xr:uid="{00000000-0005-0000-0000-0000D4010000}"/>
    <cellStyle name="_Table_Sunnyca front page charts_SHF CF 5-20-08 v28b" xfId="528" xr:uid="{00000000-0005-0000-0000-0000D5010000}"/>
    <cellStyle name="_Table_Sunnyca front page charts_SHF CF 5-20-08 v28b 2" xfId="529" xr:uid="{00000000-0005-0000-0000-0000D6010000}"/>
    <cellStyle name="_Table_Sunnyca front page charts_SHF CF 5-20-08 v28b 2 2" xfId="530" xr:uid="{00000000-0005-0000-0000-0000D7010000}"/>
    <cellStyle name="_Table_Sunnyca front page charts_SHF CF 5-20-08 v28b 2 3" xfId="531" xr:uid="{00000000-0005-0000-0000-0000D8010000}"/>
    <cellStyle name="_Table_Sunnyca front page charts_SHF CF 5-20-08 v28b 3" xfId="532" xr:uid="{00000000-0005-0000-0000-0000D9010000}"/>
    <cellStyle name="_Table_Sunnyca front page charts_SHF CF 5-20-08 v28b 3 2" xfId="533" xr:uid="{00000000-0005-0000-0000-0000DA010000}"/>
    <cellStyle name="_Table_Sunnyca front page charts_SHF CF 5-20-08 v28b 3 3" xfId="534" xr:uid="{00000000-0005-0000-0000-0000DB010000}"/>
    <cellStyle name="_Table_Sunnyca front page charts_SHF CF 5-20-08 v28b 4" xfId="535" xr:uid="{00000000-0005-0000-0000-0000DC010000}"/>
    <cellStyle name="_Table_Sunnyca front page charts_SHF CF 5-20-08 v28b 5" xfId="536" xr:uid="{00000000-0005-0000-0000-0000DD010000}"/>
    <cellStyle name="_Table_Sunnyca front page charts_SHF CF 5-20-08 v29" xfId="537" xr:uid="{00000000-0005-0000-0000-0000DE010000}"/>
    <cellStyle name="_Table_Sunnyca front page charts_SHF CF 5-20-08 v29 2" xfId="538" xr:uid="{00000000-0005-0000-0000-0000DF010000}"/>
    <cellStyle name="_Table_Sunnyca front page charts_SHF CF 5-20-08 v29 2 2" xfId="539" xr:uid="{00000000-0005-0000-0000-0000E0010000}"/>
    <cellStyle name="_Table_Sunnyca front page charts_SHF CF 5-20-08 v29 2 3" xfId="540" xr:uid="{00000000-0005-0000-0000-0000E1010000}"/>
    <cellStyle name="_Table_Sunnyca front page charts_SHF CF 5-20-08 v29 3" xfId="541" xr:uid="{00000000-0005-0000-0000-0000E2010000}"/>
    <cellStyle name="_Table_Sunnyca front page charts_SHF CF 5-20-08 v29 3 2" xfId="542" xr:uid="{00000000-0005-0000-0000-0000E3010000}"/>
    <cellStyle name="_Table_Sunnyca front page charts_SHF CF 5-20-08 v29 3 3" xfId="543" xr:uid="{00000000-0005-0000-0000-0000E4010000}"/>
    <cellStyle name="_Table_Sunnyca front page charts_SHF CF 5-20-08 v29 4" xfId="544" xr:uid="{00000000-0005-0000-0000-0000E5010000}"/>
    <cellStyle name="_Table_Sunnyca front page charts_SHF CF 5-20-08 v29 5" xfId="545" xr:uid="{00000000-0005-0000-0000-0000E6010000}"/>
    <cellStyle name="_Table_Sunnyca front page charts_SHF FLV" xfId="546" xr:uid="{00000000-0005-0000-0000-0000E7010000}"/>
    <cellStyle name="_Table_Sunnyca front page charts_SHF FLV 2" xfId="547" xr:uid="{00000000-0005-0000-0000-0000E8010000}"/>
    <cellStyle name="_Table_Sunnyca front page charts_SHF FLV 3" xfId="548" xr:uid="{00000000-0005-0000-0000-0000E9010000}"/>
    <cellStyle name="_Table_Sunnyca front page charts_SWL_EIA4" xfId="549" xr:uid="{00000000-0005-0000-0000-0000EA010000}"/>
    <cellStyle name="_Table_Sunnyca front page charts_Toho Preserve CF Rev 13" xfId="550" xr:uid="{00000000-0005-0000-0000-0000EB010000}"/>
    <cellStyle name="_Table_Sunnyca front page charts_Toho Preserve CF Rev 13 2" xfId="551" xr:uid="{00000000-0005-0000-0000-0000EC010000}"/>
    <cellStyle name="_Table_Sunnyca front page charts_Toho Preserve CF Rev 13 3" xfId="552" xr:uid="{00000000-0005-0000-0000-0000ED010000}"/>
    <cellStyle name="_Table_Sunnyca front page charts_Toho Preserve CF Rev 14 - max revenue-wetland impact" xfId="553" xr:uid="{00000000-0005-0000-0000-0000EE010000}"/>
    <cellStyle name="_Table_Sunnyca front page charts_Toho Preserve CF Rev 14 - max revenue-wetland impact 2" xfId="554" xr:uid="{00000000-0005-0000-0000-0000EF010000}"/>
    <cellStyle name="_Table_Sunnyca front page charts_Toho Preserve CF Rev 14 - max revenue-wetland impact 3" xfId="555" xr:uid="{00000000-0005-0000-0000-0000F0010000}"/>
    <cellStyle name="_Table_SWL_EIA4" xfId="556" xr:uid="{00000000-0005-0000-0000-0000F1010000}"/>
    <cellStyle name="_Table_Toho Preserve CF Rev 13" xfId="557" xr:uid="{00000000-0005-0000-0000-0000F2010000}"/>
    <cellStyle name="_Table_Toho Preserve CF Rev 13 2" xfId="558" xr:uid="{00000000-0005-0000-0000-0000F3010000}"/>
    <cellStyle name="_Table_Toho Preserve CF Rev 13 3" xfId="559" xr:uid="{00000000-0005-0000-0000-0000F4010000}"/>
    <cellStyle name="_Table_Toho Preserve CF Rev 14 - max revenue-wetland impact" xfId="560" xr:uid="{00000000-0005-0000-0000-0000F5010000}"/>
    <cellStyle name="_Table_Toho Preserve CF Rev 14 - max revenue-wetland impact 2" xfId="561" xr:uid="{00000000-0005-0000-0000-0000F6010000}"/>
    <cellStyle name="_Table_Toho Preserve CF Rev 14 - max revenue-wetland impact 3" xfId="562" xr:uid="{00000000-0005-0000-0000-0000F7010000}"/>
    <cellStyle name="_TableHead" xfId="563" xr:uid="{00000000-0005-0000-0000-0000F8010000}"/>
    <cellStyle name="_TableHead 2" xfId="564" xr:uid="{00000000-0005-0000-0000-0000F9010000}"/>
    <cellStyle name="_TableHead_121081FIA1_22Oct2012_v1" xfId="565" xr:uid="{00000000-0005-0000-0000-0000FA010000}"/>
    <cellStyle name="_TableHead_Ala Wai Watermark Model_May 2005_2Roy" xfId="566" xr:uid="{00000000-0005-0000-0000-0000FB010000}"/>
    <cellStyle name="_TableHead_Ala Wai Watermark Model_May 2005_2Roy 2" xfId="567" xr:uid="{00000000-0005-0000-0000-0000FC010000}"/>
    <cellStyle name="_TableHead_Ala Wai Watermark Model_May 2005_2Roy 2 2" xfId="568" xr:uid="{00000000-0005-0000-0000-0000FD010000}"/>
    <cellStyle name="_TableHead_Ala Wai Watermark Model_May 2005_2Roy 3" xfId="569" xr:uid="{00000000-0005-0000-0000-0000FE010000}"/>
    <cellStyle name="_TableHead_Ala Wai Watermark Model_May 2005_2Roy 3 2" xfId="570" xr:uid="{00000000-0005-0000-0000-0000FF010000}"/>
    <cellStyle name="_TableHead_Ala Wai Watermark Model_May 2005_2Roy 4" xfId="571" xr:uid="{00000000-0005-0000-0000-000000020000}"/>
    <cellStyle name="_TableHead_Ala Wai Watermark Model_May 2005_2Roy_121081FIA1_22Oct2012_v1" xfId="572" xr:uid="{00000000-0005-0000-0000-000001020000}"/>
    <cellStyle name="_TableHead_Ala Wai Watermark Model_May 2005_2Roy_14012_feasibility_102408" xfId="573" xr:uid="{00000000-0005-0000-0000-000002020000}"/>
    <cellStyle name="_TableHead_Ala Wai Watermark Model_May 2005_2Roy_14012_feasibility_102408 2" xfId="574" xr:uid="{00000000-0005-0000-0000-000003020000}"/>
    <cellStyle name="_TableHead_Ala Wai Watermark Model_May 2005_2Roy_Alameda Cash Flow (06-30-08)" xfId="575" xr:uid="{00000000-0005-0000-0000-000004020000}"/>
    <cellStyle name="_TableHead_Ala Wai Watermark Model_May 2005_2Roy_Alameda Cash Flow (06-30-08) 2" xfId="576" xr:uid="{00000000-0005-0000-0000-000005020000}"/>
    <cellStyle name="_TableHead_Ala Wai Watermark Model_May 2005_2Roy_Alameda Cash Flow (06-30-08)_121081FIA1_22Oct2012_v1" xfId="577" xr:uid="{00000000-0005-0000-0000-000006020000}"/>
    <cellStyle name="_TableHead_Ala Wai Watermark Model_May 2005_2Roy_Alameda Cash Flow (06-30-08)_Alameda Point Files for EPS as of 12-19-08" xfId="578" xr:uid="{00000000-0005-0000-0000-000007020000}"/>
    <cellStyle name="_TableHead_Ala Wai Watermark Model_May 2005_2Roy_Alameda Cash Flow (06-30-08)_Alameda Point Files for EPS as of 12-19-08 2" xfId="579" xr:uid="{00000000-0005-0000-0000-000008020000}"/>
    <cellStyle name="_TableHead_Ala Wai Watermark Model_May 2005_2Roy_Alameda Cash Flow (06-30-08)_AP Costs  Historic 12 18 08" xfId="580" xr:uid="{00000000-0005-0000-0000-000009020000}"/>
    <cellStyle name="_TableHead_Ala Wai Watermark Model_May 2005_2Roy_Alameda Cash Flow (06-30-08)_AP Costs  Historic 12 18 08 2" xfId="581" xr:uid="{00000000-0005-0000-0000-00000A020000}"/>
    <cellStyle name="_TableHead_Ala Wai Watermark Model_May 2005_2Roy_Alameda Cash Flow (06-30-08)_SWL_EIA4" xfId="582" xr:uid="{00000000-0005-0000-0000-00000B020000}"/>
    <cellStyle name="_TableHead_Ala Wai Watermark Model_May 2005_2Roy_Alameda Point Files for EPS as of 12-19-08" xfId="583" xr:uid="{00000000-0005-0000-0000-00000C020000}"/>
    <cellStyle name="_TableHead_Ala Wai Watermark Model_May 2005_2Roy_Alameda Point Files for EPS as of 12-19-08 2" xfId="584" xr:uid="{00000000-0005-0000-0000-00000D020000}"/>
    <cellStyle name="_TableHead_Ala Wai Watermark Model_May 2005_2Roy_AP Costs  Historic 12 18 08" xfId="585" xr:uid="{00000000-0005-0000-0000-00000E020000}"/>
    <cellStyle name="_TableHead_Ala Wai Watermark Model_May 2005_2Roy_AP Costs  Historic 12 18 08 2" xfId="586" xr:uid="{00000000-0005-0000-0000-00000F020000}"/>
    <cellStyle name="_TableHead_Ala Wai Watermark Model_May 2005_2Roy_Book1" xfId="587" xr:uid="{00000000-0005-0000-0000-000010020000}"/>
    <cellStyle name="_TableHead_Ala Wai Watermark Model_May 2005_2Roy_Book1 2" xfId="588" xr:uid="{00000000-0005-0000-0000-000011020000}"/>
    <cellStyle name="_TableHead_Ala Wai Watermark Model_May 2005_2Roy_Book1 2 2" xfId="589" xr:uid="{00000000-0005-0000-0000-000012020000}"/>
    <cellStyle name="_TableHead_Ala Wai Watermark Model_May 2005_2Roy_Book1 3" xfId="590" xr:uid="{00000000-0005-0000-0000-000013020000}"/>
    <cellStyle name="_TableHead_Ala Wai Watermark Model_May 2005_2Roy_Book1 3 2" xfId="591" xr:uid="{00000000-0005-0000-0000-000014020000}"/>
    <cellStyle name="_TableHead_Ala Wai Watermark Model_May 2005_2Roy_Book1 4" xfId="592" xr:uid="{00000000-0005-0000-0000-000015020000}"/>
    <cellStyle name="_TableHead_Ala Wai Watermark Model_May 2005_2Roy_Draft Alameda Cash Flow.InternalCFM 10.31.08" xfId="593" xr:uid="{00000000-0005-0000-0000-000016020000}"/>
    <cellStyle name="_TableHead_Ala Wai Watermark Model_May 2005_2Roy_Draft Alameda Cash Flow.InternalCFM 10.31.08 2" xfId="594" xr:uid="{00000000-0005-0000-0000-000017020000}"/>
    <cellStyle name="_TableHead_Ala Wai Watermark Model_May 2005_2Roy_HP CF Example" xfId="595" xr:uid="{00000000-0005-0000-0000-000018020000}"/>
    <cellStyle name="_TableHead_Ala Wai Watermark Model_May 2005_2Roy_HP CF Example 2" xfId="596" xr:uid="{00000000-0005-0000-0000-000019020000}"/>
    <cellStyle name="_TableHead_Ala Wai Watermark Model_May 2005_2Roy_HP CF Example 2 2" xfId="597" xr:uid="{00000000-0005-0000-0000-00001A020000}"/>
    <cellStyle name="_TableHead_Ala Wai Watermark Model_May 2005_2Roy_HP CF Example 3" xfId="598" xr:uid="{00000000-0005-0000-0000-00001B020000}"/>
    <cellStyle name="_TableHead_Ala Wai Watermark Model_May 2005_2Roy_HP CF Example 3 2" xfId="599" xr:uid="{00000000-0005-0000-0000-00001C020000}"/>
    <cellStyle name="_TableHead_Ala Wai Watermark Model_May 2005_2Roy_HP CF Example 4" xfId="600" xr:uid="{00000000-0005-0000-0000-00001D020000}"/>
    <cellStyle name="_TableHead_Ala Wai Watermark Model_May 2005_2Roy_MasterCostAssmp(2)" xfId="601" xr:uid="{00000000-0005-0000-0000-00001E020000}"/>
    <cellStyle name="_TableHead_Ala Wai Watermark Model_May 2005_2Roy_MasterCostAssmp(2) 2" xfId="602" xr:uid="{00000000-0005-0000-0000-00001F020000}"/>
    <cellStyle name="_TableHead_Ala Wai Watermark Model_May 2005_2Roy_MasterCostAssmp(2) 2 2" xfId="603" xr:uid="{00000000-0005-0000-0000-000020020000}"/>
    <cellStyle name="_TableHead_Ala Wai Watermark Model_May 2005_2Roy_MasterCostAssmp(2) 3" xfId="604" xr:uid="{00000000-0005-0000-0000-000021020000}"/>
    <cellStyle name="_TableHead_Ala Wai Watermark Model_May 2005_2Roy_MasterCostAssmp(2) 3 2" xfId="605" xr:uid="{00000000-0005-0000-0000-000022020000}"/>
    <cellStyle name="_TableHead_Ala Wai Watermark Model_May 2005_2Roy_MasterCostAssmp(2) 4" xfId="606" xr:uid="{00000000-0005-0000-0000-000023020000}"/>
    <cellStyle name="_TableHead_Ala Wai Watermark Model_May 2005_2Roy_SHF CF 1-11-08 v18 - ALC dat (Tri)" xfId="607" xr:uid="{00000000-0005-0000-0000-000024020000}"/>
    <cellStyle name="_TableHead_Ala Wai Watermark Model_May 2005_2Roy_SHF CF 1-11-08 v18 - ALC dat (Tri) 2" xfId="608" xr:uid="{00000000-0005-0000-0000-000025020000}"/>
    <cellStyle name="_TableHead_Ala Wai Watermark Model_May 2005_2Roy_SHF CF 1-11-08 v18 - ALC dat (Tri) 2 2" xfId="609" xr:uid="{00000000-0005-0000-0000-000026020000}"/>
    <cellStyle name="_TableHead_Ala Wai Watermark Model_May 2005_2Roy_SHF CF 1-11-08 v18 - ALC dat (Tri) 3" xfId="610" xr:uid="{00000000-0005-0000-0000-000027020000}"/>
    <cellStyle name="_TableHead_Ala Wai Watermark Model_May 2005_2Roy_SHF CF 1-11-08 v18 - ALC dat (Tri) 3 2" xfId="611" xr:uid="{00000000-0005-0000-0000-000028020000}"/>
    <cellStyle name="_TableHead_Ala Wai Watermark Model_May 2005_2Roy_SHF CF 1-11-08 v18 - ALC dat (Tri) 4" xfId="612" xr:uid="{00000000-0005-0000-0000-000029020000}"/>
    <cellStyle name="_TableHead_Ala Wai Watermark Model_May 2005_2Roy_SHF CF 5-20-08 v26b" xfId="613" xr:uid="{00000000-0005-0000-0000-00002A020000}"/>
    <cellStyle name="_TableHead_Ala Wai Watermark Model_May 2005_2Roy_SHF CF 5-20-08 v26b 2" xfId="614" xr:uid="{00000000-0005-0000-0000-00002B020000}"/>
    <cellStyle name="_TableHead_Ala Wai Watermark Model_May 2005_2Roy_SHF CF 5-20-08 v26b 2 2" xfId="615" xr:uid="{00000000-0005-0000-0000-00002C020000}"/>
    <cellStyle name="_TableHead_Ala Wai Watermark Model_May 2005_2Roy_SHF CF 5-20-08 v26b 3" xfId="616" xr:uid="{00000000-0005-0000-0000-00002D020000}"/>
    <cellStyle name="_TableHead_Ala Wai Watermark Model_May 2005_2Roy_SHF CF 5-20-08 v26b 3 2" xfId="617" xr:uid="{00000000-0005-0000-0000-00002E020000}"/>
    <cellStyle name="_TableHead_Ala Wai Watermark Model_May 2005_2Roy_SHF CF 5-20-08 v26b 4" xfId="618" xr:uid="{00000000-0005-0000-0000-00002F020000}"/>
    <cellStyle name="_TableHead_Ala Wai Watermark Model_May 2005_2Roy_SHF CF 5-20-08 v28b" xfId="619" xr:uid="{00000000-0005-0000-0000-000030020000}"/>
    <cellStyle name="_TableHead_Ala Wai Watermark Model_May 2005_2Roy_SHF CF 5-20-08 v28b 2" xfId="620" xr:uid="{00000000-0005-0000-0000-000031020000}"/>
    <cellStyle name="_TableHead_Ala Wai Watermark Model_May 2005_2Roy_SHF CF 5-20-08 v28b 2 2" xfId="621" xr:uid="{00000000-0005-0000-0000-000032020000}"/>
    <cellStyle name="_TableHead_Ala Wai Watermark Model_May 2005_2Roy_SHF CF 5-20-08 v28b 3" xfId="622" xr:uid="{00000000-0005-0000-0000-000033020000}"/>
    <cellStyle name="_TableHead_Ala Wai Watermark Model_May 2005_2Roy_SHF CF 5-20-08 v28b 3 2" xfId="623" xr:uid="{00000000-0005-0000-0000-000034020000}"/>
    <cellStyle name="_TableHead_Ala Wai Watermark Model_May 2005_2Roy_SHF CF 5-20-08 v28b 4" xfId="624" xr:uid="{00000000-0005-0000-0000-000035020000}"/>
    <cellStyle name="_TableHead_Ala Wai Watermark Model_May 2005_2Roy_SHF FLV" xfId="625" xr:uid="{00000000-0005-0000-0000-000036020000}"/>
    <cellStyle name="_TableHead_Ala Wai Watermark Model_May 2005_2Roy_SHF FLV 2" xfId="626" xr:uid="{00000000-0005-0000-0000-000037020000}"/>
    <cellStyle name="_TableHead_Ala Wai Watermark Model_May 2005_2Roy_SHF FLV 2 2" xfId="627" xr:uid="{00000000-0005-0000-0000-000038020000}"/>
    <cellStyle name="_TableHead_Ala Wai Watermark Model_May 2005_2Roy_SHF FLV 3" xfId="628" xr:uid="{00000000-0005-0000-0000-000039020000}"/>
    <cellStyle name="_TableHead_Ala Wai Watermark Model_May 2005_2Roy_SHF FLV 3 2" xfId="629" xr:uid="{00000000-0005-0000-0000-00003A020000}"/>
    <cellStyle name="_TableHead_Ala Wai Watermark Model_May 2005_2Roy_SHF FLV 4" xfId="630" xr:uid="{00000000-0005-0000-0000-00003B020000}"/>
    <cellStyle name="_TableHead_Ala Wai Watermark Model_May 2005_2Roy_SWL_EIA4" xfId="631" xr:uid="{00000000-0005-0000-0000-00003C020000}"/>
    <cellStyle name="_TableHead_Ala Wai Watermark Model_May 2005_2Roy_Toho Preserve CF Rev 13" xfId="632" xr:uid="{00000000-0005-0000-0000-00003D020000}"/>
    <cellStyle name="_TableHead_Ala Wai Watermark Model_May 2005_2Roy_Toho Preserve CF Rev 13 2" xfId="633" xr:uid="{00000000-0005-0000-0000-00003E020000}"/>
    <cellStyle name="_TableHead_Ala Wai Watermark Model_May 2005_2Roy_Toho Preserve CF Rev 13 2 2" xfId="634" xr:uid="{00000000-0005-0000-0000-00003F020000}"/>
    <cellStyle name="_TableHead_Ala Wai Watermark Model_May 2005_2Roy_Toho Preserve CF Rev 13 3" xfId="635" xr:uid="{00000000-0005-0000-0000-000040020000}"/>
    <cellStyle name="_TableHead_Ala Wai Watermark Model_May 2005_2Roy_Toho Preserve CF Rev 13 3 2" xfId="636" xr:uid="{00000000-0005-0000-0000-000041020000}"/>
    <cellStyle name="_TableHead_Ala Wai Watermark Model_May 2005_2Roy_Toho Preserve CF Rev 13 4" xfId="637" xr:uid="{00000000-0005-0000-0000-000042020000}"/>
    <cellStyle name="_TableHead_Ala Wai Watermark Model_May 2005_2Roy_Toho Preserve CF Rev 14 - max revenue-wetland impact" xfId="638" xr:uid="{00000000-0005-0000-0000-000043020000}"/>
    <cellStyle name="_TableHead_Ala Wai Watermark Model_May 2005_2Roy_Toho Preserve CF Rev 14 - max revenue-wetland impact 2" xfId="639" xr:uid="{00000000-0005-0000-0000-000044020000}"/>
    <cellStyle name="_TableHead_Ala Wai Watermark Model_May 2005_2Roy_Toho Preserve CF Rev 14 - max revenue-wetland impact 2 2" xfId="640" xr:uid="{00000000-0005-0000-0000-000045020000}"/>
    <cellStyle name="_TableHead_Ala Wai Watermark Model_May 2005_2Roy_Toho Preserve CF Rev 14 - max revenue-wetland impact 3" xfId="641" xr:uid="{00000000-0005-0000-0000-000046020000}"/>
    <cellStyle name="_TableHead_Ala Wai Watermark Model_May 2005_2Roy_Toho Preserve CF Rev 14 - max revenue-wetland impact 3 2" xfId="642" xr:uid="{00000000-0005-0000-0000-000047020000}"/>
    <cellStyle name="_TableHead_Ala Wai Watermark Model_May 2005_2Roy_Toho Preserve CF Rev 14 - max revenue-wetland impact 4" xfId="643" xr:uid="{00000000-0005-0000-0000-000048020000}"/>
    <cellStyle name="_TableHead_Alameda Point Files for EPS as of 12-19-08" xfId="644" xr:uid="{00000000-0005-0000-0000-000049020000}"/>
    <cellStyle name="_TableHead_Alameda Point Files for EPS as of 12-19-08 2" xfId="645" xr:uid="{00000000-0005-0000-0000-00004A020000}"/>
    <cellStyle name="_TableHead_AP Costs  Historic 12 18 08" xfId="646" xr:uid="{00000000-0005-0000-0000-00004B020000}"/>
    <cellStyle name="_TableHead_AP Costs  Historic 12 18 08 2" xfId="647" xr:uid="{00000000-0005-0000-0000-00004C020000}"/>
    <cellStyle name="_TableHead_HP CF Example" xfId="648" xr:uid="{00000000-0005-0000-0000-00004D020000}"/>
    <cellStyle name="_TableHead_HP CF Example 2" xfId="649" xr:uid="{00000000-0005-0000-0000-00004E020000}"/>
    <cellStyle name="_TableHead_SHF CF 5-20-08 v25 revised Unit Mix" xfId="650" xr:uid="{00000000-0005-0000-0000-00004F020000}"/>
    <cellStyle name="_TableHead_SHF CF 5-20-08 v25 revised Unit Mix 2" xfId="651" xr:uid="{00000000-0005-0000-0000-000050020000}"/>
    <cellStyle name="_TableHead_SHF CF 5-20-08 v25 revised Unit Mix 2 2" xfId="652" xr:uid="{00000000-0005-0000-0000-000051020000}"/>
    <cellStyle name="_TableHead_SHF CF 5-20-08 v25 revised Unit Mix 3" xfId="653" xr:uid="{00000000-0005-0000-0000-000052020000}"/>
    <cellStyle name="_TableHead_SHF CF 5-20-08 v25 revised Unit Mix 3 2" xfId="654" xr:uid="{00000000-0005-0000-0000-000053020000}"/>
    <cellStyle name="_TableHead_SHF CF 5-20-08 v25 revised Unit Mix 4" xfId="655" xr:uid="{00000000-0005-0000-0000-000054020000}"/>
    <cellStyle name="_TableHead_SHF CF 5-20-08 v29" xfId="656" xr:uid="{00000000-0005-0000-0000-000055020000}"/>
    <cellStyle name="_TableHead_SHF CF 5-20-08 v29 2" xfId="657" xr:uid="{00000000-0005-0000-0000-000056020000}"/>
    <cellStyle name="_TableHead_SHF CF 5-20-08 v29 2 2" xfId="658" xr:uid="{00000000-0005-0000-0000-000057020000}"/>
    <cellStyle name="_TableHead_SHF CF 5-20-08 v29 3" xfId="659" xr:uid="{00000000-0005-0000-0000-000058020000}"/>
    <cellStyle name="_TableHead_SHF CF 5-20-08 v29 3 2" xfId="660" xr:uid="{00000000-0005-0000-0000-000059020000}"/>
    <cellStyle name="_TableHead_SHF CF 5-20-08 v29 4" xfId="661" xr:uid="{00000000-0005-0000-0000-00005A020000}"/>
    <cellStyle name="_TableHead_SHF FLV" xfId="662" xr:uid="{00000000-0005-0000-0000-00005B020000}"/>
    <cellStyle name="_TableHead_SHF FLV 2" xfId="663" xr:uid="{00000000-0005-0000-0000-00005C020000}"/>
    <cellStyle name="_TableHead_Sunnyca front page charts" xfId="664" xr:uid="{00000000-0005-0000-0000-00005D020000}"/>
    <cellStyle name="_TableHead_Sunnyca front page charts 2" xfId="665" xr:uid="{00000000-0005-0000-0000-00005E020000}"/>
    <cellStyle name="_TableHead_Sunnyca front page charts_121081FIA1_22Oct2012_v1" xfId="666" xr:uid="{00000000-0005-0000-0000-00005F020000}"/>
    <cellStyle name="_TableHead_Sunnyca front page charts_Alameda Point Files for EPS as of 12-19-08" xfId="667" xr:uid="{00000000-0005-0000-0000-000060020000}"/>
    <cellStyle name="_TableHead_Sunnyca front page charts_Alameda Point Files for EPS as of 12-19-08 2" xfId="668" xr:uid="{00000000-0005-0000-0000-000061020000}"/>
    <cellStyle name="_TableHead_Sunnyca front page charts_AP Costs  Historic 12 18 08" xfId="669" xr:uid="{00000000-0005-0000-0000-000062020000}"/>
    <cellStyle name="_TableHead_Sunnyca front page charts_AP Costs  Historic 12 18 08 2" xfId="670" xr:uid="{00000000-0005-0000-0000-000063020000}"/>
    <cellStyle name="_TableHead_Sunnyca front page charts_HP CF Example" xfId="671" xr:uid="{00000000-0005-0000-0000-000064020000}"/>
    <cellStyle name="_TableHead_Sunnyca front page charts_HP CF Example 2" xfId="672" xr:uid="{00000000-0005-0000-0000-000065020000}"/>
    <cellStyle name="_TableHead_Sunnyca front page charts_SHF CF 5-20-08 v25 revised Unit Mix" xfId="673" xr:uid="{00000000-0005-0000-0000-000066020000}"/>
    <cellStyle name="_TableHead_Sunnyca front page charts_SHF CF 5-20-08 v25 revised Unit Mix 2" xfId="674" xr:uid="{00000000-0005-0000-0000-000067020000}"/>
    <cellStyle name="_TableHead_Sunnyca front page charts_SHF CF 5-20-08 v25 revised Unit Mix 2 2" xfId="675" xr:uid="{00000000-0005-0000-0000-000068020000}"/>
    <cellStyle name="_TableHead_Sunnyca front page charts_SHF CF 5-20-08 v25 revised Unit Mix 3" xfId="676" xr:uid="{00000000-0005-0000-0000-000069020000}"/>
    <cellStyle name="_TableHead_Sunnyca front page charts_SHF CF 5-20-08 v25 revised Unit Mix 3 2" xfId="677" xr:uid="{00000000-0005-0000-0000-00006A020000}"/>
    <cellStyle name="_TableHead_Sunnyca front page charts_SHF CF 5-20-08 v25 revised Unit Mix 4" xfId="678" xr:uid="{00000000-0005-0000-0000-00006B020000}"/>
    <cellStyle name="_TableHead_Sunnyca front page charts_SHF CF 5-20-08 v29" xfId="679" xr:uid="{00000000-0005-0000-0000-00006C020000}"/>
    <cellStyle name="_TableHead_Sunnyca front page charts_SHF CF 5-20-08 v29 2" xfId="680" xr:uid="{00000000-0005-0000-0000-00006D020000}"/>
    <cellStyle name="_TableHead_Sunnyca front page charts_SHF CF 5-20-08 v29 2 2" xfId="681" xr:uid="{00000000-0005-0000-0000-00006E020000}"/>
    <cellStyle name="_TableHead_Sunnyca front page charts_SHF CF 5-20-08 v29 3" xfId="682" xr:uid="{00000000-0005-0000-0000-00006F020000}"/>
    <cellStyle name="_TableHead_Sunnyca front page charts_SHF CF 5-20-08 v29 3 2" xfId="683" xr:uid="{00000000-0005-0000-0000-000070020000}"/>
    <cellStyle name="_TableHead_Sunnyca front page charts_SHF CF 5-20-08 v29 4" xfId="684" xr:uid="{00000000-0005-0000-0000-000071020000}"/>
    <cellStyle name="_TableHead_Sunnyca front page charts_SHF FLV" xfId="685" xr:uid="{00000000-0005-0000-0000-000072020000}"/>
    <cellStyle name="_TableHead_Sunnyca front page charts_SHF FLV 2" xfId="686" xr:uid="{00000000-0005-0000-0000-000073020000}"/>
    <cellStyle name="_TableHead_Sunnyca front page charts_SWL_EIA4" xfId="687" xr:uid="{00000000-0005-0000-0000-000074020000}"/>
    <cellStyle name="_TableHead_Sunnyca front page charts_Toho Preserve CF Rev 13" xfId="688" xr:uid="{00000000-0005-0000-0000-000075020000}"/>
    <cellStyle name="_TableHead_Sunnyca front page charts_Toho Preserve CF Rev 13 2" xfId="689" xr:uid="{00000000-0005-0000-0000-000076020000}"/>
    <cellStyle name="_TableHead_Sunnyca front page charts_Toho Preserve CF Rev 14 - max revenue-wetland impact" xfId="690" xr:uid="{00000000-0005-0000-0000-000077020000}"/>
    <cellStyle name="_TableHead_Sunnyca front page charts_Toho Preserve CF Rev 14 - max revenue-wetland impact 2" xfId="691" xr:uid="{00000000-0005-0000-0000-000078020000}"/>
    <cellStyle name="_TableHead_SWL_EIA4" xfId="692" xr:uid="{00000000-0005-0000-0000-000079020000}"/>
    <cellStyle name="_TableHead_Toho Preserve CF Rev 13" xfId="693" xr:uid="{00000000-0005-0000-0000-00007A020000}"/>
    <cellStyle name="_TableHead_Toho Preserve CF Rev 13 2" xfId="694" xr:uid="{00000000-0005-0000-0000-00007B020000}"/>
    <cellStyle name="_TableHead_Toho Preserve CF Rev 14 - max revenue-wetland impact" xfId="695" xr:uid="{00000000-0005-0000-0000-00007C020000}"/>
    <cellStyle name="_TableHead_Toho Preserve CF Rev 14 - max revenue-wetland impact 2" xfId="696" xr:uid="{00000000-0005-0000-0000-00007D020000}"/>
    <cellStyle name="_TableRowHead" xfId="697" xr:uid="{00000000-0005-0000-0000-00007E020000}"/>
    <cellStyle name="_TableRowHead 2" xfId="698" xr:uid="{00000000-0005-0000-0000-00007F020000}"/>
    <cellStyle name="_TableRowHead_Ala Wai Watermark Model_May 2005_2Roy" xfId="699" xr:uid="{00000000-0005-0000-0000-000080020000}"/>
    <cellStyle name="_TableRowHead_Ala Wai Watermark Model_May 2005_2Roy 2" xfId="700" xr:uid="{00000000-0005-0000-0000-000081020000}"/>
    <cellStyle name="_TableRowHead_Ala Wai Watermark Model_May 2005_2Roy 2 2" xfId="701" xr:uid="{00000000-0005-0000-0000-000082020000}"/>
    <cellStyle name="_TableRowHead_Ala Wai Watermark Model_May 2005_2Roy 3" xfId="702" xr:uid="{00000000-0005-0000-0000-000083020000}"/>
    <cellStyle name="_TableRowHead_Ala Wai Watermark Model_May 2005_2Roy 3 2" xfId="703" xr:uid="{00000000-0005-0000-0000-000084020000}"/>
    <cellStyle name="_TableRowHead_Ala Wai Watermark Model_May 2005_2Roy 4" xfId="704" xr:uid="{00000000-0005-0000-0000-000085020000}"/>
    <cellStyle name="_TableRowHead_Ala Wai Watermark Model_May 2005_2Roy_14012_feasibility_102408" xfId="705" xr:uid="{00000000-0005-0000-0000-000086020000}"/>
    <cellStyle name="_TableRowHead_Ala Wai Watermark Model_May 2005_2Roy_14012_feasibility_102408 2" xfId="706" xr:uid="{00000000-0005-0000-0000-000087020000}"/>
    <cellStyle name="_TableRowHead_Ala Wai Watermark Model_May 2005_2Roy_Alameda Cash Flow (06-30-08)" xfId="707" xr:uid="{00000000-0005-0000-0000-000088020000}"/>
    <cellStyle name="_TableRowHead_Ala Wai Watermark Model_May 2005_2Roy_Alameda Cash Flow (06-30-08) 2" xfId="708" xr:uid="{00000000-0005-0000-0000-000089020000}"/>
    <cellStyle name="_TableRowHead_Ala Wai Watermark Model_May 2005_2Roy_Book1" xfId="709" xr:uid="{00000000-0005-0000-0000-00008A020000}"/>
    <cellStyle name="_TableRowHead_Ala Wai Watermark Model_May 2005_2Roy_Book1 2" xfId="710" xr:uid="{00000000-0005-0000-0000-00008B020000}"/>
    <cellStyle name="_TableRowHead_Ala Wai Watermark Model_May 2005_2Roy_Book1 2 2" xfId="711" xr:uid="{00000000-0005-0000-0000-00008C020000}"/>
    <cellStyle name="_TableRowHead_Ala Wai Watermark Model_May 2005_2Roy_Book1 3" xfId="712" xr:uid="{00000000-0005-0000-0000-00008D020000}"/>
    <cellStyle name="_TableRowHead_Ala Wai Watermark Model_May 2005_2Roy_Book1 3 2" xfId="713" xr:uid="{00000000-0005-0000-0000-00008E020000}"/>
    <cellStyle name="_TableRowHead_Ala Wai Watermark Model_May 2005_2Roy_Book1 4" xfId="714" xr:uid="{00000000-0005-0000-0000-00008F020000}"/>
    <cellStyle name="_TableRowHead_Ala Wai Watermark Model_May 2005_2Roy_Draft Alameda Cash Flow.InternalCFM 10.31.08" xfId="715" xr:uid="{00000000-0005-0000-0000-000090020000}"/>
    <cellStyle name="_TableRowHead_Ala Wai Watermark Model_May 2005_2Roy_Draft Alameda Cash Flow.InternalCFM 10.31.08 2" xfId="716" xr:uid="{00000000-0005-0000-0000-000091020000}"/>
    <cellStyle name="_TableRowHead_Ala Wai Watermark Model_May 2005_2Roy_HP CF Example" xfId="717" xr:uid="{00000000-0005-0000-0000-000092020000}"/>
    <cellStyle name="_TableRowHead_Ala Wai Watermark Model_May 2005_2Roy_HP CF Example 2" xfId="718" xr:uid="{00000000-0005-0000-0000-000093020000}"/>
    <cellStyle name="_TableRowHead_Ala Wai Watermark Model_May 2005_2Roy_HP CF Example 2 2" xfId="719" xr:uid="{00000000-0005-0000-0000-000094020000}"/>
    <cellStyle name="_TableRowHead_Ala Wai Watermark Model_May 2005_2Roy_HP CF Example 3" xfId="720" xr:uid="{00000000-0005-0000-0000-000095020000}"/>
    <cellStyle name="_TableRowHead_Ala Wai Watermark Model_May 2005_2Roy_HP CF Example 3 2" xfId="721" xr:uid="{00000000-0005-0000-0000-000096020000}"/>
    <cellStyle name="_TableRowHead_Ala Wai Watermark Model_May 2005_2Roy_HP CF Example 4" xfId="722" xr:uid="{00000000-0005-0000-0000-000097020000}"/>
    <cellStyle name="_TableRowHead_Ala Wai Watermark Model_May 2005_2Roy_MasterCostAssmp(2)" xfId="723" xr:uid="{00000000-0005-0000-0000-000098020000}"/>
    <cellStyle name="_TableRowHead_Ala Wai Watermark Model_May 2005_2Roy_MasterCostAssmp(2) 2" xfId="724" xr:uid="{00000000-0005-0000-0000-000099020000}"/>
    <cellStyle name="_TableRowHead_Ala Wai Watermark Model_May 2005_2Roy_MasterCostAssmp(2) 2 2" xfId="725" xr:uid="{00000000-0005-0000-0000-00009A020000}"/>
    <cellStyle name="_TableRowHead_Ala Wai Watermark Model_May 2005_2Roy_MasterCostAssmp(2) 3" xfId="726" xr:uid="{00000000-0005-0000-0000-00009B020000}"/>
    <cellStyle name="_TableRowHead_Ala Wai Watermark Model_May 2005_2Roy_MasterCostAssmp(2) 3 2" xfId="727" xr:uid="{00000000-0005-0000-0000-00009C020000}"/>
    <cellStyle name="_TableRowHead_Ala Wai Watermark Model_May 2005_2Roy_MasterCostAssmp(2) 4" xfId="728" xr:uid="{00000000-0005-0000-0000-00009D020000}"/>
    <cellStyle name="_TableRowHead_Ala Wai Watermark Model_May 2005_2Roy_SHF CF 1-11-08 v18 - ALC dat (Tri)" xfId="729" xr:uid="{00000000-0005-0000-0000-00009E020000}"/>
    <cellStyle name="_TableRowHead_Ala Wai Watermark Model_May 2005_2Roy_SHF CF 1-11-08 v18 - ALC dat (Tri) 2" xfId="730" xr:uid="{00000000-0005-0000-0000-00009F020000}"/>
    <cellStyle name="_TableRowHead_Ala Wai Watermark Model_May 2005_2Roy_SHF CF 1-11-08 v18 - ALC dat (Tri) 2 2" xfId="731" xr:uid="{00000000-0005-0000-0000-0000A0020000}"/>
    <cellStyle name="_TableRowHead_Ala Wai Watermark Model_May 2005_2Roy_SHF CF 1-11-08 v18 - ALC dat (Tri) 3" xfId="732" xr:uid="{00000000-0005-0000-0000-0000A1020000}"/>
    <cellStyle name="_TableRowHead_Ala Wai Watermark Model_May 2005_2Roy_SHF CF 1-11-08 v18 - ALC dat (Tri) 3 2" xfId="733" xr:uid="{00000000-0005-0000-0000-0000A2020000}"/>
    <cellStyle name="_TableRowHead_Ala Wai Watermark Model_May 2005_2Roy_SHF CF 1-11-08 v18 - ALC dat (Tri) 4" xfId="734" xr:uid="{00000000-0005-0000-0000-0000A3020000}"/>
    <cellStyle name="_TableRowHead_Ala Wai Watermark Model_May 2005_2Roy_SHF CF 5-20-08 v26b" xfId="735" xr:uid="{00000000-0005-0000-0000-0000A4020000}"/>
    <cellStyle name="_TableRowHead_Ala Wai Watermark Model_May 2005_2Roy_SHF CF 5-20-08 v26b 2" xfId="736" xr:uid="{00000000-0005-0000-0000-0000A5020000}"/>
    <cellStyle name="_TableRowHead_Ala Wai Watermark Model_May 2005_2Roy_SHF CF 5-20-08 v26b 2 2" xfId="737" xr:uid="{00000000-0005-0000-0000-0000A6020000}"/>
    <cellStyle name="_TableRowHead_Ala Wai Watermark Model_May 2005_2Roy_SHF CF 5-20-08 v26b 3" xfId="738" xr:uid="{00000000-0005-0000-0000-0000A7020000}"/>
    <cellStyle name="_TableRowHead_Ala Wai Watermark Model_May 2005_2Roy_SHF CF 5-20-08 v26b 3 2" xfId="739" xr:uid="{00000000-0005-0000-0000-0000A8020000}"/>
    <cellStyle name="_TableRowHead_Ala Wai Watermark Model_May 2005_2Roy_SHF CF 5-20-08 v26b 4" xfId="740" xr:uid="{00000000-0005-0000-0000-0000A9020000}"/>
    <cellStyle name="_TableRowHead_Ala Wai Watermark Model_May 2005_2Roy_SHF CF 5-20-08 v28b" xfId="741" xr:uid="{00000000-0005-0000-0000-0000AA020000}"/>
    <cellStyle name="_TableRowHead_Ala Wai Watermark Model_May 2005_2Roy_SHF CF 5-20-08 v28b 2" xfId="742" xr:uid="{00000000-0005-0000-0000-0000AB020000}"/>
    <cellStyle name="_TableRowHead_Ala Wai Watermark Model_May 2005_2Roy_SHF CF 5-20-08 v28b 2 2" xfId="743" xr:uid="{00000000-0005-0000-0000-0000AC020000}"/>
    <cellStyle name="_TableRowHead_Ala Wai Watermark Model_May 2005_2Roy_SHF CF 5-20-08 v28b 3" xfId="744" xr:uid="{00000000-0005-0000-0000-0000AD020000}"/>
    <cellStyle name="_TableRowHead_Ala Wai Watermark Model_May 2005_2Roy_SHF CF 5-20-08 v28b 3 2" xfId="745" xr:uid="{00000000-0005-0000-0000-0000AE020000}"/>
    <cellStyle name="_TableRowHead_Ala Wai Watermark Model_May 2005_2Roy_SHF CF 5-20-08 v28b 4" xfId="746" xr:uid="{00000000-0005-0000-0000-0000AF020000}"/>
    <cellStyle name="_TableRowHead_Ala Wai Watermark Model_May 2005_2Roy_SHF FLV" xfId="747" xr:uid="{00000000-0005-0000-0000-0000B0020000}"/>
    <cellStyle name="_TableRowHead_Ala Wai Watermark Model_May 2005_2Roy_SHF FLV 2" xfId="748" xr:uid="{00000000-0005-0000-0000-0000B1020000}"/>
    <cellStyle name="_TableRowHead_Ala Wai Watermark Model_May 2005_2Roy_SHF FLV 2 2" xfId="749" xr:uid="{00000000-0005-0000-0000-0000B2020000}"/>
    <cellStyle name="_TableRowHead_Ala Wai Watermark Model_May 2005_2Roy_SHF FLV 3" xfId="750" xr:uid="{00000000-0005-0000-0000-0000B3020000}"/>
    <cellStyle name="_TableRowHead_Ala Wai Watermark Model_May 2005_2Roy_SHF FLV 3 2" xfId="751" xr:uid="{00000000-0005-0000-0000-0000B4020000}"/>
    <cellStyle name="_TableRowHead_Ala Wai Watermark Model_May 2005_2Roy_SHF FLV 4" xfId="752" xr:uid="{00000000-0005-0000-0000-0000B5020000}"/>
    <cellStyle name="_TableRowHead_Ala Wai Watermark Model_May 2005_2Roy_Toho Preserve CF Rev 13" xfId="753" xr:uid="{00000000-0005-0000-0000-0000B6020000}"/>
    <cellStyle name="_TableRowHead_Ala Wai Watermark Model_May 2005_2Roy_Toho Preserve CF Rev 13 2" xfId="754" xr:uid="{00000000-0005-0000-0000-0000B7020000}"/>
    <cellStyle name="_TableRowHead_Ala Wai Watermark Model_May 2005_2Roy_Toho Preserve CF Rev 13 2 2" xfId="755" xr:uid="{00000000-0005-0000-0000-0000B8020000}"/>
    <cellStyle name="_TableRowHead_Ala Wai Watermark Model_May 2005_2Roy_Toho Preserve CF Rev 13 3" xfId="756" xr:uid="{00000000-0005-0000-0000-0000B9020000}"/>
    <cellStyle name="_TableRowHead_Ala Wai Watermark Model_May 2005_2Roy_Toho Preserve CF Rev 13 3 2" xfId="757" xr:uid="{00000000-0005-0000-0000-0000BA020000}"/>
    <cellStyle name="_TableRowHead_Ala Wai Watermark Model_May 2005_2Roy_Toho Preserve CF Rev 13 4" xfId="758" xr:uid="{00000000-0005-0000-0000-0000BB020000}"/>
    <cellStyle name="_TableRowHead_Ala Wai Watermark Model_May 2005_2Roy_Toho Preserve CF Rev 14 - max revenue-wetland impact" xfId="759" xr:uid="{00000000-0005-0000-0000-0000BC020000}"/>
    <cellStyle name="_TableRowHead_Ala Wai Watermark Model_May 2005_2Roy_Toho Preserve CF Rev 14 - max revenue-wetland impact 2" xfId="760" xr:uid="{00000000-0005-0000-0000-0000BD020000}"/>
    <cellStyle name="_TableRowHead_Ala Wai Watermark Model_May 2005_2Roy_Toho Preserve CF Rev 14 - max revenue-wetland impact 2 2" xfId="761" xr:uid="{00000000-0005-0000-0000-0000BE020000}"/>
    <cellStyle name="_TableRowHead_Ala Wai Watermark Model_May 2005_2Roy_Toho Preserve CF Rev 14 - max revenue-wetland impact 3" xfId="762" xr:uid="{00000000-0005-0000-0000-0000BF020000}"/>
    <cellStyle name="_TableRowHead_Ala Wai Watermark Model_May 2005_2Roy_Toho Preserve CF Rev 14 - max revenue-wetland impact 3 2" xfId="763" xr:uid="{00000000-0005-0000-0000-0000C0020000}"/>
    <cellStyle name="_TableRowHead_Ala Wai Watermark Model_May 2005_2Roy_Toho Preserve CF Rev 14 - max revenue-wetland impact 4" xfId="764" xr:uid="{00000000-0005-0000-0000-0000C1020000}"/>
    <cellStyle name="_TableRowHead_HP CF Example" xfId="765" xr:uid="{00000000-0005-0000-0000-0000C2020000}"/>
    <cellStyle name="_TableRowHead_HP CF Example 2" xfId="766" xr:uid="{00000000-0005-0000-0000-0000C3020000}"/>
    <cellStyle name="_TableRowHead_SHF CF 5-20-08 v25 revised Unit Mix" xfId="767" xr:uid="{00000000-0005-0000-0000-0000C4020000}"/>
    <cellStyle name="_TableRowHead_SHF CF 5-20-08 v25 revised Unit Mix 2" xfId="768" xr:uid="{00000000-0005-0000-0000-0000C5020000}"/>
    <cellStyle name="_TableRowHead_SHF CF 5-20-08 v25 revised Unit Mix 2 2" xfId="769" xr:uid="{00000000-0005-0000-0000-0000C6020000}"/>
    <cellStyle name="_TableRowHead_SHF CF 5-20-08 v25 revised Unit Mix 3" xfId="770" xr:uid="{00000000-0005-0000-0000-0000C7020000}"/>
    <cellStyle name="_TableRowHead_SHF CF 5-20-08 v25 revised Unit Mix 3 2" xfId="771" xr:uid="{00000000-0005-0000-0000-0000C8020000}"/>
    <cellStyle name="_TableRowHead_SHF CF 5-20-08 v25 revised Unit Mix 4" xfId="772" xr:uid="{00000000-0005-0000-0000-0000C9020000}"/>
    <cellStyle name="_TableRowHead_SHF CF 5-20-08 v29" xfId="773" xr:uid="{00000000-0005-0000-0000-0000CA020000}"/>
    <cellStyle name="_TableRowHead_SHF CF 5-20-08 v29 2" xfId="774" xr:uid="{00000000-0005-0000-0000-0000CB020000}"/>
    <cellStyle name="_TableRowHead_SHF CF 5-20-08 v29 2 2" xfId="775" xr:uid="{00000000-0005-0000-0000-0000CC020000}"/>
    <cellStyle name="_TableRowHead_SHF CF 5-20-08 v29 3" xfId="776" xr:uid="{00000000-0005-0000-0000-0000CD020000}"/>
    <cellStyle name="_TableRowHead_SHF CF 5-20-08 v29 3 2" xfId="777" xr:uid="{00000000-0005-0000-0000-0000CE020000}"/>
    <cellStyle name="_TableRowHead_SHF CF 5-20-08 v29 4" xfId="778" xr:uid="{00000000-0005-0000-0000-0000CF020000}"/>
    <cellStyle name="_TableRowHead_SHF FLV" xfId="779" xr:uid="{00000000-0005-0000-0000-0000D0020000}"/>
    <cellStyle name="_TableRowHead_SHF FLV 2" xfId="780" xr:uid="{00000000-0005-0000-0000-0000D1020000}"/>
    <cellStyle name="_TableRowHead_Sunnyca front page charts" xfId="781" xr:uid="{00000000-0005-0000-0000-0000D2020000}"/>
    <cellStyle name="_TableRowHead_Sunnyca front page charts 2" xfId="782" xr:uid="{00000000-0005-0000-0000-0000D3020000}"/>
    <cellStyle name="_TableRowHead_Sunnyca front page charts_HP CF Example" xfId="783" xr:uid="{00000000-0005-0000-0000-0000D4020000}"/>
    <cellStyle name="_TableRowHead_Sunnyca front page charts_HP CF Example 2" xfId="784" xr:uid="{00000000-0005-0000-0000-0000D5020000}"/>
    <cellStyle name="_TableRowHead_Sunnyca front page charts_SHF CF 5-20-08 v25 revised Unit Mix" xfId="785" xr:uid="{00000000-0005-0000-0000-0000D6020000}"/>
    <cellStyle name="_TableRowHead_Sunnyca front page charts_SHF CF 5-20-08 v25 revised Unit Mix 2" xfId="786" xr:uid="{00000000-0005-0000-0000-0000D7020000}"/>
    <cellStyle name="_TableRowHead_Sunnyca front page charts_SHF CF 5-20-08 v25 revised Unit Mix 2 2" xfId="787" xr:uid="{00000000-0005-0000-0000-0000D8020000}"/>
    <cellStyle name="_TableRowHead_Sunnyca front page charts_SHF CF 5-20-08 v25 revised Unit Mix 3" xfId="788" xr:uid="{00000000-0005-0000-0000-0000D9020000}"/>
    <cellStyle name="_TableRowHead_Sunnyca front page charts_SHF CF 5-20-08 v25 revised Unit Mix 3 2" xfId="789" xr:uid="{00000000-0005-0000-0000-0000DA020000}"/>
    <cellStyle name="_TableRowHead_Sunnyca front page charts_SHF CF 5-20-08 v25 revised Unit Mix 4" xfId="790" xr:uid="{00000000-0005-0000-0000-0000DB020000}"/>
    <cellStyle name="_TableRowHead_Sunnyca front page charts_SHF CF 5-20-08 v29" xfId="791" xr:uid="{00000000-0005-0000-0000-0000DC020000}"/>
    <cellStyle name="_TableRowHead_Sunnyca front page charts_SHF CF 5-20-08 v29 2" xfId="792" xr:uid="{00000000-0005-0000-0000-0000DD020000}"/>
    <cellStyle name="_TableRowHead_Sunnyca front page charts_SHF CF 5-20-08 v29 2 2" xfId="793" xr:uid="{00000000-0005-0000-0000-0000DE020000}"/>
    <cellStyle name="_TableRowHead_Sunnyca front page charts_SHF CF 5-20-08 v29 3" xfId="794" xr:uid="{00000000-0005-0000-0000-0000DF020000}"/>
    <cellStyle name="_TableRowHead_Sunnyca front page charts_SHF CF 5-20-08 v29 3 2" xfId="795" xr:uid="{00000000-0005-0000-0000-0000E0020000}"/>
    <cellStyle name="_TableRowHead_Sunnyca front page charts_SHF CF 5-20-08 v29 4" xfId="796" xr:uid="{00000000-0005-0000-0000-0000E1020000}"/>
    <cellStyle name="_TableRowHead_Sunnyca front page charts_SHF FLV" xfId="797" xr:uid="{00000000-0005-0000-0000-0000E2020000}"/>
    <cellStyle name="_TableRowHead_Sunnyca front page charts_SHF FLV 2" xfId="798" xr:uid="{00000000-0005-0000-0000-0000E3020000}"/>
    <cellStyle name="_TableRowHead_Sunnyca front page charts_Toho Preserve CF Rev 13" xfId="799" xr:uid="{00000000-0005-0000-0000-0000E4020000}"/>
    <cellStyle name="_TableRowHead_Sunnyca front page charts_Toho Preserve CF Rev 13 2" xfId="800" xr:uid="{00000000-0005-0000-0000-0000E5020000}"/>
    <cellStyle name="_TableRowHead_Sunnyca front page charts_Toho Preserve CF Rev 14 - max revenue-wetland impact" xfId="801" xr:uid="{00000000-0005-0000-0000-0000E6020000}"/>
    <cellStyle name="_TableRowHead_Sunnyca front page charts_Toho Preserve CF Rev 14 - max revenue-wetland impact 2" xfId="802" xr:uid="{00000000-0005-0000-0000-0000E7020000}"/>
    <cellStyle name="_TableRowHead_Toho Preserve CF Rev 13" xfId="803" xr:uid="{00000000-0005-0000-0000-0000E8020000}"/>
    <cellStyle name="_TableRowHead_Toho Preserve CF Rev 13 2" xfId="804" xr:uid="{00000000-0005-0000-0000-0000E9020000}"/>
    <cellStyle name="_TableRowHead_Toho Preserve CF Rev 14 - max revenue-wetland impact" xfId="805" xr:uid="{00000000-0005-0000-0000-0000EA020000}"/>
    <cellStyle name="_TableRowHead_Toho Preserve CF Rev 14 - max revenue-wetland impact 2" xfId="806" xr:uid="{00000000-0005-0000-0000-0000EB020000}"/>
    <cellStyle name="_TableSuperHead" xfId="807" xr:uid="{00000000-0005-0000-0000-0000EC020000}"/>
    <cellStyle name="_TableSuperHead 2" xfId="808" xr:uid="{00000000-0005-0000-0000-0000ED020000}"/>
    <cellStyle name="_TableSuperHead_Ala Wai Watermark Model_May 2005_2Roy" xfId="809" xr:uid="{00000000-0005-0000-0000-0000EE020000}"/>
    <cellStyle name="_TableSuperHead_Ala Wai Watermark Model_May 2005_2Roy 2" xfId="810" xr:uid="{00000000-0005-0000-0000-0000EF020000}"/>
    <cellStyle name="_TableSuperHead_Ala Wai Watermark Model_May 2005_2Roy 2 2" xfId="811" xr:uid="{00000000-0005-0000-0000-0000F0020000}"/>
    <cellStyle name="_TableSuperHead_Ala Wai Watermark Model_May 2005_2Roy 3" xfId="812" xr:uid="{00000000-0005-0000-0000-0000F1020000}"/>
    <cellStyle name="_TableSuperHead_Ala Wai Watermark Model_May 2005_2Roy 3 2" xfId="813" xr:uid="{00000000-0005-0000-0000-0000F2020000}"/>
    <cellStyle name="_TableSuperHead_Ala Wai Watermark Model_May 2005_2Roy 4" xfId="814" xr:uid="{00000000-0005-0000-0000-0000F3020000}"/>
    <cellStyle name="_TableSuperHead_Ala Wai Watermark Model_May 2005_2Roy_14012_feasibility_102408" xfId="815" xr:uid="{00000000-0005-0000-0000-0000F4020000}"/>
    <cellStyle name="_TableSuperHead_Ala Wai Watermark Model_May 2005_2Roy_14012_feasibility_102408 2" xfId="816" xr:uid="{00000000-0005-0000-0000-0000F5020000}"/>
    <cellStyle name="_TableSuperHead_Ala Wai Watermark Model_May 2005_2Roy_Alameda Cash Flow (06-30-08)" xfId="817" xr:uid="{00000000-0005-0000-0000-0000F6020000}"/>
    <cellStyle name="_TableSuperHead_Ala Wai Watermark Model_May 2005_2Roy_Alameda Cash Flow (06-30-08) 2" xfId="818" xr:uid="{00000000-0005-0000-0000-0000F7020000}"/>
    <cellStyle name="_TableSuperHead_Ala Wai Watermark Model_May 2005_2Roy_Book1" xfId="819" xr:uid="{00000000-0005-0000-0000-0000F8020000}"/>
    <cellStyle name="_TableSuperHead_Ala Wai Watermark Model_May 2005_2Roy_Book1 2" xfId="820" xr:uid="{00000000-0005-0000-0000-0000F9020000}"/>
    <cellStyle name="_TableSuperHead_Ala Wai Watermark Model_May 2005_2Roy_Book1 2 2" xfId="821" xr:uid="{00000000-0005-0000-0000-0000FA020000}"/>
    <cellStyle name="_TableSuperHead_Ala Wai Watermark Model_May 2005_2Roy_Book1 3" xfId="822" xr:uid="{00000000-0005-0000-0000-0000FB020000}"/>
    <cellStyle name="_TableSuperHead_Ala Wai Watermark Model_May 2005_2Roy_Book1 3 2" xfId="823" xr:uid="{00000000-0005-0000-0000-0000FC020000}"/>
    <cellStyle name="_TableSuperHead_Ala Wai Watermark Model_May 2005_2Roy_Book1 4" xfId="824" xr:uid="{00000000-0005-0000-0000-0000FD020000}"/>
    <cellStyle name="_TableSuperHead_Ala Wai Watermark Model_May 2005_2Roy_Draft Alameda Cash Flow.InternalCFM 10.31.08" xfId="825" xr:uid="{00000000-0005-0000-0000-0000FE020000}"/>
    <cellStyle name="_TableSuperHead_Ala Wai Watermark Model_May 2005_2Roy_Draft Alameda Cash Flow.InternalCFM 10.31.08 2" xfId="826" xr:uid="{00000000-0005-0000-0000-0000FF020000}"/>
    <cellStyle name="_TableSuperHead_Ala Wai Watermark Model_May 2005_2Roy_HP CF Example" xfId="827" xr:uid="{00000000-0005-0000-0000-000000030000}"/>
    <cellStyle name="_TableSuperHead_Ala Wai Watermark Model_May 2005_2Roy_HP CF Example 2" xfId="828" xr:uid="{00000000-0005-0000-0000-000001030000}"/>
    <cellStyle name="_TableSuperHead_Ala Wai Watermark Model_May 2005_2Roy_HP CF Example 2 2" xfId="829" xr:uid="{00000000-0005-0000-0000-000002030000}"/>
    <cellStyle name="_TableSuperHead_Ala Wai Watermark Model_May 2005_2Roy_HP CF Example 3" xfId="830" xr:uid="{00000000-0005-0000-0000-000003030000}"/>
    <cellStyle name="_TableSuperHead_Ala Wai Watermark Model_May 2005_2Roy_HP CF Example 3 2" xfId="831" xr:uid="{00000000-0005-0000-0000-000004030000}"/>
    <cellStyle name="_TableSuperHead_Ala Wai Watermark Model_May 2005_2Roy_HP CF Example 4" xfId="832" xr:uid="{00000000-0005-0000-0000-000005030000}"/>
    <cellStyle name="_TableSuperHead_Ala Wai Watermark Model_May 2005_2Roy_MasterCostAssmp(2)" xfId="833" xr:uid="{00000000-0005-0000-0000-000006030000}"/>
    <cellStyle name="_TableSuperHead_Ala Wai Watermark Model_May 2005_2Roy_MasterCostAssmp(2) 2" xfId="834" xr:uid="{00000000-0005-0000-0000-000007030000}"/>
    <cellStyle name="_TableSuperHead_Ala Wai Watermark Model_May 2005_2Roy_MasterCostAssmp(2) 2 2" xfId="835" xr:uid="{00000000-0005-0000-0000-000008030000}"/>
    <cellStyle name="_TableSuperHead_Ala Wai Watermark Model_May 2005_2Roy_MasterCostAssmp(2) 3" xfId="836" xr:uid="{00000000-0005-0000-0000-000009030000}"/>
    <cellStyle name="_TableSuperHead_Ala Wai Watermark Model_May 2005_2Roy_MasterCostAssmp(2) 3 2" xfId="837" xr:uid="{00000000-0005-0000-0000-00000A030000}"/>
    <cellStyle name="_TableSuperHead_Ala Wai Watermark Model_May 2005_2Roy_MasterCostAssmp(2) 4" xfId="838" xr:uid="{00000000-0005-0000-0000-00000B030000}"/>
    <cellStyle name="_TableSuperHead_Ala Wai Watermark Model_May 2005_2Roy_SHF CF 1-11-08 v18 - ALC dat (Tri)" xfId="839" xr:uid="{00000000-0005-0000-0000-00000C030000}"/>
    <cellStyle name="_TableSuperHead_Ala Wai Watermark Model_May 2005_2Roy_SHF CF 1-11-08 v18 - ALC dat (Tri) 2" xfId="840" xr:uid="{00000000-0005-0000-0000-00000D030000}"/>
    <cellStyle name="_TableSuperHead_Ala Wai Watermark Model_May 2005_2Roy_SHF CF 1-11-08 v18 - ALC dat (Tri) 2 2" xfId="841" xr:uid="{00000000-0005-0000-0000-00000E030000}"/>
    <cellStyle name="_TableSuperHead_Ala Wai Watermark Model_May 2005_2Roy_SHF CF 1-11-08 v18 - ALC dat (Tri) 3" xfId="842" xr:uid="{00000000-0005-0000-0000-00000F030000}"/>
    <cellStyle name="_TableSuperHead_Ala Wai Watermark Model_May 2005_2Roy_SHF CF 1-11-08 v18 - ALC dat (Tri) 3 2" xfId="843" xr:uid="{00000000-0005-0000-0000-000010030000}"/>
    <cellStyle name="_TableSuperHead_Ala Wai Watermark Model_May 2005_2Roy_SHF CF 1-11-08 v18 - ALC dat (Tri) 4" xfId="844" xr:uid="{00000000-0005-0000-0000-000011030000}"/>
    <cellStyle name="_TableSuperHead_Ala Wai Watermark Model_May 2005_2Roy_SHF CF 5-20-08 v26b" xfId="845" xr:uid="{00000000-0005-0000-0000-000012030000}"/>
    <cellStyle name="_TableSuperHead_Ala Wai Watermark Model_May 2005_2Roy_SHF CF 5-20-08 v26b 2" xfId="846" xr:uid="{00000000-0005-0000-0000-000013030000}"/>
    <cellStyle name="_TableSuperHead_Ala Wai Watermark Model_May 2005_2Roy_SHF CF 5-20-08 v26b 2 2" xfId="847" xr:uid="{00000000-0005-0000-0000-000014030000}"/>
    <cellStyle name="_TableSuperHead_Ala Wai Watermark Model_May 2005_2Roy_SHF CF 5-20-08 v26b 3" xfId="848" xr:uid="{00000000-0005-0000-0000-000015030000}"/>
    <cellStyle name="_TableSuperHead_Ala Wai Watermark Model_May 2005_2Roy_SHF CF 5-20-08 v26b 3 2" xfId="849" xr:uid="{00000000-0005-0000-0000-000016030000}"/>
    <cellStyle name="_TableSuperHead_Ala Wai Watermark Model_May 2005_2Roy_SHF CF 5-20-08 v26b 4" xfId="850" xr:uid="{00000000-0005-0000-0000-000017030000}"/>
    <cellStyle name="_TableSuperHead_Ala Wai Watermark Model_May 2005_2Roy_SHF CF 5-20-08 v28b" xfId="851" xr:uid="{00000000-0005-0000-0000-000018030000}"/>
    <cellStyle name="_TableSuperHead_Ala Wai Watermark Model_May 2005_2Roy_SHF CF 5-20-08 v28b 2" xfId="852" xr:uid="{00000000-0005-0000-0000-000019030000}"/>
    <cellStyle name="_TableSuperHead_Ala Wai Watermark Model_May 2005_2Roy_SHF CF 5-20-08 v28b 2 2" xfId="853" xr:uid="{00000000-0005-0000-0000-00001A030000}"/>
    <cellStyle name="_TableSuperHead_Ala Wai Watermark Model_May 2005_2Roy_SHF CF 5-20-08 v28b 3" xfId="854" xr:uid="{00000000-0005-0000-0000-00001B030000}"/>
    <cellStyle name="_TableSuperHead_Ala Wai Watermark Model_May 2005_2Roy_SHF CF 5-20-08 v28b 3 2" xfId="855" xr:uid="{00000000-0005-0000-0000-00001C030000}"/>
    <cellStyle name="_TableSuperHead_Ala Wai Watermark Model_May 2005_2Roy_SHF CF 5-20-08 v28b 4" xfId="856" xr:uid="{00000000-0005-0000-0000-00001D030000}"/>
    <cellStyle name="_TableSuperHead_Ala Wai Watermark Model_May 2005_2Roy_SHF FLV" xfId="857" xr:uid="{00000000-0005-0000-0000-00001E030000}"/>
    <cellStyle name="_TableSuperHead_Ala Wai Watermark Model_May 2005_2Roy_SHF FLV 2" xfId="858" xr:uid="{00000000-0005-0000-0000-00001F030000}"/>
    <cellStyle name="_TableSuperHead_Ala Wai Watermark Model_May 2005_2Roy_SHF FLV 2 2" xfId="859" xr:uid="{00000000-0005-0000-0000-000020030000}"/>
    <cellStyle name="_TableSuperHead_Ala Wai Watermark Model_May 2005_2Roy_SHF FLV 3" xfId="860" xr:uid="{00000000-0005-0000-0000-000021030000}"/>
    <cellStyle name="_TableSuperHead_Ala Wai Watermark Model_May 2005_2Roy_SHF FLV 3 2" xfId="861" xr:uid="{00000000-0005-0000-0000-000022030000}"/>
    <cellStyle name="_TableSuperHead_Ala Wai Watermark Model_May 2005_2Roy_SHF FLV 4" xfId="862" xr:uid="{00000000-0005-0000-0000-000023030000}"/>
    <cellStyle name="_TableSuperHead_Ala Wai Watermark Model_May 2005_2Roy_Toho Preserve CF Rev 13" xfId="863" xr:uid="{00000000-0005-0000-0000-000024030000}"/>
    <cellStyle name="_TableSuperHead_Ala Wai Watermark Model_May 2005_2Roy_Toho Preserve CF Rev 13 2" xfId="864" xr:uid="{00000000-0005-0000-0000-000025030000}"/>
    <cellStyle name="_TableSuperHead_Ala Wai Watermark Model_May 2005_2Roy_Toho Preserve CF Rev 13 2 2" xfId="865" xr:uid="{00000000-0005-0000-0000-000026030000}"/>
    <cellStyle name="_TableSuperHead_Ala Wai Watermark Model_May 2005_2Roy_Toho Preserve CF Rev 13 3" xfId="866" xr:uid="{00000000-0005-0000-0000-000027030000}"/>
    <cellStyle name="_TableSuperHead_Ala Wai Watermark Model_May 2005_2Roy_Toho Preserve CF Rev 13 3 2" xfId="867" xr:uid="{00000000-0005-0000-0000-000028030000}"/>
    <cellStyle name="_TableSuperHead_Ala Wai Watermark Model_May 2005_2Roy_Toho Preserve CF Rev 13 4" xfId="868" xr:uid="{00000000-0005-0000-0000-000029030000}"/>
    <cellStyle name="_TableSuperHead_Ala Wai Watermark Model_May 2005_2Roy_Toho Preserve CF Rev 14 - max revenue-wetland impact" xfId="869" xr:uid="{00000000-0005-0000-0000-00002A030000}"/>
    <cellStyle name="_TableSuperHead_Ala Wai Watermark Model_May 2005_2Roy_Toho Preserve CF Rev 14 - max revenue-wetland impact 2" xfId="870" xr:uid="{00000000-0005-0000-0000-00002B030000}"/>
    <cellStyle name="_TableSuperHead_Ala Wai Watermark Model_May 2005_2Roy_Toho Preserve CF Rev 14 - max revenue-wetland impact 2 2" xfId="871" xr:uid="{00000000-0005-0000-0000-00002C030000}"/>
    <cellStyle name="_TableSuperHead_Ala Wai Watermark Model_May 2005_2Roy_Toho Preserve CF Rev 14 - max revenue-wetland impact 3" xfId="872" xr:uid="{00000000-0005-0000-0000-00002D030000}"/>
    <cellStyle name="_TableSuperHead_Ala Wai Watermark Model_May 2005_2Roy_Toho Preserve CF Rev 14 - max revenue-wetland impact 3 2" xfId="873" xr:uid="{00000000-0005-0000-0000-00002E030000}"/>
    <cellStyle name="_TableSuperHead_Ala Wai Watermark Model_May 2005_2Roy_Toho Preserve CF Rev 14 - max revenue-wetland impact 4" xfId="874" xr:uid="{00000000-0005-0000-0000-00002F030000}"/>
    <cellStyle name="_TableSuperHead_HP CF Example" xfId="875" xr:uid="{00000000-0005-0000-0000-000030030000}"/>
    <cellStyle name="_TableSuperHead_HP CF Example 2" xfId="876" xr:uid="{00000000-0005-0000-0000-000031030000}"/>
    <cellStyle name="_TableSuperHead_SHF CF 5-20-08 v25 revised Unit Mix" xfId="877" xr:uid="{00000000-0005-0000-0000-000032030000}"/>
    <cellStyle name="_TableSuperHead_SHF CF 5-20-08 v25 revised Unit Mix 2" xfId="878" xr:uid="{00000000-0005-0000-0000-000033030000}"/>
    <cellStyle name="_TableSuperHead_SHF CF 5-20-08 v25 revised Unit Mix 2 2" xfId="879" xr:uid="{00000000-0005-0000-0000-000034030000}"/>
    <cellStyle name="_TableSuperHead_SHF CF 5-20-08 v25 revised Unit Mix 3" xfId="880" xr:uid="{00000000-0005-0000-0000-000035030000}"/>
    <cellStyle name="_TableSuperHead_SHF CF 5-20-08 v25 revised Unit Mix 3 2" xfId="881" xr:uid="{00000000-0005-0000-0000-000036030000}"/>
    <cellStyle name="_TableSuperHead_SHF CF 5-20-08 v25 revised Unit Mix 4" xfId="882" xr:uid="{00000000-0005-0000-0000-000037030000}"/>
    <cellStyle name="_TableSuperHead_SHF CF 5-20-08 v29" xfId="883" xr:uid="{00000000-0005-0000-0000-000038030000}"/>
    <cellStyle name="_TableSuperHead_SHF CF 5-20-08 v29 2" xfId="884" xr:uid="{00000000-0005-0000-0000-000039030000}"/>
    <cellStyle name="_TableSuperHead_SHF CF 5-20-08 v29 2 2" xfId="885" xr:uid="{00000000-0005-0000-0000-00003A030000}"/>
    <cellStyle name="_TableSuperHead_SHF CF 5-20-08 v29 3" xfId="886" xr:uid="{00000000-0005-0000-0000-00003B030000}"/>
    <cellStyle name="_TableSuperHead_SHF CF 5-20-08 v29 3 2" xfId="887" xr:uid="{00000000-0005-0000-0000-00003C030000}"/>
    <cellStyle name="_TableSuperHead_SHF CF 5-20-08 v29 4" xfId="888" xr:uid="{00000000-0005-0000-0000-00003D030000}"/>
    <cellStyle name="_TableSuperHead_SHF FLV" xfId="889" xr:uid="{00000000-0005-0000-0000-00003E030000}"/>
    <cellStyle name="_TableSuperHead_SHF FLV 2" xfId="890" xr:uid="{00000000-0005-0000-0000-00003F030000}"/>
    <cellStyle name="_TableSuperHead_Sunnyca front page charts" xfId="891" xr:uid="{00000000-0005-0000-0000-000040030000}"/>
    <cellStyle name="_TableSuperHead_Sunnyca front page charts 2" xfId="892" xr:uid="{00000000-0005-0000-0000-000041030000}"/>
    <cellStyle name="_TableSuperHead_Sunnyca front page charts_HP CF Example" xfId="893" xr:uid="{00000000-0005-0000-0000-000042030000}"/>
    <cellStyle name="_TableSuperHead_Sunnyca front page charts_HP CF Example 2" xfId="894" xr:uid="{00000000-0005-0000-0000-000043030000}"/>
    <cellStyle name="_TableSuperHead_Sunnyca front page charts_SHF CF 5-20-08 v25 revised Unit Mix" xfId="895" xr:uid="{00000000-0005-0000-0000-000044030000}"/>
    <cellStyle name="_TableSuperHead_Sunnyca front page charts_SHF CF 5-20-08 v25 revised Unit Mix 2" xfId="896" xr:uid="{00000000-0005-0000-0000-000045030000}"/>
    <cellStyle name="_TableSuperHead_Sunnyca front page charts_SHF CF 5-20-08 v25 revised Unit Mix 2 2" xfId="897" xr:uid="{00000000-0005-0000-0000-000046030000}"/>
    <cellStyle name="_TableSuperHead_Sunnyca front page charts_SHF CF 5-20-08 v25 revised Unit Mix 3" xfId="898" xr:uid="{00000000-0005-0000-0000-000047030000}"/>
    <cellStyle name="_TableSuperHead_Sunnyca front page charts_SHF CF 5-20-08 v25 revised Unit Mix 3 2" xfId="899" xr:uid="{00000000-0005-0000-0000-000048030000}"/>
    <cellStyle name="_TableSuperHead_Sunnyca front page charts_SHF CF 5-20-08 v25 revised Unit Mix 4" xfId="900" xr:uid="{00000000-0005-0000-0000-000049030000}"/>
    <cellStyle name="_TableSuperHead_Sunnyca front page charts_SHF CF 5-20-08 v29" xfId="901" xr:uid="{00000000-0005-0000-0000-00004A030000}"/>
    <cellStyle name="_TableSuperHead_Sunnyca front page charts_SHF CF 5-20-08 v29 2" xfId="902" xr:uid="{00000000-0005-0000-0000-00004B030000}"/>
    <cellStyle name="_TableSuperHead_Sunnyca front page charts_SHF CF 5-20-08 v29 2 2" xfId="903" xr:uid="{00000000-0005-0000-0000-00004C030000}"/>
    <cellStyle name="_TableSuperHead_Sunnyca front page charts_SHF CF 5-20-08 v29 3" xfId="904" xr:uid="{00000000-0005-0000-0000-00004D030000}"/>
    <cellStyle name="_TableSuperHead_Sunnyca front page charts_SHF CF 5-20-08 v29 3 2" xfId="905" xr:uid="{00000000-0005-0000-0000-00004E030000}"/>
    <cellStyle name="_TableSuperHead_Sunnyca front page charts_SHF CF 5-20-08 v29 4" xfId="906" xr:uid="{00000000-0005-0000-0000-00004F030000}"/>
    <cellStyle name="_TableSuperHead_Sunnyca front page charts_SHF FLV" xfId="907" xr:uid="{00000000-0005-0000-0000-000050030000}"/>
    <cellStyle name="_TableSuperHead_Sunnyca front page charts_SHF FLV 2" xfId="908" xr:uid="{00000000-0005-0000-0000-000051030000}"/>
    <cellStyle name="_TableSuperHead_Sunnyca front page charts_Toho Preserve CF Rev 13" xfId="909" xr:uid="{00000000-0005-0000-0000-000052030000}"/>
    <cellStyle name="_TableSuperHead_Sunnyca front page charts_Toho Preserve CF Rev 13 2" xfId="910" xr:uid="{00000000-0005-0000-0000-000053030000}"/>
    <cellStyle name="_TableSuperHead_Sunnyca front page charts_Toho Preserve CF Rev 14 - max revenue-wetland impact" xfId="911" xr:uid="{00000000-0005-0000-0000-000054030000}"/>
    <cellStyle name="_TableSuperHead_Sunnyca front page charts_Toho Preserve CF Rev 14 - max revenue-wetland impact 2" xfId="912" xr:uid="{00000000-0005-0000-0000-000055030000}"/>
    <cellStyle name="_TableSuperHead_Toho Preserve CF Rev 13" xfId="913" xr:uid="{00000000-0005-0000-0000-000056030000}"/>
    <cellStyle name="_TableSuperHead_Toho Preserve CF Rev 13 2" xfId="914" xr:uid="{00000000-0005-0000-0000-000057030000}"/>
    <cellStyle name="_TableSuperHead_Toho Preserve CF Rev 14 - max revenue-wetland impact" xfId="915" xr:uid="{00000000-0005-0000-0000-000058030000}"/>
    <cellStyle name="_TableSuperHead_Toho Preserve CF Rev 14 - max revenue-wetland impact 2" xfId="916" xr:uid="{00000000-0005-0000-0000-000059030000}"/>
    <cellStyle name="•W€_Evergreen" xfId="917" xr:uid="{00000000-0005-0000-0000-00005A030000}"/>
    <cellStyle name="•W_surces &amp; uses" xfId="918" xr:uid="{00000000-0005-0000-0000-00005B030000}"/>
    <cellStyle name="1st indent" xfId="919" xr:uid="{00000000-0005-0000-0000-00005C030000}"/>
    <cellStyle name="1st indent 2" xfId="920" xr:uid="{00000000-0005-0000-0000-00005D030000}"/>
    <cellStyle name="1st indent 2 2" xfId="921" xr:uid="{00000000-0005-0000-0000-00005E030000}"/>
    <cellStyle name="20% - Accent1 2" xfId="922" xr:uid="{00000000-0005-0000-0000-00005F030000}"/>
    <cellStyle name="20% - Accent1 2 2" xfId="923" xr:uid="{00000000-0005-0000-0000-000060030000}"/>
    <cellStyle name="20% - Accent1 2 2 2" xfId="924" xr:uid="{00000000-0005-0000-0000-000061030000}"/>
    <cellStyle name="20% - Accent1 2 3" xfId="925" xr:uid="{00000000-0005-0000-0000-000062030000}"/>
    <cellStyle name="20% - Accent1 2 3 2" xfId="926" xr:uid="{00000000-0005-0000-0000-000063030000}"/>
    <cellStyle name="20% - Accent1 2 4" xfId="927" xr:uid="{00000000-0005-0000-0000-000064030000}"/>
    <cellStyle name="20% - Accent1 2 5" xfId="3590" xr:uid="{00000000-0005-0000-0000-000065030000}"/>
    <cellStyle name="20% - Accent1 2 6" xfId="3828" xr:uid="{00000000-0005-0000-0000-000066030000}"/>
    <cellStyle name="20% - Accent1 3" xfId="928" xr:uid="{00000000-0005-0000-0000-000067030000}"/>
    <cellStyle name="20% - Accent1 3 2" xfId="929" xr:uid="{00000000-0005-0000-0000-000068030000}"/>
    <cellStyle name="20% - Accent1 3 3" xfId="930" xr:uid="{00000000-0005-0000-0000-000069030000}"/>
    <cellStyle name="20% - Accent1 4" xfId="931" xr:uid="{00000000-0005-0000-0000-00006A030000}"/>
    <cellStyle name="20% - Accent2 2" xfId="932" xr:uid="{00000000-0005-0000-0000-00006B030000}"/>
    <cellStyle name="20% - Accent2 2 2" xfId="933" xr:uid="{00000000-0005-0000-0000-00006C030000}"/>
    <cellStyle name="20% - Accent2 2 2 2" xfId="934" xr:uid="{00000000-0005-0000-0000-00006D030000}"/>
    <cellStyle name="20% - Accent2 2 3" xfId="935" xr:uid="{00000000-0005-0000-0000-00006E030000}"/>
    <cellStyle name="20% - Accent2 2 3 2" xfId="936" xr:uid="{00000000-0005-0000-0000-00006F030000}"/>
    <cellStyle name="20% - Accent2 2 4" xfId="937" xr:uid="{00000000-0005-0000-0000-000070030000}"/>
    <cellStyle name="20% - Accent2 2 5" xfId="3591" xr:uid="{00000000-0005-0000-0000-000071030000}"/>
    <cellStyle name="20% - Accent2 2 6" xfId="3829" xr:uid="{00000000-0005-0000-0000-000072030000}"/>
    <cellStyle name="20% - Accent2 3" xfId="938" xr:uid="{00000000-0005-0000-0000-000073030000}"/>
    <cellStyle name="20% - Accent2 3 2" xfId="939" xr:uid="{00000000-0005-0000-0000-000074030000}"/>
    <cellStyle name="20% - Accent2 3 3" xfId="940" xr:uid="{00000000-0005-0000-0000-000075030000}"/>
    <cellStyle name="20% - Accent2 4" xfId="941" xr:uid="{00000000-0005-0000-0000-000076030000}"/>
    <cellStyle name="20% - Accent3 2" xfId="942" xr:uid="{00000000-0005-0000-0000-000077030000}"/>
    <cellStyle name="20% - Accent3 2 2" xfId="943" xr:uid="{00000000-0005-0000-0000-000078030000}"/>
    <cellStyle name="20% - Accent3 2 2 2" xfId="944" xr:uid="{00000000-0005-0000-0000-000079030000}"/>
    <cellStyle name="20% - Accent3 2 3" xfId="945" xr:uid="{00000000-0005-0000-0000-00007A030000}"/>
    <cellStyle name="20% - Accent3 2 3 2" xfId="946" xr:uid="{00000000-0005-0000-0000-00007B030000}"/>
    <cellStyle name="20% - Accent3 2 4" xfId="947" xr:uid="{00000000-0005-0000-0000-00007C030000}"/>
    <cellStyle name="20% - Accent3 2 5" xfId="3592" xr:uid="{00000000-0005-0000-0000-00007D030000}"/>
    <cellStyle name="20% - Accent3 2 6" xfId="3830" xr:uid="{00000000-0005-0000-0000-00007E030000}"/>
    <cellStyle name="20% - Accent3 3" xfId="948" xr:uid="{00000000-0005-0000-0000-00007F030000}"/>
    <cellStyle name="20% - Accent3 3 2" xfId="949" xr:uid="{00000000-0005-0000-0000-000080030000}"/>
    <cellStyle name="20% - Accent3 3 3" xfId="950" xr:uid="{00000000-0005-0000-0000-000081030000}"/>
    <cellStyle name="20% - Accent3 4" xfId="951" xr:uid="{00000000-0005-0000-0000-000082030000}"/>
    <cellStyle name="20% - Accent4 2" xfId="952" xr:uid="{00000000-0005-0000-0000-000083030000}"/>
    <cellStyle name="20% - Accent4 2 2" xfId="953" xr:uid="{00000000-0005-0000-0000-000084030000}"/>
    <cellStyle name="20% - Accent4 2 2 2" xfId="954" xr:uid="{00000000-0005-0000-0000-000085030000}"/>
    <cellStyle name="20% - Accent4 2 3" xfId="955" xr:uid="{00000000-0005-0000-0000-000086030000}"/>
    <cellStyle name="20% - Accent4 2 3 2" xfId="956" xr:uid="{00000000-0005-0000-0000-000087030000}"/>
    <cellStyle name="20% - Accent4 2 4" xfId="957" xr:uid="{00000000-0005-0000-0000-000088030000}"/>
    <cellStyle name="20% - Accent4 2 5" xfId="3593" xr:uid="{00000000-0005-0000-0000-000089030000}"/>
    <cellStyle name="20% - Accent4 2 6" xfId="3831" xr:uid="{00000000-0005-0000-0000-00008A030000}"/>
    <cellStyle name="20% - Accent4 3" xfId="958" xr:uid="{00000000-0005-0000-0000-00008B030000}"/>
    <cellStyle name="20% - Accent4 3 2" xfId="959" xr:uid="{00000000-0005-0000-0000-00008C030000}"/>
    <cellStyle name="20% - Accent4 3 3" xfId="960" xr:uid="{00000000-0005-0000-0000-00008D030000}"/>
    <cellStyle name="20% - Accent4 4" xfId="961" xr:uid="{00000000-0005-0000-0000-00008E030000}"/>
    <cellStyle name="20% - Accent5 2" xfId="962" xr:uid="{00000000-0005-0000-0000-00008F030000}"/>
    <cellStyle name="20% - Accent5 2 2" xfId="963" xr:uid="{00000000-0005-0000-0000-000090030000}"/>
    <cellStyle name="20% - Accent5 2 2 2" xfId="964" xr:uid="{00000000-0005-0000-0000-000091030000}"/>
    <cellStyle name="20% - Accent5 2 3" xfId="965" xr:uid="{00000000-0005-0000-0000-000092030000}"/>
    <cellStyle name="20% - Accent5 2 3 2" xfId="966" xr:uid="{00000000-0005-0000-0000-000093030000}"/>
    <cellStyle name="20% - Accent5 2 4" xfId="967" xr:uid="{00000000-0005-0000-0000-000094030000}"/>
    <cellStyle name="20% - Accent5 2 5" xfId="3594" xr:uid="{00000000-0005-0000-0000-000095030000}"/>
    <cellStyle name="20% - Accent5 2 6" xfId="3832" xr:uid="{00000000-0005-0000-0000-000096030000}"/>
    <cellStyle name="20% - Accent5 3" xfId="968" xr:uid="{00000000-0005-0000-0000-000097030000}"/>
    <cellStyle name="20% - Accent5 3 2" xfId="969" xr:uid="{00000000-0005-0000-0000-000098030000}"/>
    <cellStyle name="20% - Accent5 3 3" xfId="970" xr:uid="{00000000-0005-0000-0000-000099030000}"/>
    <cellStyle name="20% - Accent5 4" xfId="971" xr:uid="{00000000-0005-0000-0000-00009A030000}"/>
    <cellStyle name="20% - Accent6 2" xfId="972" xr:uid="{00000000-0005-0000-0000-00009B030000}"/>
    <cellStyle name="20% - Accent6 2 2" xfId="973" xr:uid="{00000000-0005-0000-0000-00009C030000}"/>
    <cellStyle name="20% - Accent6 2 2 2" xfId="974" xr:uid="{00000000-0005-0000-0000-00009D030000}"/>
    <cellStyle name="20% - Accent6 2 3" xfId="975" xr:uid="{00000000-0005-0000-0000-00009E030000}"/>
    <cellStyle name="20% - Accent6 2 3 2" xfId="976" xr:uid="{00000000-0005-0000-0000-00009F030000}"/>
    <cellStyle name="20% - Accent6 2 4" xfId="977" xr:uid="{00000000-0005-0000-0000-0000A0030000}"/>
    <cellStyle name="20% - Accent6 2 5" xfId="3595" xr:uid="{00000000-0005-0000-0000-0000A1030000}"/>
    <cellStyle name="20% - Accent6 2 6" xfId="3833" xr:uid="{00000000-0005-0000-0000-0000A2030000}"/>
    <cellStyle name="20% - Accent6 3" xfId="978" xr:uid="{00000000-0005-0000-0000-0000A3030000}"/>
    <cellStyle name="20% - Accent6 3 2" xfId="979" xr:uid="{00000000-0005-0000-0000-0000A4030000}"/>
    <cellStyle name="20% - Accent6 3 3" xfId="980" xr:uid="{00000000-0005-0000-0000-0000A5030000}"/>
    <cellStyle name="20% - Accent6 3 4" xfId="3596" xr:uid="{00000000-0005-0000-0000-0000A6030000}"/>
    <cellStyle name="20% - Accent6 3 5" xfId="3834" xr:uid="{00000000-0005-0000-0000-0000A7030000}"/>
    <cellStyle name="20% - Accent6 4" xfId="981" xr:uid="{00000000-0005-0000-0000-0000A8030000}"/>
    <cellStyle name="2nd indent" xfId="982" xr:uid="{00000000-0005-0000-0000-0000A9030000}"/>
    <cellStyle name="2nd indent 2" xfId="983" xr:uid="{00000000-0005-0000-0000-0000AA030000}"/>
    <cellStyle name="2nd indent 2 2" xfId="984" xr:uid="{00000000-0005-0000-0000-0000AB030000}"/>
    <cellStyle name="3rd indent" xfId="985" xr:uid="{00000000-0005-0000-0000-0000AC030000}"/>
    <cellStyle name="3rd indent 2" xfId="986" xr:uid="{00000000-0005-0000-0000-0000AD030000}"/>
    <cellStyle name="3rd indent 2 2" xfId="987" xr:uid="{00000000-0005-0000-0000-0000AE030000}"/>
    <cellStyle name="40% - Accent1 2" xfId="988" xr:uid="{00000000-0005-0000-0000-0000AF030000}"/>
    <cellStyle name="40% - Accent1 2 2" xfId="989" xr:uid="{00000000-0005-0000-0000-0000B0030000}"/>
    <cellStyle name="40% - Accent1 2 2 2" xfId="990" xr:uid="{00000000-0005-0000-0000-0000B1030000}"/>
    <cellStyle name="40% - Accent1 2 3" xfId="991" xr:uid="{00000000-0005-0000-0000-0000B2030000}"/>
    <cellStyle name="40% - Accent1 2 3 2" xfId="992" xr:uid="{00000000-0005-0000-0000-0000B3030000}"/>
    <cellStyle name="40% - Accent1 2 4" xfId="993" xr:uid="{00000000-0005-0000-0000-0000B4030000}"/>
    <cellStyle name="40% - Accent1 2 5" xfId="3597" xr:uid="{00000000-0005-0000-0000-0000B5030000}"/>
    <cellStyle name="40% - Accent1 2 6" xfId="3835" xr:uid="{00000000-0005-0000-0000-0000B6030000}"/>
    <cellStyle name="40% - Accent1 3" xfId="994" xr:uid="{00000000-0005-0000-0000-0000B7030000}"/>
    <cellStyle name="40% - Accent1 3 2" xfId="995" xr:uid="{00000000-0005-0000-0000-0000B8030000}"/>
    <cellStyle name="40% - Accent1 3 3" xfId="996" xr:uid="{00000000-0005-0000-0000-0000B9030000}"/>
    <cellStyle name="40% - Accent1 4" xfId="997" xr:uid="{00000000-0005-0000-0000-0000BA030000}"/>
    <cellStyle name="40% - Accent2 2" xfId="998" xr:uid="{00000000-0005-0000-0000-0000BB030000}"/>
    <cellStyle name="40% - Accent2 2 2" xfId="999" xr:uid="{00000000-0005-0000-0000-0000BC030000}"/>
    <cellStyle name="40% - Accent2 2 2 2" xfId="1000" xr:uid="{00000000-0005-0000-0000-0000BD030000}"/>
    <cellStyle name="40% - Accent2 2 2 3" xfId="3599" xr:uid="{00000000-0005-0000-0000-0000BE030000}"/>
    <cellStyle name="40% - Accent2 2 2 4" xfId="3837" xr:uid="{00000000-0005-0000-0000-0000BF030000}"/>
    <cellStyle name="40% - Accent2 2 3" xfId="1001" xr:uid="{00000000-0005-0000-0000-0000C0030000}"/>
    <cellStyle name="40% - Accent2 2 3 2" xfId="1002" xr:uid="{00000000-0005-0000-0000-0000C1030000}"/>
    <cellStyle name="40% - Accent2 2 3 3" xfId="3600" xr:uid="{00000000-0005-0000-0000-0000C2030000}"/>
    <cellStyle name="40% - Accent2 2 3 4" xfId="3838" xr:uid="{00000000-0005-0000-0000-0000C3030000}"/>
    <cellStyle name="40% - Accent2 2 4" xfId="1003" xr:uid="{00000000-0005-0000-0000-0000C4030000}"/>
    <cellStyle name="40% - Accent2 2 4 2" xfId="3601" xr:uid="{00000000-0005-0000-0000-0000C5030000}"/>
    <cellStyle name="40% - Accent2 2 4 3" xfId="3839" xr:uid="{00000000-0005-0000-0000-0000C6030000}"/>
    <cellStyle name="40% - Accent2 2 5" xfId="3598" xr:uid="{00000000-0005-0000-0000-0000C7030000}"/>
    <cellStyle name="40% - Accent2 2 6" xfId="3836" xr:uid="{00000000-0005-0000-0000-0000C8030000}"/>
    <cellStyle name="40% - Accent2 3" xfId="1004" xr:uid="{00000000-0005-0000-0000-0000C9030000}"/>
    <cellStyle name="40% - Accent2 3 2" xfId="1005" xr:uid="{00000000-0005-0000-0000-0000CA030000}"/>
    <cellStyle name="40% - Accent2 3 3" xfId="1006" xr:uid="{00000000-0005-0000-0000-0000CB030000}"/>
    <cellStyle name="40% - Accent2 4" xfId="1007" xr:uid="{00000000-0005-0000-0000-0000CC030000}"/>
    <cellStyle name="40% - Accent3 2" xfId="1008" xr:uid="{00000000-0005-0000-0000-0000CD030000}"/>
    <cellStyle name="40% - Accent3 2 2" xfId="1009" xr:uid="{00000000-0005-0000-0000-0000CE030000}"/>
    <cellStyle name="40% - Accent3 2 2 2" xfId="1010" xr:uid="{00000000-0005-0000-0000-0000CF030000}"/>
    <cellStyle name="40% - Accent3 2 3" xfId="1011" xr:uid="{00000000-0005-0000-0000-0000D0030000}"/>
    <cellStyle name="40% - Accent3 2 3 2" xfId="1012" xr:uid="{00000000-0005-0000-0000-0000D1030000}"/>
    <cellStyle name="40% - Accent3 2 4" xfId="1013" xr:uid="{00000000-0005-0000-0000-0000D2030000}"/>
    <cellStyle name="40% - Accent3 2 5" xfId="3602" xr:uid="{00000000-0005-0000-0000-0000D3030000}"/>
    <cellStyle name="40% - Accent3 2 6" xfId="3840" xr:uid="{00000000-0005-0000-0000-0000D4030000}"/>
    <cellStyle name="40% - Accent3 3" xfId="1014" xr:uid="{00000000-0005-0000-0000-0000D5030000}"/>
    <cellStyle name="40% - Accent3 3 2" xfId="1015" xr:uid="{00000000-0005-0000-0000-0000D6030000}"/>
    <cellStyle name="40% - Accent3 3 3" xfId="1016" xr:uid="{00000000-0005-0000-0000-0000D7030000}"/>
    <cellStyle name="40% - Accent3 4" xfId="1017" xr:uid="{00000000-0005-0000-0000-0000D8030000}"/>
    <cellStyle name="40% - Accent4 2" xfId="1018" xr:uid="{00000000-0005-0000-0000-0000D9030000}"/>
    <cellStyle name="40% - Accent4 2 2" xfId="1019" xr:uid="{00000000-0005-0000-0000-0000DA030000}"/>
    <cellStyle name="40% - Accent4 2 2 2" xfId="1020" xr:uid="{00000000-0005-0000-0000-0000DB030000}"/>
    <cellStyle name="40% - Accent4 2 3" xfId="1021" xr:uid="{00000000-0005-0000-0000-0000DC030000}"/>
    <cellStyle name="40% - Accent4 2 3 2" xfId="1022" xr:uid="{00000000-0005-0000-0000-0000DD030000}"/>
    <cellStyle name="40% - Accent4 2 4" xfId="1023" xr:uid="{00000000-0005-0000-0000-0000DE030000}"/>
    <cellStyle name="40% - Accent4 2 5" xfId="3603" xr:uid="{00000000-0005-0000-0000-0000DF030000}"/>
    <cellStyle name="40% - Accent4 2 6" xfId="3841" xr:uid="{00000000-0005-0000-0000-0000E0030000}"/>
    <cellStyle name="40% - Accent4 3" xfId="1024" xr:uid="{00000000-0005-0000-0000-0000E1030000}"/>
    <cellStyle name="40% - Accent4 3 2" xfId="1025" xr:uid="{00000000-0005-0000-0000-0000E2030000}"/>
    <cellStyle name="40% - Accent4 3 3" xfId="1026" xr:uid="{00000000-0005-0000-0000-0000E3030000}"/>
    <cellStyle name="40% - Accent4 4" xfId="1027" xr:uid="{00000000-0005-0000-0000-0000E4030000}"/>
    <cellStyle name="40% - Accent5 2" xfId="1028" xr:uid="{00000000-0005-0000-0000-0000E5030000}"/>
    <cellStyle name="40% - Accent5 2 2" xfId="1029" xr:uid="{00000000-0005-0000-0000-0000E6030000}"/>
    <cellStyle name="40% - Accent5 2 2 2" xfId="1030" xr:uid="{00000000-0005-0000-0000-0000E7030000}"/>
    <cellStyle name="40% - Accent5 2 3" xfId="1031" xr:uid="{00000000-0005-0000-0000-0000E8030000}"/>
    <cellStyle name="40% - Accent5 2 3 2" xfId="1032" xr:uid="{00000000-0005-0000-0000-0000E9030000}"/>
    <cellStyle name="40% - Accent5 2 4" xfId="1033" xr:uid="{00000000-0005-0000-0000-0000EA030000}"/>
    <cellStyle name="40% - Accent5 2 5" xfId="3604" xr:uid="{00000000-0005-0000-0000-0000EB030000}"/>
    <cellStyle name="40% - Accent5 2 6" xfId="3842" xr:uid="{00000000-0005-0000-0000-0000EC030000}"/>
    <cellStyle name="40% - Accent5 3" xfId="1034" xr:uid="{00000000-0005-0000-0000-0000ED030000}"/>
    <cellStyle name="40% - Accent5 3 2" xfId="1035" xr:uid="{00000000-0005-0000-0000-0000EE030000}"/>
    <cellStyle name="40% - Accent5 3 3" xfId="1036" xr:uid="{00000000-0005-0000-0000-0000EF030000}"/>
    <cellStyle name="40% - Accent5 4" xfId="1037" xr:uid="{00000000-0005-0000-0000-0000F0030000}"/>
    <cellStyle name="40% - Accent6 2" xfId="1038" xr:uid="{00000000-0005-0000-0000-0000F1030000}"/>
    <cellStyle name="40% - Accent6 2 2" xfId="1039" xr:uid="{00000000-0005-0000-0000-0000F2030000}"/>
    <cellStyle name="40% - Accent6 2 2 2" xfId="1040" xr:uid="{00000000-0005-0000-0000-0000F3030000}"/>
    <cellStyle name="40% - Accent6 2 3" xfId="1041" xr:uid="{00000000-0005-0000-0000-0000F4030000}"/>
    <cellStyle name="40% - Accent6 2 3 2" xfId="1042" xr:uid="{00000000-0005-0000-0000-0000F5030000}"/>
    <cellStyle name="40% - Accent6 2 4" xfId="1043" xr:uid="{00000000-0005-0000-0000-0000F6030000}"/>
    <cellStyle name="40% - Accent6 2 5" xfId="3605" xr:uid="{00000000-0005-0000-0000-0000F7030000}"/>
    <cellStyle name="40% - Accent6 2 6" xfId="3843" xr:uid="{00000000-0005-0000-0000-0000F8030000}"/>
    <cellStyle name="40% - Accent6 3" xfId="1044" xr:uid="{00000000-0005-0000-0000-0000F9030000}"/>
    <cellStyle name="40% - Accent6 3 2" xfId="1045" xr:uid="{00000000-0005-0000-0000-0000FA030000}"/>
    <cellStyle name="40% - Accent6 3 3" xfId="1046" xr:uid="{00000000-0005-0000-0000-0000FB030000}"/>
    <cellStyle name="40% - Accent6 4" xfId="1047" xr:uid="{00000000-0005-0000-0000-0000FC030000}"/>
    <cellStyle name="4th indent" xfId="1048" xr:uid="{00000000-0005-0000-0000-0000FD030000}"/>
    <cellStyle name="4th indent 2" xfId="1049" xr:uid="{00000000-0005-0000-0000-0000FE030000}"/>
    <cellStyle name="4th indent 2 2" xfId="1050" xr:uid="{00000000-0005-0000-0000-0000FF030000}"/>
    <cellStyle name="508Table-Start" xfId="3606" xr:uid="{00000000-0005-0000-0000-000000040000}"/>
    <cellStyle name="508Table-Start 2" xfId="3844" xr:uid="{00000000-0005-0000-0000-000001040000}"/>
    <cellStyle name="508Table-Stop" xfId="3607" xr:uid="{00000000-0005-0000-0000-000002040000}"/>
    <cellStyle name="508Table-Stop 2" xfId="3845" xr:uid="{00000000-0005-0000-0000-000003040000}"/>
    <cellStyle name="5th indent" xfId="1051" xr:uid="{00000000-0005-0000-0000-000004040000}"/>
    <cellStyle name="5th indent 2" xfId="1052" xr:uid="{00000000-0005-0000-0000-000005040000}"/>
    <cellStyle name="5th indent 2 2" xfId="1053" xr:uid="{00000000-0005-0000-0000-000006040000}"/>
    <cellStyle name="60% - Accent1 2" xfId="1054" xr:uid="{00000000-0005-0000-0000-000007040000}"/>
    <cellStyle name="60% - Accent1 2 2" xfId="1055" xr:uid="{00000000-0005-0000-0000-000008040000}"/>
    <cellStyle name="60% - Accent1 3" xfId="1056" xr:uid="{00000000-0005-0000-0000-000009040000}"/>
    <cellStyle name="60% - Accent1 4" xfId="1057" xr:uid="{00000000-0005-0000-0000-00000A040000}"/>
    <cellStyle name="60% - Accent2 2" xfId="1058" xr:uid="{00000000-0005-0000-0000-00000B040000}"/>
    <cellStyle name="60% - Accent2 2 2" xfId="1059" xr:uid="{00000000-0005-0000-0000-00000C040000}"/>
    <cellStyle name="60% - Accent2 3" xfId="1060" xr:uid="{00000000-0005-0000-0000-00000D040000}"/>
    <cellStyle name="60% - Accent2 4" xfId="1061" xr:uid="{00000000-0005-0000-0000-00000E040000}"/>
    <cellStyle name="60% - Accent3 2" xfId="1062" xr:uid="{00000000-0005-0000-0000-00000F040000}"/>
    <cellStyle name="60% - Accent3 2 2" xfId="1063" xr:uid="{00000000-0005-0000-0000-000010040000}"/>
    <cellStyle name="60% - Accent3 3" xfId="1064" xr:uid="{00000000-0005-0000-0000-000011040000}"/>
    <cellStyle name="60% - Accent3 4" xfId="1065" xr:uid="{00000000-0005-0000-0000-000012040000}"/>
    <cellStyle name="60% - Accent4 2" xfId="1066" xr:uid="{00000000-0005-0000-0000-000013040000}"/>
    <cellStyle name="60% - Accent4 2 2" xfId="1067" xr:uid="{00000000-0005-0000-0000-000014040000}"/>
    <cellStyle name="60% - Accent4 3" xfId="1068" xr:uid="{00000000-0005-0000-0000-000015040000}"/>
    <cellStyle name="60% - Accent4 4" xfId="1069" xr:uid="{00000000-0005-0000-0000-000016040000}"/>
    <cellStyle name="60% - Accent5 2" xfId="1070" xr:uid="{00000000-0005-0000-0000-000017040000}"/>
    <cellStyle name="60% - Accent5 2 2" xfId="1071" xr:uid="{00000000-0005-0000-0000-000018040000}"/>
    <cellStyle name="60% - Accent5 3" xfId="1072" xr:uid="{00000000-0005-0000-0000-000019040000}"/>
    <cellStyle name="60% - Accent5 4" xfId="1073" xr:uid="{00000000-0005-0000-0000-00001A040000}"/>
    <cellStyle name="60% - Accent6 2" xfId="1074" xr:uid="{00000000-0005-0000-0000-00001B040000}"/>
    <cellStyle name="60% - Accent6 2 2" xfId="1075" xr:uid="{00000000-0005-0000-0000-00001C040000}"/>
    <cellStyle name="60% - Accent6 3" xfId="1076" xr:uid="{00000000-0005-0000-0000-00001D040000}"/>
    <cellStyle name="60% - Accent6 4" xfId="1077" xr:uid="{00000000-0005-0000-0000-00001E040000}"/>
    <cellStyle name="6th indent" xfId="1078" xr:uid="{00000000-0005-0000-0000-00001F040000}"/>
    <cellStyle name="6th indent 2" xfId="1079" xr:uid="{00000000-0005-0000-0000-000020040000}"/>
    <cellStyle name="6th indent 2 2" xfId="1080" xr:uid="{00000000-0005-0000-0000-000021040000}"/>
    <cellStyle name="Accent1 - 20%" xfId="1081" xr:uid="{00000000-0005-0000-0000-000022040000}"/>
    <cellStyle name="Accent1 - 20% 2" xfId="1082" xr:uid="{00000000-0005-0000-0000-000023040000}"/>
    <cellStyle name="Accent1 - 40%" xfId="1083" xr:uid="{00000000-0005-0000-0000-000024040000}"/>
    <cellStyle name="Accent1 - 40% 2" xfId="1084" xr:uid="{00000000-0005-0000-0000-000025040000}"/>
    <cellStyle name="Accent1 - 60%" xfId="1085" xr:uid="{00000000-0005-0000-0000-000026040000}"/>
    <cellStyle name="Accent1 - 60% 2" xfId="1086" xr:uid="{00000000-0005-0000-0000-000027040000}"/>
    <cellStyle name="Accent1 10" xfId="1087" xr:uid="{00000000-0005-0000-0000-000028040000}"/>
    <cellStyle name="Accent1 11" xfId="1088" xr:uid="{00000000-0005-0000-0000-000029040000}"/>
    <cellStyle name="Accent1 12" xfId="1089" xr:uid="{00000000-0005-0000-0000-00002A040000}"/>
    <cellStyle name="Accent1 13" xfId="1090" xr:uid="{00000000-0005-0000-0000-00002B040000}"/>
    <cellStyle name="Accent1 14" xfId="1091" xr:uid="{00000000-0005-0000-0000-00002C040000}"/>
    <cellStyle name="Accent1 15" xfId="1092" xr:uid="{00000000-0005-0000-0000-00002D040000}"/>
    <cellStyle name="Accent1 16" xfId="1093" xr:uid="{00000000-0005-0000-0000-00002E040000}"/>
    <cellStyle name="Accent1 17" xfId="1094" xr:uid="{00000000-0005-0000-0000-00002F040000}"/>
    <cellStyle name="Accent1 18" xfId="1095" xr:uid="{00000000-0005-0000-0000-000030040000}"/>
    <cellStyle name="Accent1 19" xfId="1096" xr:uid="{00000000-0005-0000-0000-000031040000}"/>
    <cellStyle name="Accent1 2" xfId="1097" xr:uid="{00000000-0005-0000-0000-000032040000}"/>
    <cellStyle name="Accent1 2 2" xfId="1098" xr:uid="{00000000-0005-0000-0000-000033040000}"/>
    <cellStyle name="Accent1 2 3" xfId="3608" xr:uid="{00000000-0005-0000-0000-000034040000}"/>
    <cellStyle name="Accent1 2 4" xfId="3609" xr:uid="{00000000-0005-0000-0000-000035040000}"/>
    <cellStyle name="Accent1 2 5" xfId="3610" xr:uid="{00000000-0005-0000-0000-000036040000}"/>
    <cellStyle name="Accent1 2 6" xfId="3611" xr:uid="{00000000-0005-0000-0000-000037040000}"/>
    <cellStyle name="Accent1 20" xfId="1099" xr:uid="{00000000-0005-0000-0000-000038040000}"/>
    <cellStyle name="Accent1 21" xfId="1100" xr:uid="{00000000-0005-0000-0000-000039040000}"/>
    <cellStyle name="Accent1 22" xfId="1101" xr:uid="{00000000-0005-0000-0000-00003A040000}"/>
    <cellStyle name="Accent1 23" xfId="1102" xr:uid="{00000000-0005-0000-0000-00003B040000}"/>
    <cellStyle name="Accent1 24" xfId="1103" xr:uid="{00000000-0005-0000-0000-00003C040000}"/>
    <cellStyle name="Accent1 25" xfId="1104" xr:uid="{00000000-0005-0000-0000-00003D040000}"/>
    <cellStyle name="Accent1 26" xfId="1105" xr:uid="{00000000-0005-0000-0000-00003E040000}"/>
    <cellStyle name="Accent1 27" xfId="1106" xr:uid="{00000000-0005-0000-0000-00003F040000}"/>
    <cellStyle name="Accent1 28" xfId="1107" xr:uid="{00000000-0005-0000-0000-000040040000}"/>
    <cellStyle name="Accent1 29" xfId="1108" xr:uid="{00000000-0005-0000-0000-000041040000}"/>
    <cellStyle name="Accent1 3" xfId="1109" xr:uid="{00000000-0005-0000-0000-000042040000}"/>
    <cellStyle name="Accent1 3 2" xfId="1110" xr:uid="{00000000-0005-0000-0000-000043040000}"/>
    <cellStyle name="Accent1 3 3" xfId="3612" xr:uid="{00000000-0005-0000-0000-000044040000}"/>
    <cellStyle name="Accent1 30" xfId="1111" xr:uid="{00000000-0005-0000-0000-000045040000}"/>
    <cellStyle name="Accent1 31" xfId="1112" xr:uid="{00000000-0005-0000-0000-000046040000}"/>
    <cellStyle name="Accent1 32" xfId="1113" xr:uid="{00000000-0005-0000-0000-000047040000}"/>
    <cellStyle name="Accent1 33" xfId="1114" xr:uid="{00000000-0005-0000-0000-000048040000}"/>
    <cellStyle name="Accent1 4" xfId="1115" xr:uid="{00000000-0005-0000-0000-000049040000}"/>
    <cellStyle name="Accent1 4 2" xfId="3613" xr:uid="{00000000-0005-0000-0000-00004A040000}"/>
    <cellStyle name="Accent1 5" xfId="1116" xr:uid="{00000000-0005-0000-0000-00004B040000}"/>
    <cellStyle name="Accent1 6" xfId="1117" xr:uid="{00000000-0005-0000-0000-00004C040000}"/>
    <cellStyle name="Accent1 7" xfId="1118" xr:uid="{00000000-0005-0000-0000-00004D040000}"/>
    <cellStyle name="Accent1 8" xfId="1119" xr:uid="{00000000-0005-0000-0000-00004E040000}"/>
    <cellStyle name="Accent1 9" xfId="1120" xr:uid="{00000000-0005-0000-0000-00004F040000}"/>
    <cellStyle name="Accent2 - 20%" xfId="1121" xr:uid="{00000000-0005-0000-0000-000050040000}"/>
    <cellStyle name="Accent2 - 20% 2" xfId="1122" xr:uid="{00000000-0005-0000-0000-000051040000}"/>
    <cellStyle name="Accent2 - 40%" xfId="1123" xr:uid="{00000000-0005-0000-0000-000052040000}"/>
    <cellStyle name="Accent2 - 40% 2" xfId="1124" xr:uid="{00000000-0005-0000-0000-000053040000}"/>
    <cellStyle name="Accent2 - 60%" xfId="1125" xr:uid="{00000000-0005-0000-0000-000054040000}"/>
    <cellStyle name="Accent2 - 60% 2" xfId="1126" xr:uid="{00000000-0005-0000-0000-000055040000}"/>
    <cellStyle name="Accent2 10" xfId="1127" xr:uid="{00000000-0005-0000-0000-000056040000}"/>
    <cellStyle name="Accent2 11" xfId="1128" xr:uid="{00000000-0005-0000-0000-000057040000}"/>
    <cellStyle name="Accent2 12" xfId="1129" xr:uid="{00000000-0005-0000-0000-000058040000}"/>
    <cellStyle name="Accent2 13" xfId="1130" xr:uid="{00000000-0005-0000-0000-000059040000}"/>
    <cellStyle name="Accent2 14" xfId="1131" xr:uid="{00000000-0005-0000-0000-00005A040000}"/>
    <cellStyle name="Accent2 15" xfId="1132" xr:uid="{00000000-0005-0000-0000-00005B040000}"/>
    <cellStyle name="Accent2 16" xfId="1133" xr:uid="{00000000-0005-0000-0000-00005C040000}"/>
    <cellStyle name="Accent2 17" xfId="1134" xr:uid="{00000000-0005-0000-0000-00005D040000}"/>
    <cellStyle name="Accent2 18" xfId="1135" xr:uid="{00000000-0005-0000-0000-00005E040000}"/>
    <cellStyle name="Accent2 19" xfId="1136" xr:uid="{00000000-0005-0000-0000-00005F040000}"/>
    <cellStyle name="Accent2 2" xfId="1137" xr:uid="{00000000-0005-0000-0000-000060040000}"/>
    <cellStyle name="Accent2 2 2" xfId="1138" xr:uid="{00000000-0005-0000-0000-000061040000}"/>
    <cellStyle name="Accent2 2 3" xfId="3614" xr:uid="{00000000-0005-0000-0000-000062040000}"/>
    <cellStyle name="Accent2 2 4" xfId="3615" xr:uid="{00000000-0005-0000-0000-000063040000}"/>
    <cellStyle name="Accent2 2 5" xfId="3616" xr:uid="{00000000-0005-0000-0000-000064040000}"/>
    <cellStyle name="Accent2 20" xfId="1139" xr:uid="{00000000-0005-0000-0000-000065040000}"/>
    <cellStyle name="Accent2 21" xfId="1140" xr:uid="{00000000-0005-0000-0000-000066040000}"/>
    <cellStyle name="Accent2 22" xfId="1141" xr:uid="{00000000-0005-0000-0000-000067040000}"/>
    <cellStyle name="Accent2 23" xfId="1142" xr:uid="{00000000-0005-0000-0000-000068040000}"/>
    <cellStyle name="Accent2 24" xfId="1143" xr:uid="{00000000-0005-0000-0000-000069040000}"/>
    <cellStyle name="Accent2 25" xfId="1144" xr:uid="{00000000-0005-0000-0000-00006A040000}"/>
    <cellStyle name="Accent2 26" xfId="1145" xr:uid="{00000000-0005-0000-0000-00006B040000}"/>
    <cellStyle name="Accent2 27" xfId="1146" xr:uid="{00000000-0005-0000-0000-00006C040000}"/>
    <cellStyle name="Accent2 28" xfId="1147" xr:uid="{00000000-0005-0000-0000-00006D040000}"/>
    <cellStyle name="Accent2 29" xfId="1148" xr:uid="{00000000-0005-0000-0000-00006E040000}"/>
    <cellStyle name="Accent2 3" xfId="1149" xr:uid="{00000000-0005-0000-0000-00006F040000}"/>
    <cellStyle name="Accent2 3 2" xfId="1150" xr:uid="{00000000-0005-0000-0000-000070040000}"/>
    <cellStyle name="Accent2 3 3" xfId="3617" xr:uid="{00000000-0005-0000-0000-000071040000}"/>
    <cellStyle name="Accent2 30" xfId="1151" xr:uid="{00000000-0005-0000-0000-000072040000}"/>
    <cellStyle name="Accent2 31" xfId="1152" xr:uid="{00000000-0005-0000-0000-000073040000}"/>
    <cellStyle name="Accent2 32" xfId="1153" xr:uid="{00000000-0005-0000-0000-000074040000}"/>
    <cellStyle name="Accent2 33" xfId="1154" xr:uid="{00000000-0005-0000-0000-000075040000}"/>
    <cellStyle name="Accent2 4" xfId="1155" xr:uid="{00000000-0005-0000-0000-000076040000}"/>
    <cellStyle name="Accent2 4 2" xfId="3618" xr:uid="{00000000-0005-0000-0000-000077040000}"/>
    <cellStyle name="Accent2 5" xfId="1156" xr:uid="{00000000-0005-0000-0000-000078040000}"/>
    <cellStyle name="Accent2 5 2" xfId="3619" xr:uid="{00000000-0005-0000-0000-000079040000}"/>
    <cellStyle name="Accent2 6" xfId="1157" xr:uid="{00000000-0005-0000-0000-00007A040000}"/>
    <cellStyle name="Accent2 7" xfId="1158" xr:uid="{00000000-0005-0000-0000-00007B040000}"/>
    <cellStyle name="Accent2 8" xfId="1159" xr:uid="{00000000-0005-0000-0000-00007C040000}"/>
    <cellStyle name="Accent2 9" xfId="1160" xr:uid="{00000000-0005-0000-0000-00007D040000}"/>
    <cellStyle name="Accent3 - 20%" xfId="1161" xr:uid="{00000000-0005-0000-0000-00007E040000}"/>
    <cellStyle name="Accent3 - 20% 2" xfId="1162" xr:uid="{00000000-0005-0000-0000-00007F040000}"/>
    <cellStyle name="Accent3 - 40%" xfId="1163" xr:uid="{00000000-0005-0000-0000-000080040000}"/>
    <cellStyle name="Accent3 - 40% 2" xfId="1164" xr:uid="{00000000-0005-0000-0000-000081040000}"/>
    <cellStyle name="Accent3 - 60%" xfId="1165" xr:uid="{00000000-0005-0000-0000-000082040000}"/>
    <cellStyle name="Accent3 - 60% 2" xfId="1166" xr:uid="{00000000-0005-0000-0000-000083040000}"/>
    <cellStyle name="Accent3 10" xfId="1167" xr:uid="{00000000-0005-0000-0000-000084040000}"/>
    <cellStyle name="Accent3 11" xfId="1168" xr:uid="{00000000-0005-0000-0000-000085040000}"/>
    <cellStyle name="Accent3 12" xfId="1169" xr:uid="{00000000-0005-0000-0000-000086040000}"/>
    <cellStyle name="Accent3 13" xfId="1170" xr:uid="{00000000-0005-0000-0000-000087040000}"/>
    <cellStyle name="Accent3 14" xfId="1171" xr:uid="{00000000-0005-0000-0000-000088040000}"/>
    <cellStyle name="Accent3 15" xfId="1172" xr:uid="{00000000-0005-0000-0000-000089040000}"/>
    <cellStyle name="Accent3 16" xfId="1173" xr:uid="{00000000-0005-0000-0000-00008A040000}"/>
    <cellStyle name="Accent3 17" xfId="1174" xr:uid="{00000000-0005-0000-0000-00008B040000}"/>
    <cellStyle name="Accent3 18" xfId="1175" xr:uid="{00000000-0005-0000-0000-00008C040000}"/>
    <cellStyle name="Accent3 19" xfId="1176" xr:uid="{00000000-0005-0000-0000-00008D040000}"/>
    <cellStyle name="Accent3 2" xfId="1177" xr:uid="{00000000-0005-0000-0000-00008E040000}"/>
    <cellStyle name="Accent3 2 2" xfId="1178" xr:uid="{00000000-0005-0000-0000-00008F040000}"/>
    <cellStyle name="Accent3 2 3" xfId="3620" xr:uid="{00000000-0005-0000-0000-000090040000}"/>
    <cellStyle name="Accent3 2 4" xfId="3621" xr:uid="{00000000-0005-0000-0000-000091040000}"/>
    <cellStyle name="Accent3 20" xfId="1179" xr:uid="{00000000-0005-0000-0000-000092040000}"/>
    <cellStyle name="Accent3 21" xfId="1180" xr:uid="{00000000-0005-0000-0000-000093040000}"/>
    <cellStyle name="Accent3 22" xfId="1181" xr:uid="{00000000-0005-0000-0000-000094040000}"/>
    <cellStyle name="Accent3 23" xfId="1182" xr:uid="{00000000-0005-0000-0000-000095040000}"/>
    <cellStyle name="Accent3 24" xfId="1183" xr:uid="{00000000-0005-0000-0000-000096040000}"/>
    <cellStyle name="Accent3 25" xfId="1184" xr:uid="{00000000-0005-0000-0000-000097040000}"/>
    <cellStyle name="Accent3 26" xfId="1185" xr:uid="{00000000-0005-0000-0000-000098040000}"/>
    <cellStyle name="Accent3 27" xfId="1186" xr:uid="{00000000-0005-0000-0000-000099040000}"/>
    <cellStyle name="Accent3 28" xfId="1187" xr:uid="{00000000-0005-0000-0000-00009A040000}"/>
    <cellStyle name="Accent3 29" xfId="1188" xr:uid="{00000000-0005-0000-0000-00009B040000}"/>
    <cellStyle name="Accent3 3" xfId="1189" xr:uid="{00000000-0005-0000-0000-00009C040000}"/>
    <cellStyle name="Accent3 3 2" xfId="1190" xr:uid="{00000000-0005-0000-0000-00009D040000}"/>
    <cellStyle name="Accent3 3 3" xfId="3622" xr:uid="{00000000-0005-0000-0000-00009E040000}"/>
    <cellStyle name="Accent3 30" xfId="1191" xr:uid="{00000000-0005-0000-0000-00009F040000}"/>
    <cellStyle name="Accent3 31" xfId="1192" xr:uid="{00000000-0005-0000-0000-0000A0040000}"/>
    <cellStyle name="Accent3 32" xfId="1193" xr:uid="{00000000-0005-0000-0000-0000A1040000}"/>
    <cellStyle name="Accent3 33" xfId="1194" xr:uid="{00000000-0005-0000-0000-0000A2040000}"/>
    <cellStyle name="Accent3 4" xfId="1195" xr:uid="{00000000-0005-0000-0000-0000A3040000}"/>
    <cellStyle name="Accent3 4 2" xfId="3623" xr:uid="{00000000-0005-0000-0000-0000A4040000}"/>
    <cellStyle name="Accent3 5" xfId="1196" xr:uid="{00000000-0005-0000-0000-0000A5040000}"/>
    <cellStyle name="Accent3 6" xfId="1197" xr:uid="{00000000-0005-0000-0000-0000A6040000}"/>
    <cellStyle name="Accent3 7" xfId="1198" xr:uid="{00000000-0005-0000-0000-0000A7040000}"/>
    <cellStyle name="Accent3 8" xfId="1199" xr:uid="{00000000-0005-0000-0000-0000A8040000}"/>
    <cellStyle name="Accent3 9" xfId="1200" xr:uid="{00000000-0005-0000-0000-0000A9040000}"/>
    <cellStyle name="Accent4 - 20%" xfId="1201" xr:uid="{00000000-0005-0000-0000-0000AA040000}"/>
    <cellStyle name="Accent4 - 20% 2" xfId="1202" xr:uid="{00000000-0005-0000-0000-0000AB040000}"/>
    <cellStyle name="Accent4 - 40%" xfId="1203" xr:uid="{00000000-0005-0000-0000-0000AC040000}"/>
    <cellStyle name="Accent4 - 40% 2" xfId="1204" xr:uid="{00000000-0005-0000-0000-0000AD040000}"/>
    <cellStyle name="Accent4 - 60%" xfId="1205" xr:uid="{00000000-0005-0000-0000-0000AE040000}"/>
    <cellStyle name="Accent4 - 60% 2" xfId="1206" xr:uid="{00000000-0005-0000-0000-0000AF040000}"/>
    <cellStyle name="Accent4 10" xfId="1207" xr:uid="{00000000-0005-0000-0000-0000B0040000}"/>
    <cellStyle name="Accent4 11" xfId="1208" xr:uid="{00000000-0005-0000-0000-0000B1040000}"/>
    <cellStyle name="Accent4 12" xfId="1209" xr:uid="{00000000-0005-0000-0000-0000B2040000}"/>
    <cellStyle name="Accent4 13" xfId="1210" xr:uid="{00000000-0005-0000-0000-0000B3040000}"/>
    <cellStyle name="Accent4 14" xfId="1211" xr:uid="{00000000-0005-0000-0000-0000B4040000}"/>
    <cellStyle name="Accent4 15" xfId="1212" xr:uid="{00000000-0005-0000-0000-0000B5040000}"/>
    <cellStyle name="Accent4 16" xfId="1213" xr:uid="{00000000-0005-0000-0000-0000B6040000}"/>
    <cellStyle name="Accent4 17" xfId="1214" xr:uid="{00000000-0005-0000-0000-0000B7040000}"/>
    <cellStyle name="Accent4 18" xfId="1215" xr:uid="{00000000-0005-0000-0000-0000B8040000}"/>
    <cellStyle name="Accent4 19" xfId="1216" xr:uid="{00000000-0005-0000-0000-0000B9040000}"/>
    <cellStyle name="Accent4 2" xfId="1217" xr:uid="{00000000-0005-0000-0000-0000BA040000}"/>
    <cellStyle name="Accent4 2 2" xfId="1218" xr:uid="{00000000-0005-0000-0000-0000BB040000}"/>
    <cellStyle name="Accent4 2 3" xfId="3624" xr:uid="{00000000-0005-0000-0000-0000BC040000}"/>
    <cellStyle name="Accent4 2 4" xfId="3625" xr:uid="{00000000-0005-0000-0000-0000BD040000}"/>
    <cellStyle name="Accent4 20" xfId="1219" xr:uid="{00000000-0005-0000-0000-0000BE040000}"/>
    <cellStyle name="Accent4 21" xfId="1220" xr:uid="{00000000-0005-0000-0000-0000BF040000}"/>
    <cellStyle name="Accent4 22" xfId="1221" xr:uid="{00000000-0005-0000-0000-0000C0040000}"/>
    <cellStyle name="Accent4 23" xfId="1222" xr:uid="{00000000-0005-0000-0000-0000C1040000}"/>
    <cellStyle name="Accent4 24" xfId="1223" xr:uid="{00000000-0005-0000-0000-0000C2040000}"/>
    <cellStyle name="Accent4 25" xfId="1224" xr:uid="{00000000-0005-0000-0000-0000C3040000}"/>
    <cellStyle name="Accent4 26" xfId="1225" xr:uid="{00000000-0005-0000-0000-0000C4040000}"/>
    <cellStyle name="Accent4 27" xfId="1226" xr:uid="{00000000-0005-0000-0000-0000C5040000}"/>
    <cellStyle name="Accent4 28" xfId="1227" xr:uid="{00000000-0005-0000-0000-0000C6040000}"/>
    <cellStyle name="Accent4 29" xfId="1228" xr:uid="{00000000-0005-0000-0000-0000C7040000}"/>
    <cellStyle name="Accent4 3" xfId="1229" xr:uid="{00000000-0005-0000-0000-0000C8040000}"/>
    <cellStyle name="Accent4 3 2" xfId="1230" xr:uid="{00000000-0005-0000-0000-0000C9040000}"/>
    <cellStyle name="Accent4 30" xfId="1231" xr:uid="{00000000-0005-0000-0000-0000CA040000}"/>
    <cellStyle name="Accent4 31" xfId="1232" xr:uid="{00000000-0005-0000-0000-0000CB040000}"/>
    <cellStyle name="Accent4 32" xfId="1233" xr:uid="{00000000-0005-0000-0000-0000CC040000}"/>
    <cellStyle name="Accent4 33" xfId="1234" xr:uid="{00000000-0005-0000-0000-0000CD040000}"/>
    <cellStyle name="Accent4 4" xfId="1235" xr:uid="{00000000-0005-0000-0000-0000CE040000}"/>
    <cellStyle name="Accent4 5" xfId="1236" xr:uid="{00000000-0005-0000-0000-0000CF040000}"/>
    <cellStyle name="Accent4 6" xfId="1237" xr:uid="{00000000-0005-0000-0000-0000D0040000}"/>
    <cellStyle name="Accent4 7" xfId="1238" xr:uid="{00000000-0005-0000-0000-0000D1040000}"/>
    <cellStyle name="Accent4 8" xfId="1239" xr:uid="{00000000-0005-0000-0000-0000D2040000}"/>
    <cellStyle name="Accent4 9" xfId="1240" xr:uid="{00000000-0005-0000-0000-0000D3040000}"/>
    <cellStyle name="Accent5 - 20%" xfId="1241" xr:uid="{00000000-0005-0000-0000-0000D4040000}"/>
    <cellStyle name="Accent5 - 20% 2" xfId="1242" xr:uid="{00000000-0005-0000-0000-0000D5040000}"/>
    <cellStyle name="Accent5 - 40%" xfId="1243" xr:uid="{00000000-0005-0000-0000-0000D6040000}"/>
    <cellStyle name="Accent5 - 40% 2" xfId="1244" xr:uid="{00000000-0005-0000-0000-0000D7040000}"/>
    <cellStyle name="Accent5 - 60%" xfId="1245" xr:uid="{00000000-0005-0000-0000-0000D8040000}"/>
    <cellStyle name="Accent5 - 60% 2" xfId="1246" xr:uid="{00000000-0005-0000-0000-0000D9040000}"/>
    <cellStyle name="Accent5 10" xfId="1247" xr:uid="{00000000-0005-0000-0000-0000DA040000}"/>
    <cellStyle name="Accent5 11" xfId="1248" xr:uid="{00000000-0005-0000-0000-0000DB040000}"/>
    <cellStyle name="Accent5 12" xfId="1249" xr:uid="{00000000-0005-0000-0000-0000DC040000}"/>
    <cellStyle name="Accent5 13" xfId="1250" xr:uid="{00000000-0005-0000-0000-0000DD040000}"/>
    <cellStyle name="Accent5 14" xfId="1251" xr:uid="{00000000-0005-0000-0000-0000DE040000}"/>
    <cellStyle name="Accent5 15" xfId="1252" xr:uid="{00000000-0005-0000-0000-0000DF040000}"/>
    <cellStyle name="Accent5 16" xfId="1253" xr:uid="{00000000-0005-0000-0000-0000E0040000}"/>
    <cellStyle name="Accent5 17" xfId="1254" xr:uid="{00000000-0005-0000-0000-0000E1040000}"/>
    <cellStyle name="Accent5 18" xfId="1255" xr:uid="{00000000-0005-0000-0000-0000E2040000}"/>
    <cellStyle name="Accent5 19" xfId="1256" xr:uid="{00000000-0005-0000-0000-0000E3040000}"/>
    <cellStyle name="Accent5 2" xfId="1257" xr:uid="{00000000-0005-0000-0000-0000E4040000}"/>
    <cellStyle name="Accent5 2 2" xfId="1258" xr:uid="{00000000-0005-0000-0000-0000E5040000}"/>
    <cellStyle name="Accent5 20" xfId="1259" xr:uid="{00000000-0005-0000-0000-0000E6040000}"/>
    <cellStyle name="Accent5 21" xfId="1260" xr:uid="{00000000-0005-0000-0000-0000E7040000}"/>
    <cellStyle name="Accent5 22" xfId="1261" xr:uid="{00000000-0005-0000-0000-0000E8040000}"/>
    <cellStyle name="Accent5 23" xfId="1262" xr:uid="{00000000-0005-0000-0000-0000E9040000}"/>
    <cellStyle name="Accent5 24" xfId="1263" xr:uid="{00000000-0005-0000-0000-0000EA040000}"/>
    <cellStyle name="Accent5 25" xfId="1264" xr:uid="{00000000-0005-0000-0000-0000EB040000}"/>
    <cellStyle name="Accent5 26" xfId="1265" xr:uid="{00000000-0005-0000-0000-0000EC040000}"/>
    <cellStyle name="Accent5 27" xfId="1266" xr:uid="{00000000-0005-0000-0000-0000ED040000}"/>
    <cellStyle name="Accent5 28" xfId="1267" xr:uid="{00000000-0005-0000-0000-0000EE040000}"/>
    <cellStyle name="Accent5 29" xfId="1268" xr:uid="{00000000-0005-0000-0000-0000EF040000}"/>
    <cellStyle name="Accent5 3" xfId="1269" xr:uid="{00000000-0005-0000-0000-0000F0040000}"/>
    <cellStyle name="Accent5 3 2" xfId="1270" xr:uid="{00000000-0005-0000-0000-0000F1040000}"/>
    <cellStyle name="Accent5 30" xfId="1271" xr:uid="{00000000-0005-0000-0000-0000F2040000}"/>
    <cellStyle name="Accent5 31" xfId="1272" xr:uid="{00000000-0005-0000-0000-0000F3040000}"/>
    <cellStyle name="Accent5 32" xfId="1273" xr:uid="{00000000-0005-0000-0000-0000F4040000}"/>
    <cellStyle name="Accent5 33" xfId="1274" xr:uid="{00000000-0005-0000-0000-0000F5040000}"/>
    <cellStyle name="Accent5 4" xfId="1275" xr:uid="{00000000-0005-0000-0000-0000F6040000}"/>
    <cellStyle name="Accent5 5" xfId="1276" xr:uid="{00000000-0005-0000-0000-0000F7040000}"/>
    <cellStyle name="Accent5 6" xfId="1277" xr:uid="{00000000-0005-0000-0000-0000F8040000}"/>
    <cellStyle name="Accent5 7" xfId="1278" xr:uid="{00000000-0005-0000-0000-0000F9040000}"/>
    <cellStyle name="Accent5 8" xfId="1279" xr:uid="{00000000-0005-0000-0000-0000FA040000}"/>
    <cellStyle name="Accent5 9" xfId="1280" xr:uid="{00000000-0005-0000-0000-0000FB040000}"/>
    <cellStyle name="Accent6 - 20%" xfId="1281" xr:uid="{00000000-0005-0000-0000-0000FC040000}"/>
    <cellStyle name="Accent6 - 20% 2" xfId="1282" xr:uid="{00000000-0005-0000-0000-0000FD040000}"/>
    <cellStyle name="Accent6 - 40%" xfId="1283" xr:uid="{00000000-0005-0000-0000-0000FE040000}"/>
    <cellStyle name="Accent6 - 40% 2" xfId="1284" xr:uid="{00000000-0005-0000-0000-0000FF040000}"/>
    <cellStyle name="Accent6 - 60%" xfId="1285" xr:uid="{00000000-0005-0000-0000-000000050000}"/>
    <cellStyle name="Accent6 - 60% 2" xfId="1286" xr:uid="{00000000-0005-0000-0000-000001050000}"/>
    <cellStyle name="Accent6 10" xfId="1287" xr:uid="{00000000-0005-0000-0000-000002050000}"/>
    <cellStyle name="Accent6 11" xfId="1288" xr:uid="{00000000-0005-0000-0000-000003050000}"/>
    <cellStyle name="Accent6 12" xfId="1289" xr:uid="{00000000-0005-0000-0000-000004050000}"/>
    <cellStyle name="Accent6 13" xfId="1290" xr:uid="{00000000-0005-0000-0000-000005050000}"/>
    <cellStyle name="Accent6 14" xfId="1291" xr:uid="{00000000-0005-0000-0000-000006050000}"/>
    <cellStyle name="Accent6 15" xfId="1292" xr:uid="{00000000-0005-0000-0000-000007050000}"/>
    <cellStyle name="Accent6 16" xfId="1293" xr:uid="{00000000-0005-0000-0000-000008050000}"/>
    <cellStyle name="Accent6 17" xfId="1294" xr:uid="{00000000-0005-0000-0000-000009050000}"/>
    <cellStyle name="Accent6 18" xfId="1295" xr:uid="{00000000-0005-0000-0000-00000A050000}"/>
    <cellStyle name="Accent6 19" xfId="1296" xr:uid="{00000000-0005-0000-0000-00000B050000}"/>
    <cellStyle name="Accent6 2" xfId="1297" xr:uid="{00000000-0005-0000-0000-00000C050000}"/>
    <cellStyle name="Accent6 2 2" xfId="1298" xr:uid="{00000000-0005-0000-0000-00000D050000}"/>
    <cellStyle name="Accent6 20" xfId="1299" xr:uid="{00000000-0005-0000-0000-00000E050000}"/>
    <cellStyle name="Accent6 21" xfId="1300" xr:uid="{00000000-0005-0000-0000-00000F050000}"/>
    <cellStyle name="Accent6 22" xfId="1301" xr:uid="{00000000-0005-0000-0000-000010050000}"/>
    <cellStyle name="Accent6 23" xfId="1302" xr:uid="{00000000-0005-0000-0000-000011050000}"/>
    <cellStyle name="Accent6 24" xfId="1303" xr:uid="{00000000-0005-0000-0000-000012050000}"/>
    <cellStyle name="Accent6 25" xfId="1304" xr:uid="{00000000-0005-0000-0000-000013050000}"/>
    <cellStyle name="Accent6 26" xfId="1305" xr:uid="{00000000-0005-0000-0000-000014050000}"/>
    <cellStyle name="Accent6 27" xfId="1306" xr:uid="{00000000-0005-0000-0000-000015050000}"/>
    <cellStyle name="Accent6 28" xfId="1307" xr:uid="{00000000-0005-0000-0000-000016050000}"/>
    <cellStyle name="Accent6 29" xfId="1308" xr:uid="{00000000-0005-0000-0000-000017050000}"/>
    <cellStyle name="Accent6 3" xfId="1309" xr:uid="{00000000-0005-0000-0000-000018050000}"/>
    <cellStyle name="Accent6 3 2" xfId="1310" xr:uid="{00000000-0005-0000-0000-000019050000}"/>
    <cellStyle name="Accent6 30" xfId="1311" xr:uid="{00000000-0005-0000-0000-00001A050000}"/>
    <cellStyle name="Accent6 31" xfId="1312" xr:uid="{00000000-0005-0000-0000-00001B050000}"/>
    <cellStyle name="Accent6 32" xfId="1313" xr:uid="{00000000-0005-0000-0000-00001C050000}"/>
    <cellStyle name="Accent6 33" xfId="1314" xr:uid="{00000000-0005-0000-0000-00001D050000}"/>
    <cellStyle name="Accent6 4" xfId="1315" xr:uid="{00000000-0005-0000-0000-00001E050000}"/>
    <cellStyle name="Accent6 5" xfId="1316" xr:uid="{00000000-0005-0000-0000-00001F050000}"/>
    <cellStyle name="Accent6 6" xfId="1317" xr:uid="{00000000-0005-0000-0000-000020050000}"/>
    <cellStyle name="Accent6 7" xfId="1318" xr:uid="{00000000-0005-0000-0000-000021050000}"/>
    <cellStyle name="Accent6 8" xfId="1319" xr:uid="{00000000-0005-0000-0000-000022050000}"/>
    <cellStyle name="Accent6 9" xfId="1320" xr:uid="{00000000-0005-0000-0000-000023050000}"/>
    <cellStyle name="AFE" xfId="1321" xr:uid="{00000000-0005-0000-0000-000024050000}"/>
    <cellStyle name="Arial 10" xfId="1322" xr:uid="{00000000-0005-0000-0000-000025050000}"/>
    <cellStyle name="Arial 10 2" xfId="1323" xr:uid="{00000000-0005-0000-0000-000026050000}"/>
    <cellStyle name="Arial 11" xfId="3626" xr:uid="{00000000-0005-0000-0000-000027050000}"/>
    <cellStyle name="Arial 12" xfId="1324" xr:uid="{00000000-0005-0000-0000-000028050000}"/>
    <cellStyle name="Arial 12 2" xfId="1325" xr:uid="{00000000-0005-0000-0000-000029050000}"/>
    <cellStyle name="Bad 2" xfId="26" xr:uid="{00000000-0005-0000-0000-00002A050000}"/>
    <cellStyle name="Bad 2 2" xfId="1326" xr:uid="{00000000-0005-0000-0000-00002B050000}"/>
    <cellStyle name="Bad 2 3" xfId="1327" xr:uid="{00000000-0005-0000-0000-00002C050000}"/>
    <cellStyle name="Bad 2 3 2" xfId="1328" xr:uid="{00000000-0005-0000-0000-00002D050000}"/>
    <cellStyle name="Bad 3" xfId="1329" xr:uid="{00000000-0005-0000-0000-00002E050000}"/>
    <cellStyle name="Bad 3 2" xfId="3627" xr:uid="{00000000-0005-0000-0000-00002F050000}"/>
    <cellStyle name="Bad 4" xfId="1330" xr:uid="{00000000-0005-0000-0000-000030050000}"/>
    <cellStyle name="Big Head" xfId="1331" xr:uid="{00000000-0005-0000-0000-000031050000}"/>
    <cellStyle name="Body: normal cell" xfId="1332" xr:uid="{00000000-0005-0000-0000-000032050000}"/>
    <cellStyle name="Body: normal cell 2" xfId="3628" xr:uid="{00000000-0005-0000-0000-000033050000}"/>
    <cellStyle name="Bold subhead" xfId="1333" xr:uid="{00000000-0005-0000-0000-000034050000}"/>
    <cellStyle name="Bold subhead 2" xfId="1334" xr:uid="{00000000-0005-0000-0000-000035050000}"/>
    <cellStyle name="Bold subhead 3" xfId="1335" xr:uid="{00000000-0005-0000-0000-000036050000}"/>
    <cellStyle name="BoldNormal" xfId="1336" xr:uid="{00000000-0005-0000-0000-000037050000}"/>
    <cellStyle name="BoldNormal 2" xfId="1337" xr:uid="{00000000-0005-0000-0000-000038050000}"/>
    <cellStyle name="Bottom Line" xfId="1338" xr:uid="{00000000-0005-0000-0000-000039050000}"/>
    <cellStyle name="Bottom Line 2" xfId="1339" xr:uid="{00000000-0005-0000-0000-00003A050000}"/>
    <cellStyle name="Bottom Line 2 2" xfId="1340" xr:uid="{00000000-0005-0000-0000-00003B050000}"/>
    <cellStyle name="Bottom Line 2 3" xfId="1341" xr:uid="{00000000-0005-0000-0000-00003C050000}"/>
    <cellStyle name="Bottom Line 3" xfId="1342" xr:uid="{00000000-0005-0000-0000-00003D050000}"/>
    <cellStyle name="Bottom Line 3 2" xfId="1343" xr:uid="{00000000-0005-0000-0000-00003E050000}"/>
    <cellStyle name="Bottom Line 3 3" xfId="1344" xr:uid="{00000000-0005-0000-0000-00003F050000}"/>
    <cellStyle name="Bottom Line 4" xfId="1345" xr:uid="{00000000-0005-0000-0000-000040050000}"/>
    <cellStyle name="Bottom Line 4 2" xfId="1346" xr:uid="{00000000-0005-0000-0000-000041050000}"/>
    <cellStyle name="Bottom Line 4 3" xfId="1347" xr:uid="{00000000-0005-0000-0000-000042050000}"/>
    <cellStyle name="Bottom Line 5" xfId="1348" xr:uid="{00000000-0005-0000-0000-000043050000}"/>
    <cellStyle name="Bottom Line 5 2" xfId="1349" xr:uid="{00000000-0005-0000-0000-000044050000}"/>
    <cellStyle name="Bottom Line 5 3" xfId="1350" xr:uid="{00000000-0005-0000-0000-000045050000}"/>
    <cellStyle name="British Pound" xfId="1351" xr:uid="{00000000-0005-0000-0000-000046050000}"/>
    <cellStyle name="Calculation 2" xfId="1352" xr:uid="{00000000-0005-0000-0000-000047050000}"/>
    <cellStyle name="Calculation 2 2" xfId="1353" xr:uid="{00000000-0005-0000-0000-000048050000}"/>
    <cellStyle name="Calculation 3" xfId="1354" xr:uid="{00000000-0005-0000-0000-000049050000}"/>
    <cellStyle name="Calculation 3 2" xfId="1355" xr:uid="{00000000-0005-0000-0000-00004A050000}"/>
    <cellStyle name="Calculation 3 2 2" xfId="1356" xr:uid="{00000000-0005-0000-0000-00004B050000}"/>
    <cellStyle name="Calculation 3 3" xfId="1357" xr:uid="{00000000-0005-0000-0000-00004C050000}"/>
    <cellStyle name="Calculation 3 3 2" xfId="1358" xr:uid="{00000000-0005-0000-0000-00004D050000}"/>
    <cellStyle name="Calculation 3 4" xfId="3629" xr:uid="{00000000-0005-0000-0000-00004E050000}"/>
    <cellStyle name="Calculation 4" xfId="1359" xr:uid="{00000000-0005-0000-0000-00004F050000}"/>
    <cellStyle name="Calculation 4 2" xfId="1360" xr:uid="{00000000-0005-0000-0000-000050050000}"/>
    <cellStyle name="Calculation 4 3" xfId="3630" xr:uid="{00000000-0005-0000-0000-000051050000}"/>
    <cellStyle name="Calculation 5" xfId="1361" xr:uid="{00000000-0005-0000-0000-000052050000}"/>
    <cellStyle name="Calculation 5 2" xfId="1362" xr:uid="{00000000-0005-0000-0000-000053050000}"/>
    <cellStyle name="Calculation 6" xfId="1363" xr:uid="{00000000-0005-0000-0000-000054050000}"/>
    <cellStyle name="Calculation 6 2" xfId="1364" xr:uid="{00000000-0005-0000-0000-000055050000}"/>
    <cellStyle name="Centered Heading" xfId="1365" xr:uid="{00000000-0005-0000-0000-000056050000}"/>
    <cellStyle name="Centered Heading 2" xfId="1366" xr:uid="{00000000-0005-0000-0000-000057050000}"/>
    <cellStyle name="Check Cell 2" xfId="1367" xr:uid="{00000000-0005-0000-0000-000058050000}"/>
    <cellStyle name="Check Cell 2 2" xfId="1368" xr:uid="{00000000-0005-0000-0000-000059050000}"/>
    <cellStyle name="Check Cell 3" xfId="1369" xr:uid="{00000000-0005-0000-0000-00005A050000}"/>
    <cellStyle name="Check Cell 4" xfId="1370" xr:uid="{00000000-0005-0000-0000-00005B050000}"/>
    <cellStyle name="Check Cell 5" xfId="1371" xr:uid="{00000000-0005-0000-0000-00005C050000}"/>
    <cellStyle name="Check Cell 5 2" xfId="1372" xr:uid="{00000000-0005-0000-0000-00005D050000}"/>
    <cellStyle name="Check Cell 5 3" xfId="1373" xr:uid="{00000000-0005-0000-0000-00005E050000}"/>
    <cellStyle name="Check Cell 6" xfId="1374" xr:uid="{00000000-0005-0000-0000-00005F050000}"/>
    <cellStyle name="Check Cell 6 2" xfId="1375" xr:uid="{00000000-0005-0000-0000-000060050000}"/>
    <cellStyle name="Check Cell 6 3" xfId="1376" xr:uid="{00000000-0005-0000-0000-000061050000}"/>
    <cellStyle name="CHlevel1" xfId="3631" xr:uid="{00000000-0005-0000-0000-000062050000}"/>
    <cellStyle name="CHlevel1 2" xfId="3848" xr:uid="{00000000-0005-0000-0000-000063050000}"/>
    <cellStyle name="CHlevel2" xfId="3632" xr:uid="{00000000-0005-0000-0000-000064050000}"/>
    <cellStyle name="CHlevel2 2" xfId="3849" xr:uid="{00000000-0005-0000-0000-000065050000}"/>
    <cellStyle name="CHlevel3" xfId="3633" xr:uid="{00000000-0005-0000-0000-000066050000}"/>
    <cellStyle name="CHlevel3 2" xfId="3850" xr:uid="{00000000-0005-0000-0000-000067050000}"/>
    <cellStyle name="CHlevel4" xfId="3634" xr:uid="{00000000-0005-0000-0000-000068050000}"/>
    <cellStyle name="CHlevel4 2" xfId="3851" xr:uid="{00000000-0005-0000-0000-000069050000}"/>
    <cellStyle name="Column heading" xfId="3635" xr:uid="{00000000-0005-0000-0000-00006A050000}"/>
    <cellStyle name="Column headings" xfId="1377" xr:uid="{00000000-0005-0000-0000-00006B050000}"/>
    <cellStyle name="Column headings 2" xfId="1378" xr:uid="{00000000-0005-0000-0000-00006C050000}"/>
    <cellStyle name="Column Titles" xfId="1379" xr:uid="{00000000-0005-0000-0000-00006D050000}"/>
    <cellStyle name="Column Titles 2" xfId="1380" xr:uid="{00000000-0005-0000-0000-00006E050000}"/>
    <cellStyle name="Column_Title" xfId="1381" xr:uid="{00000000-0005-0000-0000-00006F050000}"/>
    <cellStyle name="ColumnHeaders" xfId="6" xr:uid="{00000000-0005-0000-0000-000070050000}"/>
    <cellStyle name="ColumnHeaders 2" xfId="1382" xr:uid="{00000000-0005-0000-0000-000071050000}"/>
    <cellStyle name="ColumnHeaders 3" xfId="1383" xr:uid="{00000000-0005-0000-0000-000072050000}"/>
    <cellStyle name="Comma" xfId="1" builtinId="3" customBuiltin="1"/>
    <cellStyle name="Comma %" xfId="1384" xr:uid="{00000000-0005-0000-0000-000074050000}"/>
    <cellStyle name="Comma (.00)" xfId="7" xr:uid="{00000000-0005-0000-0000-000075050000}"/>
    <cellStyle name="COMMA [-]" xfId="19" xr:uid="{00000000-0005-0000-0000-000076050000}"/>
    <cellStyle name="COMMA [-] 2" xfId="53" xr:uid="{00000000-0005-0000-0000-000077050000}"/>
    <cellStyle name="Comma [0] 2" xfId="18" xr:uid="{00000000-0005-0000-0000-000078050000}"/>
    <cellStyle name="Comma [0] 2 2" xfId="54" xr:uid="{00000000-0005-0000-0000-000079050000}"/>
    <cellStyle name="Comma [0] 2 3" xfId="1385" xr:uid="{00000000-0005-0000-0000-00007A050000}"/>
    <cellStyle name="Comma [0] 3" xfId="1386" xr:uid="{00000000-0005-0000-0000-00007B050000}"/>
    <cellStyle name="Comma [0] 4" xfId="1387" xr:uid="{00000000-0005-0000-0000-00007C050000}"/>
    <cellStyle name="Comma [0] 4 2" xfId="3826" xr:uid="{00000000-0005-0000-0000-00007D050000}"/>
    <cellStyle name="Comma [0] 5" xfId="1388" xr:uid="{00000000-0005-0000-0000-00007E050000}"/>
    <cellStyle name="Comma [0] 5 2" xfId="1389" xr:uid="{00000000-0005-0000-0000-00007F050000}"/>
    <cellStyle name="Comma [0] 6" xfId="1390" xr:uid="{00000000-0005-0000-0000-000080050000}"/>
    <cellStyle name="Comma [0] 6 2" xfId="1391" xr:uid="{00000000-0005-0000-0000-000081050000}"/>
    <cellStyle name="Comma [0] 6 3" xfId="1392" xr:uid="{00000000-0005-0000-0000-000082050000}"/>
    <cellStyle name="Comma [0] 7" xfId="1393" xr:uid="{00000000-0005-0000-0000-000083050000}"/>
    <cellStyle name="Comma [0] 7 2" xfId="1394" xr:uid="{00000000-0005-0000-0000-000084050000}"/>
    <cellStyle name="Comma [0] 8" xfId="1395" xr:uid="{00000000-0005-0000-0000-000085050000}"/>
    <cellStyle name="Comma [0] 9" xfId="1396" xr:uid="{00000000-0005-0000-0000-000086050000}"/>
    <cellStyle name="Comma [0].brdr" xfId="1397" xr:uid="{00000000-0005-0000-0000-000087050000}"/>
    <cellStyle name="Comma [0].brdr 2" xfId="1398" xr:uid="{00000000-0005-0000-0000-000088050000}"/>
    <cellStyle name="Comma [0].brdr 2 2" xfId="1399" xr:uid="{00000000-0005-0000-0000-000089050000}"/>
    <cellStyle name="Comma [1]" xfId="1400" xr:uid="{00000000-0005-0000-0000-00008A050000}"/>
    <cellStyle name="Comma 0.0" xfId="1401" xr:uid="{00000000-0005-0000-0000-00008B050000}"/>
    <cellStyle name="Comma 0.0%" xfId="1402" xr:uid="{00000000-0005-0000-0000-00008C050000}"/>
    <cellStyle name="Comma 0.0_Accounts Receivable" xfId="1403" xr:uid="{00000000-0005-0000-0000-00008D050000}"/>
    <cellStyle name="Comma 0.00" xfId="1404" xr:uid="{00000000-0005-0000-0000-00008E050000}"/>
    <cellStyle name="Comma 0.00%" xfId="1405" xr:uid="{00000000-0005-0000-0000-00008F050000}"/>
    <cellStyle name="Comma 0.00_Accounts Receivable" xfId="1406" xr:uid="{00000000-0005-0000-0000-000090050000}"/>
    <cellStyle name="Comma 0.000" xfId="1407" xr:uid="{00000000-0005-0000-0000-000091050000}"/>
    <cellStyle name="Comma 0.000%" xfId="1408" xr:uid="{00000000-0005-0000-0000-000092050000}"/>
    <cellStyle name="Comma 0.000_Accounts Receivable" xfId="1409" xr:uid="{00000000-0005-0000-0000-000093050000}"/>
    <cellStyle name="Comma 10" xfId="1410" xr:uid="{00000000-0005-0000-0000-000094050000}"/>
    <cellStyle name="Comma 10 2" xfId="1411" xr:uid="{00000000-0005-0000-0000-000095050000}"/>
    <cellStyle name="Comma 10 2 2" xfId="3932" xr:uid="{00000000-0005-0000-0000-000096050000}"/>
    <cellStyle name="Comma 10 2 2 2" xfId="3933" xr:uid="{00000000-0005-0000-0000-000097050000}"/>
    <cellStyle name="Comma 10 2 2 2 2" xfId="3934" xr:uid="{00000000-0005-0000-0000-000098050000}"/>
    <cellStyle name="Comma 10 2 2 3" xfId="3935" xr:uid="{00000000-0005-0000-0000-000099050000}"/>
    <cellStyle name="Comma 10 2 3" xfId="3936" xr:uid="{00000000-0005-0000-0000-00009A050000}"/>
    <cellStyle name="Comma 10 2 3 2" xfId="3937" xr:uid="{00000000-0005-0000-0000-00009B050000}"/>
    <cellStyle name="Comma 10 2 3 2 2" xfId="3938" xr:uid="{00000000-0005-0000-0000-00009C050000}"/>
    <cellStyle name="Comma 10 2 3 3" xfId="3939" xr:uid="{00000000-0005-0000-0000-00009D050000}"/>
    <cellStyle name="Comma 10 2 4" xfId="3940" xr:uid="{00000000-0005-0000-0000-00009E050000}"/>
    <cellStyle name="Comma 10 2 4 2" xfId="3941" xr:uid="{00000000-0005-0000-0000-00009F050000}"/>
    <cellStyle name="Comma 10 2 5" xfId="3942" xr:uid="{00000000-0005-0000-0000-0000A0050000}"/>
    <cellStyle name="Comma 10 3" xfId="3943" xr:uid="{00000000-0005-0000-0000-0000A1050000}"/>
    <cellStyle name="Comma 10 3 2" xfId="3944" xr:uid="{00000000-0005-0000-0000-0000A2050000}"/>
    <cellStyle name="Comma 10 3 2 2" xfId="3945" xr:uid="{00000000-0005-0000-0000-0000A3050000}"/>
    <cellStyle name="Comma 10 3 3" xfId="3946" xr:uid="{00000000-0005-0000-0000-0000A4050000}"/>
    <cellStyle name="Comma 10 4" xfId="3947" xr:uid="{00000000-0005-0000-0000-0000A5050000}"/>
    <cellStyle name="Comma 10 4 2" xfId="3948" xr:uid="{00000000-0005-0000-0000-0000A6050000}"/>
    <cellStyle name="Comma 10 4 2 2" xfId="3949" xr:uid="{00000000-0005-0000-0000-0000A7050000}"/>
    <cellStyle name="Comma 10 4 3" xfId="3950" xr:uid="{00000000-0005-0000-0000-0000A8050000}"/>
    <cellStyle name="Comma 10 5" xfId="3951" xr:uid="{00000000-0005-0000-0000-0000A9050000}"/>
    <cellStyle name="Comma 10 5 2" xfId="3952" xr:uid="{00000000-0005-0000-0000-0000AA050000}"/>
    <cellStyle name="Comma 10 6" xfId="3953" xr:uid="{00000000-0005-0000-0000-0000AB050000}"/>
    <cellStyle name="Comma 10 6 3" xfId="3954" xr:uid="{00000000-0005-0000-0000-0000AC050000}"/>
    <cellStyle name="Comma 10 7" xfId="3955" xr:uid="{00000000-0005-0000-0000-0000AD050000}"/>
    <cellStyle name="Comma 11" xfId="1412" xr:uid="{00000000-0005-0000-0000-0000AE050000}"/>
    <cellStyle name="Comma 11 2" xfId="3956" xr:uid="{00000000-0005-0000-0000-0000AF050000}"/>
    <cellStyle name="Comma 11 2 2" xfId="3957" xr:uid="{00000000-0005-0000-0000-0000B0050000}"/>
    <cellStyle name="Comma 11 3" xfId="3958" xr:uid="{00000000-0005-0000-0000-0000B1050000}"/>
    <cellStyle name="Comma 12" xfId="1413" xr:uid="{00000000-0005-0000-0000-0000B2050000}"/>
    <cellStyle name="Comma 12 2" xfId="1414" xr:uid="{00000000-0005-0000-0000-0000B3050000}"/>
    <cellStyle name="Comma 12 2 2" xfId="3959" xr:uid="{00000000-0005-0000-0000-0000B4050000}"/>
    <cellStyle name="Comma 12 2 2 2" xfId="3960" xr:uid="{00000000-0005-0000-0000-0000B5050000}"/>
    <cellStyle name="Comma 12 2 3" xfId="3961" xr:uid="{00000000-0005-0000-0000-0000B6050000}"/>
    <cellStyle name="Comma 12 3" xfId="3962" xr:uid="{00000000-0005-0000-0000-0000B7050000}"/>
    <cellStyle name="Comma 12 3 2" xfId="3963" xr:uid="{00000000-0005-0000-0000-0000B8050000}"/>
    <cellStyle name="Comma 12 3 2 2" xfId="3964" xr:uid="{00000000-0005-0000-0000-0000B9050000}"/>
    <cellStyle name="Comma 12 3 3" xfId="3965" xr:uid="{00000000-0005-0000-0000-0000BA050000}"/>
    <cellStyle name="Comma 12 4" xfId="3966" xr:uid="{00000000-0005-0000-0000-0000BB050000}"/>
    <cellStyle name="Comma 12 4 2" xfId="3967" xr:uid="{00000000-0005-0000-0000-0000BC050000}"/>
    <cellStyle name="Comma 12 5" xfId="3968" xr:uid="{00000000-0005-0000-0000-0000BD050000}"/>
    <cellStyle name="Comma 13" xfId="1415" xr:uid="{00000000-0005-0000-0000-0000BE050000}"/>
    <cellStyle name="Comma 13 2" xfId="3969" xr:uid="{00000000-0005-0000-0000-0000BF050000}"/>
    <cellStyle name="Comma 14" xfId="1416" xr:uid="{00000000-0005-0000-0000-0000C0050000}"/>
    <cellStyle name="Comma 14 2" xfId="1417" xr:uid="{00000000-0005-0000-0000-0000C1050000}"/>
    <cellStyle name="Comma 15" xfId="1418" xr:uid="{00000000-0005-0000-0000-0000C2050000}"/>
    <cellStyle name="Comma 15 2" xfId="1419" xr:uid="{00000000-0005-0000-0000-0000C3050000}"/>
    <cellStyle name="Comma 16" xfId="1420" xr:uid="{00000000-0005-0000-0000-0000C4050000}"/>
    <cellStyle name="Comma 16 2" xfId="1421" xr:uid="{00000000-0005-0000-0000-0000C5050000}"/>
    <cellStyle name="Comma 16 3" xfId="3970" xr:uid="{00000000-0005-0000-0000-0000C6050000}"/>
    <cellStyle name="Comma 17" xfId="1422" xr:uid="{00000000-0005-0000-0000-0000C7050000}"/>
    <cellStyle name="Comma 17 2" xfId="1423" xr:uid="{00000000-0005-0000-0000-0000C8050000}"/>
    <cellStyle name="Comma 18" xfId="1424" xr:uid="{00000000-0005-0000-0000-0000C9050000}"/>
    <cellStyle name="Comma 18 2" xfId="1425" xr:uid="{00000000-0005-0000-0000-0000CA050000}"/>
    <cellStyle name="Comma 19" xfId="1426" xr:uid="{00000000-0005-0000-0000-0000CB050000}"/>
    <cellStyle name="Comma 19 2" xfId="57" xr:uid="{00000000-0005-0000-0000-0000CC050000}"/>
    <cellStyle name="Comma 19 2 2" xfId="3971" xr:uid="{00000000-0005-0000-0000-0000CD050000}"/>
    <cellStyle name="Comma 19 3" xfId="3972" xr:uid="{00000000-0005-0000-0000-0000CE050000}"/>
    <cellStyle name="Comma 2" xfId="8" xr:uid="{00000000-0005-0000-0000-0000CF050000}"/>
    <cellStyle name="Comma 2 2" xfId="25" xr:uid="{00000000-0005-0000-0000-0000D0050000}"/>
    <cellStyle name="Comma 2 2 2" xfId="45" xr:uid="{00000000-0005-0000-0000-0000D1050000}"/>
    <cellStyle name="Comma 2 2 2 2" xfId="1427" xr:uid="{00000000-0005-0000-0000-0000D2050000}"/>
    <cellStyle name="Comma 2 2 3" xfId="1428" xr:uid="{00000000-0005-0000-0000-0000D3050000}"/>
    <cellStyle name="Comma 2 2 4" xfId="3636" xr:uid="{00000000-0005-0000-0000-0000D4050000}"/>
    <cellStyle name="Comma 2 3" xfId="44" xr:uid="{00000000-0005-0000-0000-0000D5050000}"/>
    <cellStyle name="Comma 2 3 2" xfId="1429" xr:uid="{00000000-0005-0000-0000-0000D6050000}"/>
    <cellStyle name="Comma 2 3 2 2" xfId="3973" xr:uid="{00000000-0005-0000-0000-0000D7050000}"/>
    <cellStyle name="Comma 2 3 2 3" xfId="3974" xr:uid="{00000000-0005-0000-0000-0000D8050000}"/>
    <cellStyle name="Comma 2 3 3" xfId="3637" xr:uid="{00000000-0005-0000-0000-0000D9050000}"/>
    <cellStyle name="Comma 2 3 4" xfId="3975" xr:uid="{00000000-0005-0000-0000-0000DA050000}"/>
    <cellStyle name="Comma 2 4" xfId="1430" xr:uid="{00000000-0005-0000-0000-0000DB050000}"/>
    <cellStyle name="Comma 2 4 2" xfId="1431" xr:uid="{00000000-0005-0000-0000-0000DC050000}"/>
    <cellStyle name="Comma 2 4 2 2" xfId="3976" xr:uid="{00000000-0005-0000-0000-0000DD050000}"/>
    <cellStyle name="Comma 2 4 3" xfId="3977" xr:uid="{00000000-0005-0000-0000-0000DE050000}"/>
    <cellStyle name="Comma 2 5" xfId="1432" xr:uid="{00000000-0005-0000-0000-0000DF050000}"/>
    <cellStyle name="Comma 2 5 2" xfId="1433" xr:uid="{00000000-0005-0000-0000-0000E0050000}"/>
    <cellStyle name="Comma 2 6" xfId="1434" xr:uid="{00000000-0005-0000-0000-0000E1050000}"/>
    <cellStyle name="Comma 2 6 2" xfId="1435" xr:uid="{00000000-0005-0000-0000-0000E2050000}"/>
    <cellStyle name="Comma 2 6 3" xfId="1436" xr:uid="{00000000-0005-0000-0000-0000E3050000}"/>
    <cellStyle name="Comma 2 7" xfId="1437" xr:uid="{00000000-0005-0000-0000-0000E4050000}"/>
    <cellStyle name="Comma 2 7 2" xfId="3978" xr:uid="{00000000-0005-0000-0000-0000E5050000}"/>
    <cellStyle name="Comma 2 8" xfId="1438" xr:uid="{00000000-0005-0000-0000-0000E6050000}"/>
    <cellStyle name="Comma 2 9" xfId="1439" xr:uid="{00000000-0005-0000-0000-0000E7050000}"/>
    <cellStyle name="Comma 20" xfId="1440" xr:uid="{00000000-0005-0000-0000-0000E8050000}"/>
    <cellStyle name="Comma 20 2" xfId="1441" xr:uid="{00000000-0005-0000-0000-0000E9050000}"/>
    <cellStyle name="Comma 20 3" xfId="1442" xr:uid="{00000000-0005-0000-0000-0000EA050000}"/>
    <cellStyle name="Comma 21" xfId="1443" xr:uid="{00000000-0005-0000-0000-0000EB050000}"/>
    <cellStyle name="Comma 21 2" xfId="1444" xr:uid="{00000000-0005-0000-0000-0000EC050000}"/>
    <cellStyle name="Comma 22" xfId="1445" xr:uid="{00000000-0005-0000-0000-0000ED050000}"/>
    <cellStyle name="Comma 22 2" xfId="1446" xr:uid="{00000000-0005-0000-0000-0000EE050000}"/>
    <cellStyle name="Comma 23" xfId="1447" xr:uid="{00000000-0005-0000-0000-0000EF050000}"/>
    <cellStyle name="Comma 23 2" xfId="1448" xr:uid="{00000000-0005-0000-0000-0000F0050000}"/>
    <cellStyle name="Comma 24" xfId="1449" xr:uid="{00000000-0005-0000-0000-0000F1050000}"/>
    <cellStyle name="Comma 24 2" xfId="1450" xr:uid="{00000000-0005-0000-0000-0000F2050000}"/>
    <cellStyle name="Comma 25" xfId="1451" xr:uid="{00000000-0005-0000-0000-0000F3050000}"/>
    <cellStyle name="Comma 25 2" xfId="1452" xr:uid="{00000000-0005-0000-0000-0000F4050000}"/>
    <cellStyle name="Comma 26" xfId="1453" xr:uid="{00000000-0005-0000-0000-0000F5050000}"/>
    <cellStyle name="Comma 26 2" xfId="1454" xr:uid="{00000000-0005-0000-0000-0000F6050000}"/>
    <cellStyle name="Comma 27" xfId="1455" xr:uid="{00000000-0005-0000-0000-0000F7050000}"/>
    <cellStyle name="Comma 27 2" xfId="1456" xr:uid="{00000000-0005-0000-0000-0000F8050000}"/>
    <cellStyle name="Comma 27 3" xfId="1457" xr:uid="{00000000-0005-0000-0000-0000F9050000}"/>
    <cellStyle name="Comma 28" xfId="1458" xr:uid="{00000000-0005-0000-0000-0000FA050000}"/>
    <cellStyle name="Comma 28 2" xfId="1459" xr:uid="{00000000-0005-0000-0000-0000FB050000}"/>
    <cellStyle name="Comma 28 3" xfId="1460" xr:uid="{00000000-0005-0000-0000-0000FC050000}"/>
    <cellStyle name="Comma 29" xfId="1461" xr:uid="{00000000-0005-0000-0000-0000FD050000}"/>
    <cellStyle name="Comma 29 2" xfId="1462" xr:uid="{00000000-0005-0000-0000-0000FE050000}"/>
    <cellStyle name="Comma 29 3" xfId="1463" xr:uid="{00000000-0005-0000-0000-0000FF050000}"/>
    <cellStyle name="Comma 3" xfId="21" xr:uid="{00000000-0005-0000-0000-000000060000}"/>
    <cellStyle name="Comma 3 10" xfId="3979" xr:uid="{00000000-0005-0000-0000-000001060000}"/>
    <cellStyle name="Comma 3 2" xfId="1464" xr:uid="{00000000-0005-0000-0000-000002060000}"/>
    <cellStyle name="Comma 3 2 10" xfId="3980" xr:uid="{00000000-0005-0000-0000-000003060000}"/>
    <cellStyle name="Comma 3 2 2" xfId="1465" xr:uid="{00000000-0005-0000-0000-000004060000}"/>
    <cellStyle name="Comma 3 2 2 2" xfId="3981" xr:uid="{00000000-0005-0000-0000-000005060000}"/>
    <cellStyle name="Comma 3 2 2 2 2" xfId="3982" xr:uid="{00000000-0005-0000-0000-000006060000}"/>
    <cellStyle name="Comma 3 2 2 2 2 2" xfId="3983" xr:uid="{00000000-0005-0000-0000-000007060000}"/>
    <cellStyle name="Comma 3 2 2 2 2 3" xfId="3984" xr:uid="{00000000-0005-0000-0000-000008060000}"/>
    <cellStyle name="Comma 3 2 2 2 3" xfId="3985" xr:uid="{00000000-0005-0000-0000-000009060000}"/>
    <cellStyle name="Comma 3 2 2 2 4" xfId="3986" xr:uid="{00000000-0005-0000-0000-00000A060000}"/>
    <cellStyle name="Comma 3 2 2 3" xfId="3987" xr:uid="{00000000-0005-0000-0000-00000B060000}"/>
    <cellStyle name="Comma 3 2 2 3 2" xfId="3988" xr:uid="{00000000-0005-0000-0000-00000C060000}"/>
    <cellStyle name="Comma 3 2 2 3 3" xfId="3989" xr:uid="{00000000-0005-0000-0000-00000D060000}"/>
    <cellStyle name="Comma 3 2 2 4" xfId="3990" xr:uid="{00000000-0005-0000-0000-00000E060000}"/>
    <cellStyle name="Comma 3 2 2 5" xfId="3991" xr:uid="{00000000-0005-0000-0000-00000F060000}"/>
    <cellStyle name="Comma 3 2 3" xfId="1466" xr:uid="{00000000-0005-0000-0000-000010060000}"/>
    <cellStyle name="Comma 3 2 3 2" xfId="1467" xr:uid="{00000000-0005-0000-0000-000011060000}"/>
    <cellStyle name="Comma 3 2 3 2 2" xfId="3992" xr:uid="{00000000-0005-0000-0000-000012060000}"/>
    <cellStyle name="Comma 3 2 3 2 2 2" xfId="3993" xr:uid="{00000000-0005-0000-0000-000013060000}"/>
    <cellStyle name="Comma 3 2 3 2 2 3" xfId="3994" xr:uid="{00000000-0005-0000-0000-000014060000}"/>
    <cellStyle name="Comma 3 2 3 2 3" xfId="3995" xr:uid="{00000000-0005-0000-0000-000015060000}"/>
    <cellStyle name="Comma 3 2 3 2 4" xfId="3996" xr:uid="{00000000-0005-0000-0000-000016060000}"/>
    <cellStyle name="Comma 3 2 3 3" xfId="3997" xr:uid="{00000000-0005-0000-0000-000017060000}"/>
    <cellStyle name="Comma 3 2 3 3 2" xfId="3998" xr:uid="{00000000-0005-0000-0000-000018060000}"/>
    <cellStyle name="Comma 3 2 3 3 3" xfId="3999" xr:uid="{00000000-0005-0000-0000-000019060000}"/>
    <cellStyle name="Comma 3 2 3 4" xfId="4000" xr:uid="{00000000-0005-0000-0000-00001A060000}"/>
    <cellStyle name="Comma 3 2 3 5" xfId="4001" xr:uid="{00000000-0005-0000-0000-00001B060000}"/>
    <cellStyle name="Comma 3 2 4" xfId="1468" xr:uid="{00000000-0005-0000-0000-00001C060000}"/>
    <cellStyle name="Comma 3 2 4 2" xfId="4002" xr:uid="{00000000-0005-0000-0000-00001D060000}"/>
    <cellStyle name="Comma 3 2 4 2 2" xfId="4003" xr:uid="{00000000-0005-0000-0000-00001E060000}"/>
    <cellStyle name="Comma 3 2 4 2 2 2" xfId="4004" xr:uid="{00000000-0005-0000-0000-00001F060000}"/>
    <cellStyle name="Comma 3 2 4 2 2 3" xfId="4005" xr:uid="{00000000-0005-0000-0000-000020060000}"/>
    <cellStyle name="Comma 3 2 4 2 3" xfId="4006" xr:uid="{00000000-0005-0000-0000-000021060000}"/>
    <cellStyle name="Comma 3 2 4 2 4" xfId="4007" xr:uid="{00000000-0005-0000-0000-000022060000}"/>
    <cellStyle name="Comma 3 2 4 3" xfId="4008" xr:uid="{00000000-0005-0000-0000-000023060000}"/>
    <cellStyle name="Comma 3 2 4 3 2" xfId="4009" xr:uid="{00000000-0005-0000-0000-000024060000}"/>
    <cellStyle name="Comma 3 2 4 3 3" xfId="4010" xr:uid="{00000000-0005-0000-0000-000025060000}"/>
    <cellStyle name="Comma 3 2 4 4" xfId="4011" xr:uid="{00000000-0005-0000-0000-000026060000}"/>
    <cellStyle name="Comma 3 2 4 5" xfId="4012" xr:uid="{00000000-0005-0000-0000-000027060000}"/>
    <cellStyle name="Comma 3 2 5" xfId="3638" xr:uid="{00000000-0005-0000-0000-000028060000}"/>
    <cellStyle name="Comma 3 2 5 2" xfId="4013" xr:uid="{00000000-0005-0000-0000-000029060000}"/>
    <cellStyle name="Comma 3 2 5 2 2" xfId="4014" xr:uid="{00000000-0005-0000-0000-00002A060000}"/>
    <cellStyle name="Comma 3 2 5 2 3" xfId="4015" xr:uid="{00000000-0005-0000-0000-00002B060000}"/>
    <cellStyle name="Comma 3 2 5 3" xfId="4016" xr:uid="{00000000-0005-0000-0000-00002C060000}"/>
    <cellStyle name="Comma 3 2 5 4" xfId="4017" xr:uid="{00000000-0005-0000-0000-00002D060000}"/>
    <cellStyle name="Comma 3 2 6" xfId="4018" xr:uid="{00000000-0005-0000-0000-00002E060000}"/>
    <cellStyle name="Comma 3 2 6 2" xfId="4019" xr:uid="{00000000-0005-0000-0000-00002F060000}"/>
    <cellStyle name="Comma 3 2 6 2 2" xfId="4020" xr:uid="{00000000-0005-0000-0000-000030060000}"/>
    <cellStyle name="Comma 3 2 6 2 3" xfId="4021" xr:uid="{00000000-0005-0000-0000-000031060000}"/>
    <cellStyle name="Comma 3 2 6 3" xfId="4022" xr:uid="{00000000-0005-0000-0000-000032060000}"/>
    <cellStyle name="Comma 3 2 6 4" xfId="4023" xr:uid="{00000000-0005-0000-0000-000033060000}"/>
    <cellStyle name="Comma 3 2 7" xfId="4024" xr:uid="{00000000-0005-0000-0000-000034060000}"/>
    <cellStyle name="Comma 3 2 7 2" xfId="4025" xr:uid="{00000000-0005-0000-0000-000035060000}"/>
    <cellStyle name="Comma 3 2 7 2 2" xfId="4026" xr:uid="{00000000-0005-0000-0000-000036060000}"/>
    <cellStyle name="Comma 3 2 7 2 3" xfId="4027" xr:uid="{00000000-0005-0000-0000-000037060000}"/>
    <cellStyle name="Comma 3 2 7 3" xfId="4028" xr:uid="{00000000-0005-0000-0000-000038060000}"/>
    <cellStyle name="Comma 3 2 7 4" xfId="4029" xr:uid="{00000000-0005-0000-0000-000039060000}"/>
    <cellStyle name="Comma 3 2 8" xfId="4030" xr:uid="{00000000-0005-0000-0000-00003A060000}"/>
    <cellStyle name="Comma 3 2 8 2" xfId="4031" xr:uid="{00000000-0005-0000-0000-00003B060000}"/>
    <cellStyle name="Comma 3 2 8 3" xfId="4032" xr:uid="{00000000-0005-0000-0000-00003C060000}"/>
    <cellStyle name="Comma 3 2 9" xfId="4033" xr:uid="{00000000-0005-0000-0000-00003D060000}"/>
    <cellStyle name="Comma 3 3" xfId="1469" xr:uid="{00000000-0005-0000-0000-00003E060000}"/>
    <cellStyle name="Comma 3 3 2" xfId="1470" xr:uid="{00000000-0005-0000-0000-00003F060000}"/>
    <cellStyle name="Comma 3 3 2 2" xfId="4034" xr:uid="{00000000-0005-0000-0000-000040060000}"/>
    <cellStyle name="Comma 3 3 2 2 2" xfId="4035" xr:uid="{00000000-0005-0000-0000-000041060000}"/>
    <cellStyle name="Comma 3 3 2 2 3" xfId="4036" xr:uid="{00000000-0005-0000-0000-000042060000}"/>
    <cellStyle name="Comma 3 3 2 3" xfId="4037" xr:uid="{00000000-0005-0000-0000-000043060000}"/>
    <cellStyle name="Comma 3 3 2 4" xfId="4038" xr:uid="{00000000-0005-0000-0000-000044060000}"/>
    <cellStyle name="Comma 3 3 3" xfId="4039" xr:uid="{00000000-0005-0000-0000-000045060000}"/>
    <cellStyle name="Comma 3 3 3 2" xfId="4040" xr:uid="{00000000-0005-0000-0000-000046060000}"/>
    <cellStyle name="Comma 3 3 3 3" xfId="4041" xr:uid="{00000000-0005-0000-0000-000047060000}"/>
    <cellStyle name="Comma 3 3 4" xfId="4042" xr:uid="{00000000-0005-0000-0000-000048060000}"/>
    <cellStyle name="Comma 3 3 5" xfId="4043" xr:uid="{00000000-0005-0000-0000-000049060000}"/>
    <cellStyle name="Comma 3 4" xfId="1471" xr:uid="{00000000-0005-0000-0000-00004A060000}"/>
    <cellStyle name="Comma 3 4 2" xfId="1472" xr:uid="{00000000-0005-0000-0000-00004B060000}"/>
    <cellStyle name="Comma 3 4 2 2" xfId="4044" xr:uid="{00000000-0005-0000-0000-00004C060000}"/>
    <cellStyle name="Comma 3 4 2 2 2" xfId="4045" xr:uid="{00000000-0005-0000-0000-00004D060000}"/>
    <cellStyle name="Comma 3 4 2 2 3" xfId="4046" xr:uid="{00000000-0005-0000-0000-00004E060000}"/>
    <cellStyle name="Comma 3 4 2 3" xfId="4047" xr:uid="{00000000-0005-0000-0000-00004F060000}"/>
    <cellStyle name="Comma 3 4 2 4" xfId="4048" xr:uid="{00000000-0005-0000-0000-000050060000}"/>
    <cellStyle name="Comma 3 4 3" xfId="1473" xr:uid="{00000000-0005-0000-0000-000051060000}"/>
    <cellStyle name="Comma 3 4 3 2" xfId="4049" xr:uid="{00000000-0005-0000-0000-000052060000}"/>
    <cellStyle name="Comma 3 4 3 3" xfId="4050" xr:uid="{00000000-0005-0000-0000-000053060000}"/>
    <cellStyle name="Comma 3 4 4" xfId="4051" xr:uid="{00000000-0005-0000-0000-000054060000}"/>
    <cellStyle name="Comma 3 4 5" xfId="4052" xr:uid="{00000000-0005-0000-0000-000055060000}"/>
    <cellStyle name="Comma 3 5" xfId="1474" xr:uid="{00000000-0005-0000-0000-000056060000}"/>
    <cellStyle name="Comma 3 5 2" xfId="1475" xr:uid="{00000000-0005-0000-0000-000057060000}"/>
    <cellStyle name="Comma 3 5 2 2" xfId="4053" xr:uid="{00000000-0005-0000-0000-000058060000}"/>
    <cellStyle name="Comma 3 5 2 2 2" xfId="4054" xr:uid="{00000000-0005-0000-0000-000059060000}"/>
    <cellStyle name="Comma 3 5 2 2 3" xfId="4055" xr:uid="{00000000-0005-0000-0000-00005A060000}"/>
    <cellStyle name="Comma 3 5 2 3" xfId="4056" xr:uid="{00000000-0005-0000-0000-00005B060000}"/>
    <cellStyle name="Comma 3 5 2 4" xfId="4057" xr:uid="{00000000-0005-0000-0000-00005C060000}"/>
    <cellStyle name="Comma 3 5 3" xfId="4058" xr:uid="{00000000-0005-0000-0000-00005D060000}"/>
    <cellStyle name="Comma 3 5 3 2" xfId="4059" xr:uid="{00000000-0005-0000-0000-00005E060000}"/>
    <cellStyle name="Comma 3 5 3 3" xfId="4060" xr:uid="{00000000-0005-0000-0000-00005F060000}"/>
    <cellStyle name="Comma 3 5 4" xfId="4061" xr:uid="{00000000-0005-0000-0000-000060060000}"/>
    <cellStyle name="Comma 3 5 5" xfId="4062" xr:uid="{00000000-0005-0000-0000-000061060000}"/>
    <cellStyle name="Comma 3 6" xfId="1476" xr:uid="{00000000-0005-0000-0000-000062060000}"/>
    <cellStyle name="Comma 3 6 2" xfId="4063" xr:uid="{00000000-0005-0000-0000-000063060000}"/>
    <cellStyle name="Comma 3 6 2 2" xfId="4064" xr:uid="{00000000-0005-0000-0000-000064060000}"/>
    <cellStyle name="Comma 3 6 2 3" xfId="4065" xr:uid="{00000000-0005-0000-0000-000065060000}"/>
    <cellStyle name="Comma 3 6 3" xfId="4066" xr:uid="{00000000-0005-0000-0000-000066060000}"/>
    <cellStyle name="Comma 3 6 4" xfId="4067" xr:uid="{00000000-0005-0000-0000-000067060000}"/>
    <cellStyle name="Comma 3 7" xfId="4068" xr:uid="{00000000-0005-0000-0000-000068060000}"/>
    <cellStyle name="Comma 3 7 2" xfId="4069" xr:uid="{00000000-0005-0000-0000-000069060000}"/>
    <cellStyle name="Comma 3 7 2 2" xfId="4070" xr:uid="{00000000-0005-0000-0000-00006A060000}"/>
    <cellStyle name="Comma 3 7 2 3" xfId="4071" xr:uid="{00000000-0005-0000-0000-00006B060000}"/>
    <cellStyle name="Comma 3 7 3" xfId="4072" xr:uid="{00000000-0005-0000-0000-00006C060000}"/>
    <cellStyle name="Comma 3 7 4" xfId="4073" xr:uid="{00000000-0005-0000-0000-00006D060000}"/>
    <cellStyle name="Comma 3 8" xfId="4074" xr:uid="{00000000-0005-0000-0000-00006E060000}"/>
    <cellStyle name="Comma 3 8 2" xfId="4075" xr:uid="{00000000-0005-0000-0000-00006F060000}"/>
    <cellStyle name="Comma 3 8 2 2" xfId="4076" xr:uid="{00000000-0005-0000-0000-000070060000}"/>
    <cellStyle name="Comma 3 8 2 3" xfId="4077" xr:uid="{00000000-0005-0000-0000-000071060000}"/>
    <cellStyle name="Comma 3 8 3" xfId="4078" xr:uid="{00000000-0005-0000-0000-000072060000}"/>
    <cellStyle name="Comma 3 8 4" xfId="4079" xr:uid="{00000000-0005-0000-0000-000073060000}"/>
    <cellStyle name="Comma 3 9" xfId="4080" xr:uid="{00000000-0005-0000-0000-000074060000}"/>
    <cellStyle name="Comma 3 9 2" xfId="4081" xr:uid="{00000000-0005-0000-0000-000075060000}"/>
    <cellStyle name="Comma 3 9 3" xfId="4082" xr:uid="{00000000-0005-0000-0000-000076060000}"/>
    <cellStyle name="Comma 30" xfId="1477" xr:uid="{00000000-0005-0000-0000-000077060000}"/>
    <cellStyle name="Comma 30 2" xfId="1478" xr:uid="{00000000-0005-0000-0000-000078060000}"/>
    <cellStyle name="Comma 31" xfId="1479" xr:uid="{00000000-0005-0000-0000-000079060000}"/>
    <cellStyle name="Comma 32" xfId="1480" xr:uid="{00000000-0005-0000-0000-00007A060000}"/>
    <cellStyle name="Comma 33" xfId="1481" xr:uid="{00000000-0005-0000-0000-00007B060000}"/>
    <cellStyle name="Comma 34" xfId="1482" xr:uid="{00000000-0005-0000-0000-00007C060000}"/>
    <cellStyle name="Comma 35" xfId="1483" xr:uid="{00000000-0005-0000-0000-00007D060000}"/>
    <cellStyle name="Comma 36" xfId="1484" xr:uid="{00000000-0005-0000-0000-00007E060000}"/>
    <cellStyle name="Comma 37" xfId="1485" xr:uid="{00000000-0005-0000-0000-00007F060000}"/>
    <cellStyle name="Comma 38" xfId="1486" xr:uid="{00000000-0005-0000-0000-000080060000}"/>
    <cellStyle name="Comma 39" xfId="1487" xr:uid="{00000000-0005-0000-0000-000081060000}"/>
    <cellStyle name="Comma 4" xfId="1488" xr:uid="{00000000-0005-0000-0000-000082060000}"/>
    <cellStyle name="Comma 4 10" xfId="4083" xr:uid="{00000000-0005-0000-0000-000083060000}"/>
    <cellStyle name="Comma 4 10 2" xfId="4084" xr:uid="{00000000-0005-0000-0000-000084060000}"/>
    <cellStyle name="Comma 4 10 3" xfId="4085" xr:uid="{00000000-0005-0000-0000-000085060000}"/>
    <cellStyle name="Comma 4 11" xfId="4086" xr:uid="{00000000-0005-0000-0000-000086060000}"/>
    <cellStyle name="Comma 4 2" xfId="1489" xr:uid="{00000000-0005-0000-0000-000087060000}"/>
    <cellStyle name="Comma 4 2 2" xfId="1490" xr:uid="{00000000-0005-0000-0000-000088060000}"/>
    <cellStyle name="Comma 4 2 3" xfId="3640" xr:uid="{00000000-0005-0000-0000-000089060000}"/>
    <cellStyle name="Comma 4 3" xfId="1491" xr:uid="{00000000-0005-0000-0000-00008A060000}"/>
    <cellStyle name="Comma 4 4" xfId="1492" xr:uid="{00000000-0005-0000-0000-00008B060000}"/>
    <cellStyle name="Comma 4 4 2" xfId="1493" xr:uid="{00000000-0005-0000-0000-00008C060000}"/>
    <cellStyle name="Comma 4 4 2 2" xfId="4087" xr:uid="{00000000-0005-0000-0000-00008D060000}"/>
    <cellStyle name="Comma 4 4 2 2 2" xfId="4088" xr:uid="{00000000-0005-0000-0000-00008E060000}"/>
    <cellStyle name="Comma 4 4 2 2 2 2" xfId="4089" xr:uid="{00000000-0005-0000-0000-00008F060000}"/>
    <cellStyle name="Comma 4 4 2 2 3" xfId="4090" xr:uid="{00000000-0005-0000-0000-000090060000}"/>
    <cellStyle name="Comma 4 4 2 3" xfId="4091" xr:uid="{00000000-0005-0000-0000-000091060000}"/>
    <cellStyle name="Comma 4 4 2 3 2" xfId="4092" xr:uid="{00000000-0005-0000-0000-000092060000}"/>
    <cellStyle name="Comma 4 4 2 3 2 2" xfId="4093" xr:uid="{00000000-0005-0000-0000-000093060000}"/>
    <cellStyle name="Comma 4 4 2 3 3" xfId="4094" xr:uid="{00000000-0005-0000-0000-000094060000}"/>
    <cellStyle name="Comma 4 4 2 4" xfId="4095" xr:uid="{00000000-0005-0000-0000-000095060000}"/>
    <cellStyle name="Comma 4 4 2 4 2" xfId="4096" xr:uid="{00000000-0005-0000-0000-000096060000}"/>
    <cellStyle name="Comma 4 4 2 5" xfId="4097" xr:uid="{00000000-0005-0000-0000-000097060000}"/>
    <cellStyle name="Comma 4 4 3" xfId="4098" xr:uid="{00000000-0005-0000-0000-000098060000}"/>
    <cellStyle name="Comma 4 4 3 2" xfId="4099" xr:uid="{00000000-0005-0000-0000-000099060000}"/>
    <cellStyle name="Comma 4 4 3 2 2" xfId="4100" xr:uid="{00000000-0005-0000-0000-00009A060000}"/>
    <cellStyle name="Comma 4 4 3 3" xfId="4101" xr:uid="{00000000-0005-0000-0000-00009B060000}"/>
    <cellStyle name="Comma 4 4 4" xfId="4102" xr:uid="{00000000-0005-0000-0000-00009C060000}"/>
    <cellStyle name="Comma 4 4 4 2" xfId="4103" xr:uid="{00000000-0005-0000-0000-00009D060000}"/>
    <cellStyle name="Comma 4 4 4 2 2" xfId="4104" xr:uid="{00000000-0005-0000-0000-00009E060000}"/>
    <cellStyle name="Comma 4 4 4 3" xfId="4105" xr:uid="{00000000-0005-0000-0000-00009F060000}"/>
    <cellStyle name="Comma 4 4 5" xfId="4106" xr:uid="{00000000-0005-0000-0000-0000A0060000}"/>
    <cellStyle name="Comma 4 4 5 2" xfId="4107" xr:uid="{00000000-0005-0000-0000-0000A1060000}"/>
    <cellStyle name="Comma 4 4 6" xfId="4108" xr:uid="{00000000-0005-0000-0000-0000A2060000}"/>
    <cellStyle name="Comma 4 5" xfId="3639" xr:uid="{00000000-0005-0000-0000-0000A3060000}"/>
    <cellStyle name="Comma 4 5 2" xfId="4109" xr:uid="{00000000-0005-0000-0000-0000A4060000}"/>
    <cellStyle name="Comma 4 5 2 2" xfId="4110" xr:uid="{00000000-0005-0000-0000-0000A5060000}"/>
    <cellStyle name="Comma 4 5 2 2 2" xfId="4111" xr:uid="{00000000-0005-0000-0000-0000A6060000}"/>
    <cellStyle name="Comma 4 5 2 3" xfId="4112" xr:uid="{00000000-0005-0000-0000-0000A7060000}"/>
    <cellStyle name="Comma 4 5 3" xfId="4113" xr:uid="{00000000-0005-0000-0000-0000A8060000}"/>
    <cellStyle name="Comma 4 5 3 2" xfId="4114" xr:uid="{00000000-0005-0000-0000-0000A9060000}"/>
    <cellStyle name="Comma 4 5 3 2 2" xfId="4115" xr:uid="{00000000-0005-0000-0000-0000AA060000}"/>
    <cellStyle name="Comma 4 5 3 3" xfId="4116" xr:uid="{00000000-0005-0000-0000-0000AB060000}"/>
    <cellStyle name="Comma 4 5 4" xfId="4117" xr:uid="{00000000-0005-0000-0000-0000AC060000}"/>
    <cellStyle name="Comma 4 5 4 2" xfId="4118" xr:uid="{00000000-0005-0000-0000-0000AD060000}"/>
    <cellStyle name="Comma 4 5 5" xfId="4119" xr:uid="{00000000-0005-0000-0000-0000AE060000}"/>
    <cellStyle name="Comma 4 6" xfId="4120" xr:uid="{00000000-0005-0000-0000-0000AF060000}"/>
    <cellStyle name="Comma 4 6 2" xfId="4121" xr:uid="{00000000-0005-0000-0000-0000B0060000}"/>
    <cellStyle name="Comma 4 6 2 2" xfId="4122" xr:uid="{00000000-0005-0000-0000-0000B1060000}"/>
    <cellStyle name="Comma 4 6 2 2 2" xfId="4123" xr:uid="{00000000-0005-0000-0000-0000B2060000}"/>
    <cellStyle name="Comma 4 6 2 3" xfId="4124" xr:uid="{00000000-0005-0000-0000-0000B3060000}"/>
    <cellStyle name="Comma 4 6 3" xfId="4125" xr:uid="{00000000-0005-0000-0000-0000B4060000}"/>
    <cellStyle name="Comma 4 6 3 2" xfId="4126" xr:uid="{00000000-0005-0000-0000-0000B5060000}"/>
    <cellStyle name="Comma 4 6 3 2 2" xfId="4127" xr:uid="{00000000-0005-0000-0000-0000B6060000}"/>
    <cellStyle name="Comma 4 6 3 3" xfId="4128" xr:uid="{00000000-0005-0000-0000-0000B7060000}"/>
    <cellStyle name="Comma 4 6 4" xfId="4129" xr:uid="{00000000-0005-0000-0000-0000B8060000}"/>
    <cellStyle name="Comma 4 6 4 2" xfId="4130" xr:uid="{00000000-0005-0000-0000-0000B9060000}"/>
    <cellStyle name="Comma 4 6 5" xfId="4131" xr:uid="{00000000-0005-0000-0000-0000BA060000}"/>
    <cellStyle name="Comma 4 7" xfId="4132" xr:uid="{00000000-0005-0000-0000-0000BB060000}"/>
    <cellStyle name="Comma 4 7 2" xfId="4133" xr:uid="{00000000-0005-0000-0000-0000BC060000}"/>
    <cellStyle name="Comma 4 7 2 2" xfId="4134" xr:uid="{00000000-0005-0000-0000-0000BD060000}"/>
    <cellStyle name="Comma 4 7 2 2 2" xfId="4135" xr:uid="{00000000-0005-0000-0000-0000BE060000}"/>
    <cellStyle name="Comma 4 7 2 3" xfId="4136" xr:uid="{00000000-0005-0000-0000-0000BF060000}"/>
    <cellStyle name="Comma 4 7 3" xfId="4137" xr:uid="{00000000-0005-0000-0000-0000C0060000}"/>
    <cellStyle name="Comma 4 7 3 2" xfId="4138" xr:uid="{00000000-0005-0000-0000-0000C1060000}"/>
    <cellStyle name="Comma 4 7 3 2 2" xfId="4139" xr:uid="{00000000-0005-0000-0000-0000C2060000}"/>
    <cellStyle name="Comma 4 7 3 3" xfId="4140" xr:uid="{00000000-0005-0000-0000-0000C3060000}"/>
    <cellStyle name="Comma 4 7 4" xfId="4141" xr:uid="{00000000-0005-0000-0000-0000C4060000}"/>
    <cellStyle name="Comma 4 7 4 2" xfId="4142" xr:uid="{00000000-0005-0000-0000-0000C5060000}"/>
    <cellStyle name="Comma 4 7 5" xfId="4143" xr:uid="{00000000-0005-0000-0000-0000C6060000}"/>
    <cellStyle name="Comma 4 8" xfId="4144" xr:uid="{00000000-0005-0000-0000-0000C7060000}"/>
    <cellStyle name="Comma 4 8 2" xfId="4145" xr:uid="{00000000-0005-0000-0000-0000C8060000}"/>
    <cellStyle name="Comma 4 8 2 2" xfId="4146" xr:uid="{00000000-0005-0000-0000-0000C9060000}"/>
    <cellStyle name="Comma 4 8 3" xfId="4147" xr:uid="{00000000-0005-0000-0000-0000CA060000}"/>
    <cellStyle name="Comma 4 9" xfId="4148" xr:uid="{00000000-0005-0000-0000-0000CB060000}"/>
    <cellStyle name="Comma 4 9 2" xfId="4149" xr:uid="{00000000-0005-0000-0000-0000CC060000}"/>
    <cellStyle name="Comma 4 9 2 2" xfId="4150" xr:uid="{00000000-0005-0000-0000-0000CD060000}"/>
    <cellStyle name="Comma 4 9 3" xfId="4151" xr:uid="{00000000-0005-0000-0000-0000CE060000}"/>
    <cellStyle name="Comma 40" xfId="1494" xr:uid="{00000000-0005-0000-0000-0000CF060000}"/>
    <cellStyle name="Comma 41" xfId="1495" xr:uid="{00000000-0005-0000-0000-0000D0060000}"/>
    <cellStyle name="Comma 42" xfId="1496" xr:uid="{00000000-0005-0000-0000-0000D1060000}"/>
    <cellStyle name="Comma 43" xfId="1497" xr:uid="{00000000-0005-0000-0000-0000D2060000}"/>
    <cellStyle name="Comma 44" xfId="1498" xr:uid="{00000000-0005-0000-0000-0000D3060000}"/>
    <cellStyle name="Comma 45" xfId="1499" xr:uid="{00000000-0005-0000-0000-0000D4060000}"/>
    <cellStyle name="Comma 46" xfId="1500" xr:uid="{00000000-0005-0000-0000-0000D5060000}"/>
    <cellStyle name="Comma 47" xfId="1501" xr:uid="{00000000-0005-0000-0000-0000D6060000}"/>
    <cellStyle name="Comma 48" xfId="1502" xr:uid="{00000000-0005-0000-0000-0000D7060000}"/>
    <cellStyle name="Comma 49" xfId="1503" xr:uid="{00000000-0005-0000-0000-0000D8060000}"/>
    <cellStyle name="Comma 5" xfId="1504" xr:uid="{00000000-0005-0000-0000-0000D9060000}"/>
    <cellStyle name="Comma 5 2" xfId="1505" xr:uid="{00000000-0005-0000-0000-0000DA060000}"/>
    <cellStyle name="Comma 5 2 2" xfId="1506" xr:uid="{00000000-0005-0000-0000-0000DB060000}"/>
    <cellStyle name="Comma 5 3" xfId="1507" xr:uid="{00000000-0005-0000-0000-0000DC060000}"/>
    <cellStyle name="Comma 5 4" xfId="3641" xr:uid="{00000000-0005-0000-0000-0000DD060000}"/>
    <cellStyle name="Comma 5 5" xfId="3852" xr:uid="{00000000-0005-0000-0000-0000DE060000}"/>
    <cellStyle name="Comma 50" xfId="1508" xr:uid="{00000000-0005-0000-0000-0000DF060000}"/>
    <cellStyle name="Comma 51" xfId="1509" xr:uid="{00000000-0005-0000-0000-0000E0060000}"/>
    <cellStyle name="Comma 52" xfId="1510" xr:uid="{00000000-0005-0000-0000-0000E1060000}"/>
    <cellStyle name="Comma 53" xfId="1511" xr:uid="{00000000-0005-0000-0000-0000E2060000}"/>
    <cellStyle name="Comma 54" xfId="1512" xr:uid="{00000000-0005-0000-0000-0000E3060000}"/>
    <cellStyle name="Comma 55" xfId="1513" xr:uid="{00000000-0005-0000-0000-0000E4060000}"/>
    <cellStyle name="Comma 56" xfId="1514" xr:uid="{00000000-0005-0000-0000-0000E5060000}"/>
    <cellStyle name="Comma 57" xfId="1515" xr:uid="{00000000-0005-0000-0000-0000E6060000}"/>
    <cellStyle name="Comma 58" xfId="3585" xr:uid="{00000000-0005-0000-0000-0000E7060000}"/>
    <cellStyle name="Comma 6" xfId="1516" xr:uid="{00000000-0005-0000-0000-0000E8060000}"/>
    <cellStyle name="Comma 6 2" xfId="1517" xr:uid="{00000000-0005-0000-0000-0000E9060000}"/>
    <cellStyle name="Comma 6 2 2" xfId="1518" xr:uid="{00000000-0005-0000-0000-0000EA060000}"/>
    <cellStyle name="Comma 6 2 2 2" xfId="1519" xr:uid="{00000000-0005-0000-0000-0000EB060000}"/>
    <cellStyle name="Comma 6 2 3" xfId="1520" xr:uid="{00000000-0005-0000-0000-0000EC060000}"/>
    <cellStyle name="Comma 6 2 3 2" xfId="1521" xr:uid="{00000000-0005-0000-0000-0000ED060000}"/>
    <cellStyle name="Comma 6 2 4" xfId="1522" xr:uid="{00000000-0005-0000-0000-0000EE060000}"/>
    <cellStyle name="Comma 6 3" xfId="1523" xr:uid="{00000000-0005-0000-0000-0000EF060000}"/>
    <cellStyle name="Comma 6 3 2" xfId="1524" xr:uid="{00000000-0005-0000-0000-0000F0060000}"/>
    <cellStyle name="Comma 6 4" xfId="1525" xr:uid="{00000000-0005-0000-0000-0000F1060000}"/>
    <cellStyle name="Comma 6 5" xfId="1526" xr:uid="{00000000-0005-0000-0000-0000F2060000}"/>
    <cellStyle name="Comma 6 6" xfId="3642" xr:uid="{00000000-0005-0000-0000-0000F3060000}"/>
    <cellStyle name="Comma 7" xfId="1527" xr:uid="{00000000-0005-0000-0000-0000F4060000}"/>
    <cellStyle name="Comma 7 2" xfId="1528" xr:uid="{00000000-0005-0000-0000-0000F5060000}"/>
    <cellStyle name="Comma 7 2 2" xfId="1529" xr:uid="{00000000-0005-0000-0000-0000F6060000}"/>
    <cellStyle name="Comma 7 3" xfId="1530" xr:uid="{00000000-0005-0000-0000-0000F7060000}"/>
    <cellStyle name="Comma 7 4" xfId="1531" xr:uid="{00000000-0005-0000-0000-0000F8060000}"/>
    <cellStyle name="Comma 7 5" xfId="3643" xr:uid="{00000000-0005-0000-0000-0000F9060000}"/>
    <cellStyle name="Comma 7 6" xfId="3853" xr:uid="{00000000-0005-0000-0000-0000FA060000}"/>
    <cellStyle name="Comma 8" xfId="1532" xr:uid="{00000000-0005-0000-0000-0000FB060000}"/>
    <cellStyle name="Comma 8 2" xfId="1533" xr:uid="{00000000-0005-0000-0000-0000FC060000}"/>
    <cellStyle name="Comma 8 2 2" xfId="1534" xr:uid="{00000000-0005-0000-0000-0000FD060000}"/>
    <cellStyle name="Comma 8 3" xfId="1535" xr:uid="{00000000-0005-0000-0000-0000FE060000}"/>
    <cellStyle name="Comma 9" xfId="1536" xr:uid="{00000000-0005-0000-0000-0000FF060000}"/>
    <cellStyle name="Comma 9 2" xfId="1537" xr:uid="{00000000-0005-0000-0000-000000070000}"/>
    <cellStyle name="Comma 9 3" xfId="4152" xr:uid="{00000000-0005-0000-0000-000001070000}"/>
    <cellStyle name="comma zerodec" xfId="1538" xr:uid="{00000000-0005-0000-0000-000002070000}"/>
    <cellStyle name="Comma0" xfId="1539" xr:uid="{00000000-0005-0000-0000-000003070000}"/>
    <cellStyle name="Comma0 - Modelo1" xfId="1540" xr:uid="{00000000-0005-0000-0000-000004070000}"/>
    <cellStyle name="Comma0 - Style1" xfId="1541" xr:uid="{00000000-0005-0000-0000-000005070000}"/>
    <cellStyle name="Comma0 - Style4" xfId="1542" xr:uid="{00000000-0005-0000-0000-000006070000}"/>
    <cellStyle name="Comma0 - Style4 2" xfId="1543" xr:uid="{00000000-0005-0000-0000-000007070000}"/>
    <cellStyle name="Comma0 10" xfId="1544" xr:uid="{00000000-0005-0000-0000-000008070000}"/>
    <cellStyle name="Comma0 11" xfId="1545" xr:uid="{00000000-0005-0000-0000-000009070000}"/>
    <cellStyle name="Comma0 12" xfId="1546" xr:uid="{00000000-0005-0000-0000-00000A070000}"/>
    <cellStyle name="Comma0 13" xfId="1547" xr:uid="{00000000-0005-0000-0000-00000B070000}"/>
    <cellStyle name="Comma0 14" xfId="1548" xr:uid="{00000000-0005-0000-0000-00000C070000}"/>
    <cellStyle name="Comma0 15" xfId="1549" xr:uid="{00000000-0005-0000-0000-00000D070000}"/>
    <cellStyle name="Comma0 16" xfId="3644" xr:uid="{00000000-0005-0000-0000-00000E070000}"/>
    <cellStyle name="Comma0 17" xfId="3810" xr:uid="{00000000-0005-0000-0000-00000F070000}"/>
    <cellStyle name="Comma0 18" xfId="3814" xr:uid="{00000000-0005-0000-0000-000010070000}"/>
    <cellStyle name="Comma0 19" xfId="3854" xr:uid="{00000000-0005-0000-0000-000011070000}"/>
    <cellStyle name="Comma0 2" xfId="1550" xr:uid="{00000000-0005-0000-0000-000012070000}"/>
    <cellStyle name="Comma0 20" xfId="3861" xr:uid="{00000000-0005-0000-0000-000013070000}"/>
    <cellStyle name="Comma0 21" xfId="3914" xr:uid="{00000000-0005-0000-0000-000014070000}"/>
    <cellStyle name="Comma0 22" xfId="3860" xr:uid="{00000000-0005-0000-0000-000015070000}"/>
    <cellStyle name="Comma0 23" xfId="3915" xr:uid="{00000000-0005-0000-0000-000016070000}"/>
    <cellStyle name="Comma0 3" xfId="1551" xr:uid="{00000000-0005-0000-0000-000017070000}"/>
    <cellStyle name="Comma0 4" xfId="1552" xr:uid="{00000000-0005-0000-0000-000018070000}"/>
    <cellStyle name="Comma0 5" xfId="1553" xr:uid="{00000000-0005-0000-0000-000019070000}"/>
    <cellStyle name="Comma0 6" xfId="1554" xr:uid="{00000000-0005-0000-0000-00001A070000}"/>
    <cellStyle name="Comma0 7" xfId="1555" xr:uid="{00000000-0005-0000-0000-00001B070000}"/>
    <cellStyle name="Comma0 8" xfId="1556" xr:uid="{00000000-0005-0000-0000-00001C070000}"/>
    <cellStyle name="Comma0 9" xfId="1557" xr:uid="{00000000-0005-0000-0000-00001D070000}"/>
    <cellStyle name="Comma0_17057Model38" xfId="1558" xr:uid="{00000000-0005-0000-0000-00001E070000}"/>
    <cellStyle name="Comma1 - Modelo2" xfId="1559" xr:uid="{00000000-0005-0000-0000-00001F070000}"/>
    <cellStyle name="Comma1 - Style2" xfId="1560" xr:uid="{00000000-0005-0000-0000-000020070000}"/>
    <cellStyle name="Command" xfId="1561" xr:uid="{00000000-0005-0000-0000-000021070000}"/>
    <cellStyle name="Comments" xfId="1562" xr:uid="{00000000-0005-0000-0000-000022070000}"/>
    <cellStyle name="company" xfId="1563" xr:uid="{00000000-0005-0000-0000-000023070000}"/>
    <cellStyle name="Company Name" xfId="1564" xr:uid="{00000000-0005-0000-0000-000024070000}"/>
    <cellStyle name="Company Name 2" xfId="1565" xr:uid="{00000000-0005-0000-0000-000025070000}"/>
    <cellStyle name="company_121081FIA1_22Oct2012_v1" xfId="1566" xr:uid="{00000000-0005-0000-0000-000026070000}"/>
    <cellStyle name="Corner heading" xfId="3645" xr:uid="{00000000-0005-0000-0000-000027070000}"/>
    <cellStyle name="CR Comma" xfId="1567" xr:uid="{00000000-0005-0000-0000-000028070000}"/>
    <cellStyle name="CR Comma %" xfId="1568" xr:uid="{00000000-0005-0000-0000-000029070000}"/>
    <cellStyle name="CR Comma 0.0" xfId="1569" xr:uid="{00000000-0005-0000-0000-00002A070000}"/>
    <cellStyle name="CR Comma 0.0%" xfId="1570" xr:uid="{00000000-0005-0000-0000-00002B070000}"/>
    <cellStyle name="CR Comma 0.00" xfId="1571" xr:uid="{00000000-0005-0000-0000-00002C070000}"/>
    <cellStyle name="CR Comma 0.00%" xfId="1572" xr:uid="{00000000-0005-0000-0000-00002D070000}"/>
    <cellStyle name="CR Comma 0.000" xfId="1573" xr:uid="{00000000-0005-0000-0000-00002E070000}"/>
    <cellStyle name="CR Comma 0.000%" xfId="1574" xr:uid="{00000000-0005-0000-0000-00002F070000}"/>
    <cellStyle name="CR Comma_Accounts Receivable" xfId="1575" xr:uid="{00000000-0005-0000-0000-000030070000}"/>
    <cellStyle name="CR Currency" xfId="1576" xr:uid="{00000000-0005-0000-0000-000031070000}"/>
    <cellStyle name="CR Currency %" xfId="1577" xr:uid="{00000000-0005-0000-0000-000032070000}"/>
    <cellStyle name="CR Currency 0.0" xfId="1578" xr:uid="{00000000-0005-0000-0000-000033070000}"/>
    <cellStyle name="CR Currency 0.0%" xfId="1579" xr:uid="{00000000-0005-0000-0000-000034070000}"/>
    <cellStyle name="CR Currency 0.00" xfId="1580" xr:uid="{00000000-0005-0000-0000-000035070000}"/>
    <cellStyle name="CR Currency 0.00%" xfId="1581" xr:uid="{00000000-0005-0000-0000-000036070000}"/>
    <cellStyle name="CR Currency 0.000" xfId="1582" xr:uid="{00000000-0005-0000-0000-000037070000}"/>
    <cellStyle name="CR Currency 0.000%" xfId="1583" xr:uid="{00000000-0005-0000-0000-000038070000}"/>
    <cellStyle name="CR Currency_Accounts Receivable" xfId="1584" xr:uid="{00000000-0005-0000-0000-000039070000}"/>
    <cellStyle name="CR Percent" xfId="1585" xr:uid="{00000000-0005-0000-0000-00003A070000}"/>
    <cellStyle name="CR Percent %" xfId="1586" xr:uid="{00000000-0005-0000-0000-00003B070000}"/>
    <cellStyle name="CR Percent 0.0%" xfId="1587" xr:uid="{00000000-0005-0000-0000-00003C070000}"/>
    <cellStyle name="CR Percent 0.00%" xfId="1588" xr:uid="{00000000-0005-0000-0000-00003D070000}"/>
    <cellStyle name="CR Percent 0.000%" xfId="1589" xr:uid="{00000000-0005-0000-0000-00003E070000}"/>
    <cellStyle name="Credit" xfId="1590" xr:uid="{00000000-0005-0000-0000-00003F070000}"/>
    <cellStyle name="Credit subtotal" xfId="1591" xr:uid="{00000000-0005-0000-0000-000040070000}"/>
    <cellStyle name="Credit subtotal 2" xfId="1592" xr:uid="{00000000-0005-0000-0000-000041070000}"/>
    <cellStyle name="Credit subtotal 2 2" xfId="1593" xr:uid="{00000000-0005-0000-0000-000042070000}"/>
    <cellStyle name="Credit subtotal 2 2 2" xfId="1594" xr:uid="{00000000-0005-0000-0000-000043070000}"/>
    <cellStyle name="Credit subtotal 2 3" xfId="1595" xr:uid="{00000000-0005-0000-0000-000044070000}"/>
    <cellStyle name="Credit subtotal 3" xfId="1596" xr:uid="{00000000-0005-0000-0000-000045070000}"/>
    <cellStyle name="Credit subtotal 3 2" xfId="1597" xr:uid="{00000000-0005-0000-0000-000046070000}"/>
    <cellStyle name="Credit Total" xfId="1598" xr:uid="{00000000-0005-0000-0000-000047070000}"/>
    <cellStyle name="Credit Total 2" xfId="1599" xr:uid="{00000000-0005-0000-0000-000048070000}"/>
    <cellStyle name="Credit Total 2 2" xfId="1600" xr:uid="{00000000-0005-0000-0000-000049070000}"/>
    <cellStyle name="Curren - Style1" xfId="1601" xr:uid="{00000000-0005-0000-0000-00004A070000}"/>
    <cellStyle name="Curren - Style1 2" xfId="1602" xr:uid="{00000000-0005-0000-0000-00004B070000}"/>
    <cellStyle name="Curren - Style5" xfId="1603" xr:uid="{00000000-0005-0000-0000-00004C070000}"/>
    <cellStyle name="Curren - Style5 2" xfId="1604" xr:uid="{00000000-0005-0000-0000-00004D070000}"/>
    <cellStyle name="Currency" xfId="2" builtinId="4" customBuiltin="1"/>
    <cellStyle name="Currency %" xfId="1605" xr:uid="{00000000-0005-0000-0000-00004F070000}"/>
    <cellStyle name="Currency (.00)" xfId="9" xr:uid="{00000000-0005-0000-0000-000050070000}"/>
    <cellStyle name="Currency (Rounded)" xfId="1606" xr:uid="{00000000-0005-0000-0000-000051070000}"/>
    <cellStyle name="CURRENCY [-]" xfId="20" xr:uid="{00000000-0005-0000-0000-000052070000}"/>
    <cellStyle name="CURRENCY [-] 2" xfId="55" xr:uid="{00000000-0005-0000-0000-000053070000}"/>
    <cellStyle name="Currency [0]" xfId="3" builtinId="7" customBuiltin="1"/>
    <cellStyle name="Currency [0] 2" xfId="1607" xr:uid="{00000000-0005-0000-0000-000055070000}"/>
    <cellStyle name="Currency [0] 3" xfId="1608" xr:uid="{00000000-0005-0000-0000-000056070000}"/>
    <cellStyle name="Currency [0] 4" xfId="1609" xr:uid="{00000000-0005-0000-0000-000057070000}"/>
    <cellStyle name="Currency [0] 5" xfId="1610" xr:uid="{00000000-0005-0000-0000-000058070000}"/>
    <cellStyle name="Currency [0] 5 2" xfId="1611" xr:uid="{00000000-0005-0000-0000-000059070000}"/>
    <cellStyle name="Currency [0] 6" xfId="1612" xr:uid="{00000000-0005-0000-0000-00005A070000}"/>
    <cellStyle name="Currency [00]" xfId="1613" xr:uid="{00000000-0005-0000-0000-00005B070000}"/>
    <cellStyle name="Currency 0.0" xfId="1614" xr:uid="{00000000-0005-0000-0000-00005C070000}"/>
    <cellStyle name="Currency 0.0%" xfId="1615" xr:uid="{00000000-0005-0000-0000-00005D070000}"/>
    <cellStyle name="Currency 0.0_Accounts Receivable" xfId="1616" xr:uid="{00000000-0005-0000-0000-00005E070000}"/>
    <cellStyle name="Currency 0.00" xfId="1617" xr:uid="{00000000-0005-0000-0000-00005F070000}"/>
    <cellStyle name="Currency 0.00%" xfId="1618" xr:uid="{00000000-0005-0000-0000-000060070000}"/>
    <cellStyle name="Currency 0.00_Accounts Receivable" xfId="1619" xr:uid="{00000000-0005-0000-0000-000061070000}"/>
    <cellStyle name="Currency 0.000" xfId="1620" xr:uid="{00000000-0005-0000-0000-000062070000}"/>
    <cellStyle name="Currency 0.000%" xfId="1621" xr:uid="{00000000-0005-0000-0000-000063070000}"/>
    <cellStyle name="Currency 0.000_Accounts Receivable" xfId="1622" xr:uid="{00000000-0005-0000-0000-000064070000}"/>
    <cellStyle name="Currency 10" xfId="1623" xr:uid="{00000000-0005-0000-0000-000065070000}"/>
    <cellStyle name="Currency 10 2" xfId="1624" xr:uid="{00000000-0005-0000-0000-000066070000}"/>
    <cellStyle name="Currency 11" xfId="1625" xr:uid="{00000000-0005-0000-0000-000067070000}"/>
    <cellStyle name="Currency 11 2" xfId="4153" xr:uid="{00000000-0005-0000-0000-000068070000}"/>
    <cellStyle name="Currency 12" xfId="58" xr:uid="{00000000-0005-0000-0000-000069070000}"/>
    <cellStyle name="Currency 12 2" xfId="3583" xr:uid="{00000000-0005-0000-0000-00006A070000}"/>
    <cellStyle name="Currency 13" xfId="1626" xr:uid="{00000000-0005-0000-0000-00006B070000}"/>
    <cellStyle name="Currency 14" xfId="1627" xr:uid="{00000000-0005-0000-0000-00006C070000}"/>
    <cellStyle name="Currency 15" xfId="1628" xr:uid="{00000000-0005-0000-0000-00006D070000}"/>
    <cellStyle name="Currency 16" xfId="1629" xr:uid="{00000000-0005-0000-0000-00006E070000}"/>
    <cellStyle name="Currency 17" xfId="1630" xr:uid="{00000000-0005-0000-0000-00006F070000}"/>
    <cellStyle name="Currency 18" xfId="1631" xr:uid="{00000000-0005-0000-0000-000070070000}"/>
    <cellStyle name="Currency 19" xfId="1632" xr:uid="{00000000-0005-0000-0000-000071070000}"/>
    <cellStyle name="Currency 2" xfId="23" xr:uid="{00000000-0005-0000-0000-000072070000}"/>
    <cellStyle name="Currency 2 2" xfId="1633" xr:uid="{00000000-0005-0000-0000-000073070000}"/>
    <cellStyle name="Currency 2 2 2" xfId="3647" xr:uid="{00000000-0005-0000-0000-000074070000}"/>
    <cellStyle name="Currency 2 2 3" xfId="3646" xr:uid="{00000000-0005-0000-0000-000075070000}"/>
    <cellStyle name="Currency 2 3" xfId="1634" xr:uid="{00000000-0005-0000-0000-000076070000}"/>
    <cellStyle name="Currency 2 3 2" xfId="1635" xr:uid="{00000000-0005-0000-0000-000077070000}"/>
    <cellStyle name="Currency 2 3 3" xfId="3648" xr:uid="{00000000-0005-0000-0000-000078070000}"/>
    <cellStyle name="Currency 2 4" xfId="1636" xr:uid="{00000000-0005-0000-0000-000079070000}"/>
    <cellStyle name="Currency 2 4 2" xfId="4154" xr:uid="{00000000-0005-0000-0000-00007A070000}"/>
    <cellStyle name="Currency 2 4 2 2" xfId="4155" xr:uid="{00000000-0005-0000-0000-00007B070000}"/>
    <cellStyle name="Currency 2 4 2 2 2" xfId="4156" xr:uid="{00000000-0005-0000-0000-00007C070000}"/>
    <cellStyle name="Currency 2 4 2 3" xfId="4157" xr:uid="{00000000-0005-0000-0000-00007D070000}"/>
    <cellStyle name="Currency 2 4 3" xfId="4158" xr:uid="{00000000-0005-0000-0000-00007E070000}"/>
    <cellStyle name="Currency 2 4 3 2" xfId="4159" xr:uid="{00000000-0005-0000-0000-00007F070000}"/>
    <cellStyle name="Currency 2 4 3 2 2" xfId="4160" xr:uid="{00000000-0005-0000-0000-000080070000}"/>
    <cellStyle name="Currency 2 4 3 3" xfId="4161" xr:uid="{00000000-0005-0000-0000-000081070000}"/>
    <cellStyle name="Currency 2 4 4" xfId="4162" xr:uid="{00000000-0005-0000-0000-000082070000}"/>
    <cellStyle name="Currency 2 4 4 2" xfId="4163" xr:uid="{00000000-0005-0000-0000-000083070000}"/>
    <cellStyle name="Currency 2 4 5" xfId="4164" xr:uid="{00000000-0005-0000-0000-000084070000}"/>
    <cellStyle name="Currency 2 5" xfId="4165" xr:uid="{00000000-0005-0000-0000-000085070000}"/>
    <cellStyle name="Currency 2 5 2" xfId="4166" xr:uid="{00000000-0005-0000-0000-000086070000}"/>
    <cellStyle name="Currency 2 5 2 2" xfId="4167" xr:uid="{00000000-0005-0000-0000-000087070000}"/>
    <cellStyle name="Currency 2 5 3" xfId="4168" xr:uid="{00000000-0005-0000-0000-000088070000}"/>
    <cellStyle name="Currency 2 6" xfId="4169" xr:uid="{00000000-0005-0000-0000-000089070000}"/>
    <cellStyle name="Currency 2 6 2" xfId="4170" xr:uid="{00000000-0005-0000-0000-00008A070000}"/>
    <cellStyle name="Currency 2 6 2 2" xfId="4171" xr:uid="{00000000-0005-0000-0000-00008B070000}"/>
    <cellStyle name="Currency 2 6 3" xfId="4172" xr:uid="{00000000-0005-0000-0000-00008C070000}"/>
    <cellStyle name="Currency 2 7" xfId="4173" xr:uid="{00000000-0005-0000-0000-00008D070000}"/>
    <cellStyle name="Currency 2 7 2" xfId="4174" xr:uid="{00000000-0005-0000-0000-00008E070000}"/>
    <cellStyle name="Currency 2 8" xfId="4175" xr:uid="{00000000-0005-0000-0000-00008F070000}"/>
    <cellStyle name="Currency 2 9" xfId="4176" xr:uid="{00000000-0005-0000-0000-000090070000}"/>
    <cellStyle name="Currency 20" xfId="1637" xr:uid="{00000000-0005-0000-0000-000091070000}"/>
    <cellStyle name="Currency 21" xfId="1638" xr:uid="{00000000-0005-0000-0000-000092070000}"/>
    <cellStyle name="Currency 22" xfId="1639" xr:uid="{00000000-0005-0000-0000-000093070000}"/>
    <cellStyle name="Currency 23" xfId="1640" xr:uid="{00000000-0005-0000-0000-000094070000}"/>
    <cellStyle name="Currency 24" xfId="1641" xr:uid="{00000000-0005-0000-0000-000095070000}"/>
    <cellStyle name="Currency 25" xfId="1642" xr:uid="{00000000-0005-0000-0000-000096070000}"/>
    <cellStyle name="Currency 26" xfId="1643" xr:uid="{00000000-0005-0000-0000-000097070000}"/>
    <cellStyle name="Currency 27" xfId="1644" xr:uid="{00000000-0005-0000-0000-000098070000}"/>
    <cellStyle name="Currency 28" xfId="1645" xr:uid="{00000000-0005-0000-0000-000099070000}"/>
    <cellStyle name="Currency 29" xfId="1646" xr:uid="{00000000-0005-0000-0000-00009A070000}"/>
    <cellStyle name="Currency 3" xfId="1647" xr:uid="{00000000-0005-0000-0000-00009B070000}"/>
    <cellStyle name="Currency 3 2" xfId="1648" xr:uid="{00000000-0005-0000-0000-00009C070000}"/>
    <cellStyle name="Currency 3 2 2" xfId="1649" xr:uid="{00000000-0005-0000-0000-00009D070000}"/>
    <cellStyle name="Currency 3 2 2 2" xfId="4177" xr:uid="{00000000-0005-0000-0000-00009E070000}"/>
    <cellStyle name="Currency 3 2 3" xfId="4178" xr:uid="{00000000-0005-0000-0000-00009F070000}"/>
    <cellStyle name="Currency 3 3" xfId="1650" xr:uid="{00000000-0005-0000-0000-0000A0070000}"/>
    <cellStyle name="Currency 3 3 2" xfId="4179" xr:uid="{00000000-0005-0000-0000-0000A1070000}"/>
    <cellStyle name="Currency 3 3_5.4 RASA Debt Coverage Analysis FY13_Support 1" xfId="4180" xr:uid="{00000000-0005-0000-0000-0000A2070000}"/>
    <cellStyle name="Currency 3 4" xfId="3588" xr:uid="{00000000-0005-0000-0000-0000A3070000}"/>
    <cellStyle name="Currency 30" xfId="1651" xr:uid="{00000000-0005-0000-0000-0000A4070000}"/>
    <cellStyle name="Currency 31" xfId="1652" xr:uid="{00000000-0005-0000-0000-0000A5070000}"/>
    <cellStyle name="Currency 32" xfId="1653" xr:uid="{00000000-0005-0000-0000-0000A6070000}"/>
    <cellStyle name="Currency 33" xfId="1654" xr:uid="{00000000-0005-0000-0000-0000A7070000}"/>
    <cellStyle name="Currency 34" xfId="1655" xr:uid="{00000000-0005-0000-0000-0000A8070000}"/>
    <cellStyle name="Currency 35" xfId="1656" xr:uid="{00000000-0005-0000-0000-0000A9070000}"/>
    <cellStyle name="Currency 36" xfId="1657" xr:uid="{00000000-0005-0000-0000-0000AA070000}"/>
    <cellStyle name="Currency 37" xfId="1658" xr:uid="{00000000-0005-0000-0000-0000AB070000}"/>
    <cellStyle name="Currency 38" xfId="1659" xr:uid="{00000000-0005-0000-0000-0000AC070000}"/>
    <cellStyle name="Currency 39" xfId="1660" xr:uid="{00000000-0005-0000-0000-0000AD070000}"/>
    <cellStyle name="Currency 4" xfId="1661" xr:uid="{00000000-0005-0000-0000-0000AE070000}"/>
    <cellStyle name="Currency 4 2" xfId="1662" xr:uid="{00000000-0005-0000-0000-0000AF070000}"/>
    <cellStyle name="Currency 4 3" xfId="1663" xr:uid="{00000000-0005-0000-0000-0000B0070000}"/>
    <cellStyle name="Currency 4 4" xfId="3649" xr:uid="{00000000-0005-0000-0000-0000B1070000}"/>
    <cellStyle name="Currency 4 5" xfId="3855" xr:uid="{00000000-0005-0000-0000-0000B2070000}"/>
    <cellStyle name="Currency 40" xfId="1664" xr:uid="{00000000-0005-0000-0000-0000B3070000}"/>
    <cellStyle name="Currency 41" xfId="1665" xr:uid="{00000000-0005-0000-0000-0000B4070000}"/>
    <cellStyle name="Currency 42" xfId="3809" xr:uid="{00000000-0005-0000-0000-0000B5070000}"/>
    <cellStyle name="Currency 43" xfId="3819" xr:uid="{00000000-0005-0000-0000-0000B6070000}"/>
    <cellStyle name="Currency 44" xfId="3823" xr:uid="{00000000-0005-0000-0000-0000B7070000}"/>
    <cellStyle name="Currency 45" xfId="3913" xr:uid="{00000000-0005-0000-0000-0000B8070000}"/>
    <cellStyle name="Currency 46" xfId="3921" xr:uid="{00000000-0005-0000-0000-0000B9070000}"/>
    <cellStyle name="Currency 47" xfId="3924" xr:uid="{00000000-0005-0000-0000-0000BA070000}"/>
    <cellStyle name="Currency 48" xfId="3928" xr:uid="{00000000-0005-0000-0000-0000BB070000}"/>
    <cellStyle name="Currency 49" xfId="3931" xr:uid="{00000000-0005-0000-0000-0000BC070000}"/>
    <cellStyle name="Currency 5" xfId="1666" xr:uid="{00000000-0005-0000-0000-0000BD070000}"/>
    <cellStyle name="Currency 5 2" xfId="3650" xr:uid="{00000000-0005-0000-0000-0000BE070000}"/>
    <cellStyle name="Currency 5 2 2" xfId="4181" xr:uid="{00000000-0005-0000-0000-0000BF070000}"/>
    <cellStyle name="Currency 5 2 2 2" xfId="4182" xr:uid="{00000000-0005-0000-0000-0000C0070000}"/>
    <cellStyle name="Currency 5 2 2 2 2" xfId="4183" xr:uid="{00000000-0005-0000-0000-0000C1070000}"/>
    <cellStyle name="Currency 5 2 2 2 2 2" xfId="4184" xr:uid="{00000000-0005-0000-0000-0000C2070000}"/>
    <cellStyle name="Currency 5 2 2 2 3" xfId="4185" xr:uid="{00000000-0005-0000-0000-0000C3070000}"/>
    <cellStyle name="Currency 5 2 2 3" xfId="4186" xr:uid="{00000000-0005-0000-0000-0000C4070000}"/>
    <cellStyle name="Currency 5 2 2 3 2" xfId="4187" xr:uid="{00000000-0005-0000-0000-0000C5070000}"/>
    <cellStyle name="Currency 5 2 2 3 2 2" xfId="4188" xr:uid="{00000000-0005-0000-0000-0000C6070000}"/>
    <cellStyle name="Currency 5 2 2 3 3" xfId="4189" xr:uid="{00000000-0005-0000-0000-0000C7070000}"/>
    <cellStyle name="Currency 5 2 2 4" xfId="4190" xr:uid="{00000000-0005-0000-0000-0000C8070000}"/>
    <cellStyle name="Currency 5 2 2 4 2" xfId="4191" xr:uid="{00000000-0005-0000-0000-0000C9070000}"/>
    <cellStyle name="Currency 5 2 2 5" xfId="4192" xr:uid="{00000000-0005-0000-0000-0000CA070000}"/>
    <cellStyle name="Currency 5 2 3" xfId="4193" xr:uid="{00000000-0005-0000-0000-0000CB070000}"/>
    <cellStyle name="Currency 5 2 3 2" xfId="4194" xr:uid="{00000000-0005-0000-0000-0000CC070000}"/>
    <cellStyle name="Currency 5 2 3 2 2" xfId="4195" xr:uid="{00000000-0005-0000-0000-0000CD070000}"/>
    <cellStyle name="Currency 5 2 3 3" xfId="4196" xr:uid="{00000000-0005-0000-0000-0000CE070000}"/>
    <cellStyle name="Currency 5 2 4" xfId="4197" xr:uid="{00000000-0005-0000-0000-0000CF070000}"/>
    <cellStyle name="Currency 5 2 4 2" xfId="4198" xr:uid="{00000000-0005-0000-0000-0000D0070000}"/>
    <cellStyle name="Currency 5 2 4 2 2" xfId="4199" xr:uid="{00000000-0005-0000-0000-0000D1070000}"/>
    <cellStyle name="Currency 5 2 4 3" xfId="4200" xr:uid="{00000000-0005-0000-0000-0000D2070000}"/>
    <cellStyle name="Currency 5 2 5" xfId="4201" xr:uid="{00000000-0005-0000-0000-0000D3070000}"/>
    <cellStyle name="Currency 5 2 5 2" xfId="4202" xr:uid="{00000000-0005-0000-0000-0000D4070000}"/>
    <cellStyle name="Currency 5 2 6" xfId="4203" xr:uid="{00000000-0005-0000-0000-0000D5070000}"/>
    <cellStyle name="Currency 5 3" xfId="4204" xr:uid="{00000000-0005-0000-0000-0000D6070000}"/>
    <cellStyle name="Currency 5 3 2" xfId="4205" xr:uid="{00000000-0005-0000-0000-0000D7070000}"/>
    <cellStyle name="Currency 5 3 2 2" xfId="4206" xr:uid="{00000000-0005-0000-0000-0000D8070000}"/>
    <cellStyle name="Currency 5 3 2 2 2" xfId="4207" xr:uid="{00000000-0005-0000-0000-0000D9070000}"/>
    <cellStyle name="Currency 5 3 2 3" xfId="4208" xr:uid="{00000000-0005-0000-0000-0000DA070000}"/>
    <cellStyle name="Currency 5 3 3" xfId="4209" xr:uid="{00000000-0005-0000-0000-0000DB070000}"/>
    <cellStyle name="Currency 5 3 3 2" xfId="4210" xr:uid="{00000000-0005-0000-0000-0000DC070000}"/>
    <cellStyle name="Currency 5 3 3 2 2" xfId="4211" xr:uid="{00000000-0005-0000-0000-0000DD070000}"/>
    <cellStyle name="Currency 5 3 3 3" xfId="4212" xr:uid="{00000000-0005-0000-0000-0000DE070000}"/>
    <cellStyle name="Currency 5 3 4" xfId="4213" xr:uid="{00000000-0005-0000-0000-0000DF070000}"/>
    <cellStyle name="Currency 5 3 4 2" xfId="4214" xr:uid="{00000000-0005-0000-0000-0000E0070000}"/>
    <cellStyle name="Currency 5 3 5" xfId="4215" xr:uid="{00000000-0005-0000-0000-0000E1070000}"/>
    <cellStyle name="Currency 5 4" xfId="4216" xr:uid="{00000000-0005-0000-0000-0000E2070000}"/>
    <cellStyle name="Currency 5 4 2" xfId="4217" xr:uid="{00000000-0005-0000-0000-0000E3070000}"/>
    <cellStyle name="Currency 5 4 2 2" xfId="4218" xr:uid="{00000000-0005-0000-0000-0000E4070000}"/>
    <cellStyle name="Currency 5 4 2 2 2" xfId="4219" xr:uid="{00000000-0005-0000-0000-0000E5070000}"/>
    <cellStyle name="Currency 5 4 2 3" xfId="4220" xr:uid="{00000000-0005-0000-0000-0000E6070000}"/>
    <cellStyle name="Currency 5 4 3" xfId="4221" xr:uid="{00000000-0005-0000-0000-0000E7070000}"/>
    <cellStyle name="Currency 5 4 3 2" xfId="4222" xr:uid="{00000000-0005-0000-0000-0000E8070000}"/>
    <cellStyle name="Currency 5 4 3 2 2" xfId="4223" xr:uid="{00000000-0005-0000-0000-0000E9070000}"/>
    <cellStyle name="Currency 5 4 3 3" xfId="4224" xr:uid="{00000000-0005-0000-0000-0000EA070000}"/>
    <cellStyle name="Currency 5 4 4" xfId="4225" xr:uid="{00000000-0005-0000-0000-0000EB070000}"/>
    <cellStyle name="Currency 5 4 4 2" xfId="4226" xr:uid="{00000000-0005-0000-0000-0000EC070000}"/>
    <cellStyle name="Currency 5 4 5" xfId="4227" xr:uid="{00000000-0005-0000-0000-0000ED070000}"/>
    <cellStyle name="Currency 5 5" xfId="4228" xr:uid="{00000000-0005-0000-0000-0000EE070000}"/>
    <cellStyle name="Currency 5 5 2" xfId="4229" xr:uid="{00000000-0005-0000-0000-0000EF070000}"/>
    <cellStyle name="Currency 5 5 2 2" xfId="4230" xr:uid="{00000000-0005-0000-0000-0000F0070000}"/>
    <cellStyle name="Currency 5 5 3" xfId="4231" xr:uid="{00000000-0005-0000-0000-0000F1070000}"/>
    <cellStyle name="Currency 5 6" xfId="4232" xr:uid="{00000000-0005-0000-0000-0000F2070000}"/>
    <cellStyle name="Currency 5 6 2" xfId="4233" xr:uid="{00000000-0005-0000-0000-0000F3070000}"/>
    <cellStyle name="Currency 5 6 2 2" xfId="4234" xr:uid="{00000000-0005-0000-0000-0000F4070000}"/>
    <cellStyle name="Currency 5 6 3" xfId="4235" xr:uid="{00000000-0005-0000-0000-0000F5070000}"/>
    <cellStyle name="Currency 5 7" xfId="4236" xr:uid="{00000000-0005-0000-0000-0000F6070000}"/>
    <cellStyle name="Currency 5 7 2" xfId="4237" xr:uid="{00000000-0005-0000-0000-0000F7070000}"/>
    <cellStyle name="Currency 5 8" xfId="4238" xr:uid="{00000000-0005-0000-0000-0000F8070000}"/>
    <cellStyle name="Currency 6" xfId="1667" xr:uid="{00000000-0005-0000-0000-0000F9070000}"/>
    <cellStyle name="Currency 6 2" xfId="1668" xr:uid="{00000000-0005-0000-0000-0000FA070000}"/>
    <cellStyle name="Currency 6 2 2" xfId="4239" xr:uid="{00000000-0005-0000-0000-0000FB070000}"/>
    <cellStyle name="Currency 6 3" xfId="3651" xr:uid="{00000000-0005-0000-0000-0000FC070000}"/>
    <cellStyle name="Currency 6 4" xfId="3856" xr:uid="{00000000-0005-0000-0000-0000FD070000}"/>
    <cellStyle name="Currency 7" xfId="1669" xr:uid="{00000000-0005-0000-0000-0000FE070000}"/>
    <cellStyle name="Currency 7 2" xfId="3652" xr:uid="{00000000-0005-0000-0000-0000FF070000}"/>
    <cellStyle name="Currency 7 2 2" xfId="4240" xr:uid="{00000000-0005-0000-0000-000000080000}"/>
    <cellStyle name="Currency 7 2 2 2" xfId="4241" xr:uid="{00000000-0005-0000-0000-000001080000}"/>
    <cellStyle name="Currency 7 2 3" xfId="4242" xr:uid="{00000000-0005-0000-0000-000002080000}"/>
    <cellStyle name="Currency 7 3" xfId="4243" xr:uid="{00000000-0005-0000-0000-000003080000}"/>
    <cellStyle name="Currency 7 3 2" xfId="4244" xr:uid="{00000000-0005-0000-0000-000004080000}"/>
    <cellStyle name="Currency 7 3 2 2" xfId="4245" xr:uid="{00000000-0005-0000-0000-000005080000}"/>
    <cellStyle name="Currency 7 3 3" xfId="4246" xr:uid="{00000000-0005-0000-0000-000006080000}"/>
    <cellStyle name="Currency 7 4" xfId="4247" xr:uid="{00000000-0005-0000-0000-000007080000}"/>
    <cellStyle name="Currency 7 4 2" xfId="4248" xr:uid="{00000000-0005-0000-0000-000008080000}"/>
    <cellStyle name="Currency 7 5" xfId="4249" xr:uid="{00000000-0005-0000-0000-000009080000}"/>
    <cellStyle name="Currency 8" xfId="1670" xr:uid="{00000000-0005-0000-0000-00000A080000}"/>
    <cellStyle name="Currency 8 2" xfId="1671" xr:uid="{00000000-0005-0000-0000-00000B080000}"/>
    <cellStyle name="Currency 9" xfId="1672" xr:uid="{00000000-0005-0000-0000-00000C080000}"/>
    <cellStyle name="Currency.brdr" xfId="1673" xr:uid="{00000000-0005-0000-0000-00000D080000}"/>
    <cellStyle name="Currency.brdr 2" xfId="1674" xr:uid="{00000000-0005-0000-0000-00000E080000}"/>
    <cellStyle name="Currency.brdr 2 2" xfId="1675" xr:uid="{00000000-0005-0000-0000-00000F080000}"/>
    <cellStyle name="Currency0" xfId="1676" xr:uid="{00000000-0005-0000-0000-000010080000}"/>
    <cellStyle name="Currency0 2" xfId="1677" xr:uid="{00000000-0005-0000-0000-000011080000}"/>
    <cellStyle name="Currency0 3" xfId="1678" xr:uid="{00000000-0005-0000-0000-000012080000}"/>
    <cellStyle name="Currency0 4" xfId="1679" xr:uid="{00000000-0005-0000-0000-000013080000}"/>
    <cellStyle name="Currency0 5" xfId="1680" xr:uid="{00000000-0005-0000-0000-000014080000}"/>
    <cellStyle name="Currency0 6" xfId="3653" xr:uid="{00000000-0005-0000-0000-000015080000}"/>
    <cellStyle name="Currency1" xfId="10" xr:uid="{00000000-0005-0000-0000-000016080000}"/>
    <cellStyle name="Currency1 2" xfId="56" xr:uid="{00000000-0005-0000-0000-000017080000}"/>
    <cellStyle name="Currency1 2 2" xfId="1681" xr:uid="{00000000-0005-0000-0000-000018080000}"/>
    <cellStyle name="Currency1 3" xfId="1682" xr:uid="{00000000-0005-0000-0000-000019080000}"/>
    <cellStyle name="Currency1 4" xfId="1683" xr:uid="{00000000-0005-0000-0000-00001A080000}"/>
    <cellStyle name="Currency1 5" xfId="1684" xr:uid="{00000000-0005-0000-0000-00001B080000}"/>
    <cellStyle name="Custom - Style8" xfId="1685" xr:uid="{00000000-0005-0000-0000-00001C080000}"/>
    <cellStyle name="Data" xfId="3654" xr:uid="{00000000-0005-0000-0000-00001D080000}"/>
    <cellStyle name="Data   - Style2" xfId="1686" xr:uid="{00000000-0005-0000-0000-00001E080000}"/>
    <cellStyle name="Data   - Style2 2" xfId="1687" xr:uid="{00000000-0005-0000-0000-00001F080000}"/>
    <cellStyle name="Data   - Style2 2 2" xfId="1688" xr:uid="{00000000-0005-0000-0000-000020080000}"/>
    <cellStyle name="Data 2" xfId="3655" xr:uid="{00000000-0005-0000-0000-000021080000}"/>
    <cellStyle name="Data no deci" xfId="3656" xr:uid="{00000000-0005-0000-0000-000022080000}"/>
    <cellStyle name="Data Superscript" xfId="3657" xr:uid="{00000000-0005-0000-0000-000023080000}"/>
    <cellStyle name="Data_1-1A-Regular" xfId="3658" xr:uid="{00000000-0005-0000-0000-000024080000}"/>
    <cellStyle name="Data-one deci" xfId="3659" xr:uid="{00000000-0005-0000-0000-000025080000}"/>
    <cellStyle name="Date" xfId="1689" xr:uid="{00000000-0005-0000-0000-000026080000}"/>
    <cellStyle name="DATE 10" xfId="1690" xr:uid="{00000000-0005-0000-0000-000027080000}"/>
    <cellStyle name="Date 11" xfId="1691" xr:uid="{00000000-0005-0000-0000-000028080000}"/>
    <cellStyle name="Date 12" xfId="1692" xr:uid="{00000000-0005-0000-0000-000029080000}"/>
    <cellStyle name="Date 13" xfId="3660" xr:uid="{00000000-0005-0000-0000-00002A080000}"/>
    <cellStyle name="Date 14" xfId="3811" xr:uid="{00000000-0005-0000-0000-00002B080000}"/>
    <cellStyle name="Date 15" xfId="3813" xr:uid="{00000000-0005-0000-0000-00002C080000}"/>
    <cellStyle name="Date 16" xfId="3857" xr:uid="{00000000-0005-0000-0000-00002D080000}"/>
    <cellStyle name="Date 17" xfId="3859" xr:uid="{00000000-0005-0000-0000-00002E080000}"/>
    <cellStyle name="Date 18" xfId="3847" xr:uid="{00000000-0005-0000-0000-00002F080000}"/>
    <cellStyle name="Date 19" xfId="3858" xr:uid="{00000000-0005-0000-0000-000030080000}"/>
    <cellStyle name="Date 2" xfId="1693" xr:uid="{00000000-0005-0000-0000-000031080000}"/>
    <cellStyle name="Date 20" xfId="3846" xr:uid="{00000000-0005-0000-0000-000032080000}"/>
    <cellStyle name="DATE 3" xfId="1694" xr:uid="{00000000-0005-0000-0000-000033080000}"/>
    <cellStyle name="DATE 4" xfId="1695" xr:uid="{00000000-0005-0000-0000-000034080000}"/>
    <cellStyle name="DATE 5" xfId="1696" xr:uid="{00000000-0005-0000-0000-000035080000}"/>
    <cellStyle name="DATE 6" xfId="1697" xr:uid="{00000000-0005-0000-0000-000036080000}"/>
    <cellStyle name="DATE 7" xfId="1698" xr:uid="{00000000-0005-0000-0000-000037080000}"/>
    <cellStyle name="DATE 8" xfId="1699" xr:uid="{00000000-0005-0000-0000-000038080000}"/>
    <cellStyle name="DATE 9" xfId="1700" xr:uid="{00000000-0005-0000-0000-000039080000}"/>
    <cellStyle name="Debit" xfId="1701" xr:uid="{00000000-0005-0000-0000-00003A080000}"/>
    <cellStyle name="Debit subtotal" xfId="1702" xr:uid="{00000000-0005-0000-0000-00003B080000}"/>
    <cellStyle name="Debit subtotal 2" xfId="1703" xr:uid="{00000000-0005-0000-0000-00003C080000}"/>
    <cellStyle name="Debit subtotal 2 2" xfId="1704" xr:uid="{00000000-0005-0000-0000-00003D080000}"/>
    <cellStyle name="Debit subtotal 2 2 2" xfId="1705" xr:uid="{00000000-0005-0000-0000-00003E080000}"/>
    <cellStyle name="Debit subtotal 2 3" xfId="1706" xr:uid="{00000000-0005-0000-0000-00003F080000}"/>
    <cellStyle name="Debit subtotal 3" xfId="1707" xr:uid="{00000000-0005-0000-0000-000040080000}"/>
    <cellStyle name="Debit subtotal 3 2" xfId="1708" xr:uid="{00000000-0005-0000-0000-000041080000}"/>
    <cellStyle name="Debit Total" xfId="1709" xr:uid="{00000000-0005-0000-0000-000042080000}"/>
    <cellStyle name="Debit Total 2" xfId="1710" xr:uid="{00000000-0005-0000-0000-000043080000}"/>
    <cellStyle name="Debit Total 2 2" xfId="1711" xr:uid="{00000000-0005-0000-0000-000044080000}"/>
    <cellStyle name="Dia" xfId="1712" xr:uid="{00000000-0005-0000-0000-000045080000}"/>
    <cellStyle name="Dollar (zero dec)" xfId="1713" xr:uid="{00000000-0005-0000-0000-000046080000}"/>
    <cellStyle name="Double Accounting" xfId="1714" xr:uid="{00000000-0005-0000-0000-000047080000}"/>
    <cellStyle name="Emphasis 1" xfId="1715" xr:uid="{00000000-0005-0000-0000-000048080000}"/>
    <cellStyle name="Emphasis 1 2" xfId="1716" xr:uid="{00000000-0005-0000-0000-000049080000}"/>
    <cellStyle name="Emphasis 2" xfId="1717" xr:uid="{00000000-0005-0000-0000-00004A080000}"/>
    <cellStyle name="Emphasis 2 2" xfId="1718" xr:uid="{00000000-0005-0000-0000-00004B080000}"/>
    <cellStyle name="Emphasis 3" xfId="1719" xr:uid="{00000000-0005-0000-0000-00004C080000}"/>
    <cellStyle name="Emphasis 3 2" xfId="1720" xr:uid="{00000000-0005-0000-0000-00004D080000}"/>
    <cellStyle name="Encabez1" xfId="1721" xr:uid="{00000000-0005-0000-0000-00004E080000}"/>
    <cellStyle name="Encabez2" xfId="1722" xr:uid="{00000000-0005-0000-0000-00004F080000}"/>
    <cellStyle name="Euro" xfId="1723" xr:uid="{00000000-0005-0000-0000-000050080000}"/>
    <cellStyle name="Explanatory Text 2" xfId="1724" xr:uid="{00000000-0005-0000-0000-000051080000}"/>
    <cellStyle name="Explanatory Text 2 2" xfId="1725" xr:uid="{00000000-0005-0000-0000-000052080000}"/>
    <cellStyle name="Explanatory Text 3" xfId="1726" xr:uid="{00000000-0005-0000-0000-000053080000}"/>
    <cellStyle name="Explanatory Text 4" xfId="1727" xr:uid="{00000000-0005-0000-0000-000054080000}"/>
    <cellStyle name="ExtStyle 0" xfId="1728" xr:uid="{00000000-0005-0000-0000-000055080000}"/>
    <cellStyle name="ExtStyle 16" xfId="1729" xr:uid="{00000000-0005-0000-0000-000056080000}"/>
    <cellStyle name="ExtStyle 17" xfId="1730" xr:uid="{00000000-0005-0000-0000-000057080000}"/>
    <cellStyle name="ExtStyle 19" xfId="1731" xr:uid="{00000000-0005-0000-0000-000058080000}"/>
    <cellStyle name="ExtStyle 20" xfId="1732" xr:uid="{00000000-0005-0000-0000-000059080000}"/>
    <cellStyle name="ExtStyle 21" xfId="1733" xr:uid="{00000000-0005-0000-0000-00005A080000}"/>
    <cellStyle name="ExtStyle 22" xfId="1734" xr:uid="{00000000-0005-0000-0000-00005B080000}"/>
    <cellStyle name="ExtStyle 23" xfId="1735" xr:uid="{00000000-0005-0000-0000-00005C080000}"/>
    <cellStyle name="ExtStyle 29" xfId="1736" xr:uid="{00000000-0005-0000-0000-00005D080000}"/>
    <cellStyle name="ExtStyle 30" xfId="1737" xr:uid="{00000000-0005-0000-0000-00005E080000}"/>
    <cellStyle name="ExtStyle 31" xfId="1738" xr:uid="{00000000-0005-0000-0000-00005F080000}"/>
    <cellStyle name="F2" xfId="1739" xr:uid="{00000000-0005-0000-0000-000060080000}"/>
    <cellStyle name="F3" xfId="1740" xr:uid="{00000000-0005-0000-0000-000061080000}"/>
    <cellStyle name="F4" xfId="1741" xr:uid="{00000000-0005-0000-0000-000062080000}"/>
    <cellStyle name="F5" xfId="1742" xr:uid="{00000000-0005-0000-0000-000063080000}"/>
    <cellStyle name="F6" xfId="1743" xr:uid="{00000000-0005-0000-0000-000064080000}"/>
    <cellStyle name="F7" xfId="1744" xr:uid="{00000000-0005-0000-0000-000065080000}"/>
    <cellStyle name="F8" xfId="1745" xr:uid="{00000000-0005-0000-0000-000066080000}"/>
    <cellStyle name="factor" xfId="1746" xr:uid="{00000000-0005-0000-0000-000067080000}"/>
    <cellStyle name="factor1" xfId="1747" xr:uid="{00000000-0005-0000-0000-000068080000}"/>
    <cellStyle name="Fijo" xfId="1748" xr:uid="{00000000-0005-0000-0000-000069080000}"/>
    <cellStyle name="Financiero" xfId="1749" xr:uid="{00000000-0005-0000-0000-00006A080000}"/>
    <cellStyle name="Fixed" xfId="1750" xr:uid="{00000000-0005-0000-0000-00006B080000}"/>
    <cellStyle name="Fixed 2" xfId="1751" xr:uid="{00000000-0005-0000-0000-00006C080000}"/>
    <cellStyle name="Fixed 3" xfId="1752" xr:uid="{00000000-0005-0000-0000-00006D080000}"/>
    <cellStyle name="Fixed 4" xfId="1753" xr:uid="{00000000-0005-0000-0000-00006E080000}"/>
    <cellStyle name="Fixed 5" xfId="1754" xr:uid="{00000000-0005-0000-0000-00006F080000}"/>
    <cellStyle name="Fixed 6" xfId="3661" xr:uid="{00000000-0005-0000-0000-000070080000}"/>
    <cellStyle name="Fixed3 - Style3" xfId="1755" xr:uid="{00000000-0005-0000-0000-000071080000}"/>
    <cellStyle name="Fixed3 - Style3 2" xfId="1756" xr:uid="{00000000-0005-0000-0000-000072080000}"/>
    <cellStyle name="Font: Calibri, 9pt regular" xfId="1757" xr:uid="{00000000-0005-0000-0000-000073080000}"/>
    <cellStyle name="FOOTNOTE" xfId="1758" xr:uid="{00000000-0005-0000-0000-000074080000}"/>
    <cellStyle name="Footnote 2" xfId="1759" xr:uid="{00000000-0005-0000-0000-000075080000}"/>
    <cellStyle name="Footnotes: all except top row" xfId="1760" xr:uid="{00000000-0005-0000-0000-000076080000}"/>
    <cellStyle name="Footnotes: top row" xfId="1761" xr:uid="{00000000-0005-0000-0000-000077080000}"/>
    <cellStyle name="FRxAmtStyle" xfId="1762" xr:uid="{00000000-0005-0000-0000-000078080000}"/>
    <cellStyle name="FRxCurrStyle" xfId="1763" xr:uid="{00000000-0005-0000-0000-000079080000}"/>
    <cellStyle name="FRxPcntStyle" xfId="1764" xr:uid="{00000000-0005-0000-0000-00007A080000}"/>
    <cellStyle name="funky" xfId="1765" xr:uid="{00000000-0005-0000-0000-00007B080000}"/>
    <cellStyle name="Good 2" xfId="27" xr:uid="{00000000-0005-0000-0000-00007C080000}"/>
    <cellStyle name="Good 2 2" xfId="1766" xr:uid="{00000000-0005-0000-0000-00007D080000}"/>
    <cellStyle name="Good 2 3" xfId="1767" xr:uid="{00000000-0005-0000-0000-00007E080000}"/>
    <cellStyle name="Good 2 3 2" xfId="1768" xr:uid="{00000000-0005-0000-0000-00007F080000}"/>
    <cellStyle name="Good 3" xfId="1769" xr:uid="{00000000-0005-0000-0000-000080080000}"/>
    <cellStyle name="Good 4" xfId="1770" xr:uid="{00000000-0005-0000-0000-000081080000}"/>
    <cellStyle name="Good 5" xfId="1771" xr:uid="{00000000-0005-0000-0000-000082080000}"/>
    <cellStyle name="Grey" xfId="1772" xr:uid="{00000000-0005-0000-0000-000083080000}"/>
    <cellStyle name="Grey 2" xfId="1773" xr:uid="{00000000-0005-0000-0000-000084080000}"/>
    <cellStyle name="Grey 3" xfId="1774" xr:uid="{00000000-0005-0000-0000-000085080000}"/>
    <cellStyle name="Grey_SWL_EIA4" xfId="1775" xr:uid="{00000000-0005-0000-0000-000086080000}"/>
    <cellStyle name="Header" xfId="1776" xr:uid="{00000000-0005-0000-0000-000087080000}"/>
    <cellStyle name="Header 2" xfId="1777" xr:uid="{00000000-0005-0000-0000-000088080000}"/>
    <cellStyle name="Header 3" xfId="1778" xr:uid="{00000000-0005-0000-0000-000089080000}"/>
    <cellStyle name="Header: bottom row" xfId="1779" xr:uid="{00000000-0005-0000-0000-00008A080000}"/>
    <cellStyle name="Header: top rows" xfId="1780" xr:uid="{00000000-0005-0000-0000-00008B080000}"/>
    <cellStyle name="Header1" xfId="1781" xr:uid="{00000000-0005-0000-0000-00008C080000}"/>
    <cellStyle name="Header1 2" xfId="1782" xr:uid="{00000000-0005-0000-0000-00008D080000}"/>
    <cellStyle name="Header2" xfId="1783" xr:uid="{00000000-0005-0000-0000-00008E080000}"/>
    <cellStyle name="Header2 2" xfId="1784" xr:uid="{00000000-0005-0000-0000-00008F080000}"/>
    <cellStyle name="Header2 2 2" xfId="1785" xr:uid="{00000000-0005-0000-0000-000090080000}"/>
    <cellStyle name="Header2 2 2 2" xfId="1786" xr:uid="{00000000-0005-0000-0000-000091080000}"/>
    <cellStyle name="Header2 2 3" xfId="1787" xr:uid="{00000000-0005-0000-0000-000092080000}"/>
    <cellStyle name="Header2 3" xfId="1788" xr:uid="{00000000-0005-0000-0000-000093080000}"/>
    <cellStyle name="Header2 3 2" xfId="1789" xr:uid="{00000000-0005-0000-0000-000094080000}"/>
    <cellStyle name="Header2 4" xfId="1790" xr:uid="{00000000-0005-0000-0000-000095080000}"/>
    <cellStyle name="Header2 4 2" xfId="1791" xr:uid="{00000000-0005-0000-0000-000096080000}"/>
    <cellStyle name="HEADING" xfId="1792" xr:uid="{00000000-0005-0000-0000-000097080000}"/>
    <cellStyle name="Heading 1 2" xfId="1793" xr:uid="{00000000-0005-0000-0000-000098080000}"/>
    <cellStyle name="Heading 1 2 2" xfId="1794" xr:uid="{00000000-0005-0000-0000-000099080000}"/>
    <cellStyle name="Heading 1 3" xfId="1795" xr:uid="{00000000-0005-0000-0000-00009A080000}"/>
    <cellStyle name="Heading 1 4" xfId="1796" xr:uid="{00000000-0005-0000-0000-00009B080000}"/>
    <cellStyle name="Heading 1 5" xfId="1797" xr:uid="{00000000-0005-0000-0000-00009C080000}"/>
    <cellStyle name="Heading 2 2" xfId="1798" xr:uid="{00000000-0005-0000-0000-00009D080000}"/>
    <cellStyle name="Heading 2 2 2" xfId="1799" xr:uid="{00000000-0005-0000-0000-00009E080000}"/>
    <cellStyle name="Heading 2 3" xfId="1800" xr:uid="{00000000-0005-0000-0000-00009F080000}"/>
    <cellStyle name="Heading 2 3 2" xfId="3663" xr:uid="{00000000-0005-0000-0000-0000A0080000}"/>
    <cellStyle name="Heading 2 4" xfId="1801" xr:uid="{00000000-0005-0000-0000-0000A1080000}"/>
    <cellStyle name="Heading 2 4 2" xfId="3664" xr:uid="{00000000-0005-0000-0000-0000A2080000}"/>
    <cellStyle name="Heading 2 5" xfId="1802" xr:uid="{00000000-0005-0000-0000-0000A3080000}"/>
    <cellStyle name="Heading 3 2" xfId="1803" xr:uid="{00000000-0005-0000-0000-0000A4080000}"/>
    <cellStyle name="Heading 3 2 2" xfId="1804" xr:uid="{00000000-0005-0000-0000-0000A5080000}"/>
    <cellStyle name="Heading 3 3" xfId="1805" xr:uid="{00000000-0005-0000-0000-0000A6080000}"/>
    <cellStyle name="Heading 3 4" xfId="1806" xr:uid="{00000000-0005-0000-0000-0000A7080000}"/>
    <cellStyle name="Heading 4 2" xfId="1807" xr:uid="{00000000-0005-0000-0000-0000A8080000}"/>
    <cellStyle name="Heading 4 2 2" xfId="1808" xr:uid="{00000000-0005-0000-0000-0000A9080000}"/>
    <cellStyle name="Heading 4 3" xfId="1809" xr:uid="{00000000-0005-0000-0000-0000AA080000}"/>
    <cellStyle name="Heading 4 4" xfId="1810" xr:uid="{00000000-0005-0000-0000-0000AB080000}"/>
    <cellStyle name="Heading 5" xfId="1811" xr:uid="{00000000-0005-0000-0000-0000AC080000}"/>
    <cellStyle name="Heading No Underline" xfId="1812" xr:uid="{00000000-0005-0000-0000-0000AD080000}"/>
    <cellStyle name="Heading No Underline 2" xfId="1813" xr:uid="{00000000-0005-0000-0000-0000AE080000}"/>
    <cellStyle name="Heading With Underline" xfId="1814" xr:uid="{00000000-0005-0000-0000-0000AF080000}"/>
    <cellStyle name="Heading With Underline 2" xfId="1815" xr:uid="{00000000-0005-0000-0000-0000B0080000}"/>
    <cellStyle name="Heading With Underline 3" xfId="1816" xr:uid="{00000000-0005-0000-0000-0000B1080000}"/>
    <cellStyle name="Heading With Underline 4" xfId="1817" xr:uid="{00000000-0005-0000-0000-0000B2080000}"/>
    <cellStyle name="Heading With Underline 4 2" xfId="1818" xr:uid="{00000000-0005-0000-0000-0000B3080000}"/>
    <cellStyle name="Heading With Underline 5" xfId="1819" xr:uid="{00000000-0005-0000-0000-0000B4080000}"/>
    <cellStyle name="Heading With Underline 6" xfId="1820" xr:uid="{00000000-0005-0000-0000-0000B5080000}"/>
    <cellStyle name="Heading With Underline 7" xfId="1821" xr:uid="{00000000-0005-0000-0000-0000B6080000}"/>
    <cellStyle name="Heading1" xfId="1822" xr:uid="{00000000-0005-0000-0000-0000B7080000}"/>
    <cellStyle name="Heading2" xfId="1823" xr:uid="{00000000-0005-0000-0000-0000B8080000}"/>
    <cellStyle name="Heading3" xfId="1824" xr:uid="{00000000-0005-0000-0000-0000B9080000}"/>
    <cellStyle name="Hed Side" xfId="3665" xr:uid="{00000000-0005-0000-0000-0000BA080000}"/>
    <cellStyle name="Hed Side 2" xfId="3666" xr:uid="{00000000-0005-0000-0000-0000BB080000}"/>
    <cellStyle name="Hed Side bold" xfId="3667" xr:uid="{00000000-0005-0000-0000-0000BC080000}"/>
    <cellStyle name="Hed Side bold 2" xfId="3812" xr:uid="{00000000-0005-0000-0000-0000BD080000}"/>
    <cellStyle name="Hed Side Indent" xfId="3668" xr:uid="{00000000-0005-0000-0000-0000BE080000}"/>
    <cellStyle name="Hed Side Regular" xfId="3669" xr:uid="{00000000-0005-0000-0000-0000BF080000}"/>
    <cellStyle name="Hed Side_1-1A-Regular" xfId="3670" xr:uid="{00000000-0005-0000-0000-0000C0080000}"/>
    <cellStyle name="Hed Top" xfId="3671" xr:uid="{00000000-0005-0000-0000-0000C1080000}"/>
    <cellStyle name="Hed Top - SECTION" xfId="3672" xr:uid="{00000000-0005-0000-0000-0000C2080000}"/>
    <cellStyle name="Hed Top 2" xfId="3673" xr:uid="{00000000-0005-0000-0000-0000C3080000}"/>
    <cellStyle name="Hed Top_3-new4" xfId="3674" xr:uid="{00000000-0005-0000-0000-0000C4080000}"/>
    <cellStyle name="Hyperlink" xfId="6399" builtinId="8"/>
    <cellStyle name="Hyperlink 2" xfId="29" xr:uid="{00000000-0005-0000-0000-0000C5080000}"/>
    <cellStyle name="Hyperlink 2 2" xfId="1825" xr:uid="{00000000-0005-0000-0000-0000C6080000}"/>
    <cellStyle name="Hyperlink 2 2 2" xfId="3676" xr:uid="{00000000-0005-0000-0000-0000C7080000}"/>
    <cellStyle name="Hyperlink 2 3" xfId="1826" xr:uid="{00000000-0005-0000-0000-0000C8080000}"/>
    <cellStyle name="Hyperlink 2 3 2" xfId="1827" xr:uid="{00000000-0005-0000-0000-0000C9080000}"/>
    <cellStyle name="Hyperlink 2 4" xfId="3675" xr:uid="{00000000-0005-0000-0000-0000CA080000}"/>
    <cellStyle name="Hyperlink 3" xfId="28" xr:uid="{00000000-0005-0000-0000-0000CB080000}"/>
    <cellStyle name="Hyperlink 3 2" xfId="1828" xr:uid="{00000000-0005-0000-0000-0000CC080000}"/>
    <cellStyle name="Hyperlink 3 3" xfId="3677" xr:uid="{00000000-0005-0000-0000-0000CD080000}"/>
    <cellStyle name="Hyperlink 4" xfId="1829" xr:uid="{00000000-0005-0000-0000-0000CE080000}"/>
    <cellStyle name="Hyperlink 4 2" xfId="3678" xr:uid="{00000000-0005-0000-0000-0000CF080000}"/>
    <cellStyle name="Hyperlink 5" xfId="1830" xr:uid="{00000000-0005-0000-0000-0000D0080000}"/>
    <cellStyle name="Hyperlink 6" xfId="1831" xr:uid="{00000000-0005-0000-0000-0000D1080000}"/>
    <cellStyle name="INCR" xfId="1832" xr:uid="{00000000-0005-0000-0000-0000D2080000}"/>
    <cellStyle name="Input [yellow]" xfId="1833" xr:uid="{00000000-0005-0000-0000-0000D3080000}"/>
    <cellStyle name="Input [yellow] 2" xfId="1834" xr:uid="{00000000-0005-0000-0000-0000D4080000}"/>
    <cellStyle name="Input [yellow] 2 2" xfId="1835" xr:uid="{00000000-0005-0000-0000-0000D5080000}"/>
    <cellStyle name="Input [yellow] 2 2 2" xfId="1836" xr:uid="{00000000-0005-0000-0000-0000D6080000}"/>
    <cellStyle name="Input [yellow] 3" xfId="1837" xr:uid="{00000000-0005-0000-0000-0000D7080000}"/>
    <cellStyle name="Input [yellow] 3 2" xfId="1838" xr:uid="{00000000-0005-0000-0000-0000D8080000}"/>
    <cellStyle name="Input [yellow] 3 2 2" xfId="1839" xr:uid="{00000000-0005-0000-0000-0000D9080000}"/>
    <cellStyle name="Input [yellow] 4" xfId="1840" xr:uid="{00000000-0005-0000-0000-0000DA080000}"/>
    <cellStyle name="Input [yellow] 4 2" xfId="1841" xr:uid="{00000000-0005-0000-0000-0000DB080000}"/>
    <cellStyle name="Input [yellow]_SWL_EIA4" xfId="1842" xr:uid="{00000000-0005-0000-0000-0000DC080000}"/>
    <cellStyle name="Input 10" xfId="1843" xr:uid="{00000000-0005-0000-0000-0000DD080000}"/>
    <cellStyle name="Input 10 2" xfId="1844" xr:uid="{00000000-0005-0000-0000-0000DE080000}"/>
    <cellStyle name="Input 10 3" xfId="3679" xr:uid="{00000000-0005-0000-0000-0000DF080000}"/>
    <cellStyle name="Input 11" xfId="1845" xr:uid="{00000000-0005-0000-0000-0000E0080000}"/>
    <cellStyle name="Input 11 2" xfId="1846" xr:uid="{00000000-0005-0000-0000-0000E1080000}"/>
    <cellStyle name="Input 11 3" xfId="3680" xr:uid="{00000000-0005-0000-0000-0000E2080000}"/>
    <cellStyle name="Input 12" xfId="1847" xr:uid="{00000000-0005-0000-0000-0000E3080000}"/>
    <cellStyle name="Input 12 2" xfId="1848" xr:uid="{00000000-0005-0000-0000-0000E4080000}"/>
    <cellStyle name="Input 12 3" xfId="3681" xr:uid="{00000000-0005-0000-0000-0000E5080000}"/>
    <cellStyle name="Input 13" xfId="1849" xr:uid="{00000000-0005-0000-0000-0000E6080000}"/>
    <cellStyle name="Input 13 2" xfId="1850" xr:uid="{00000000-0005-0000-0000-0000E7080000}"/>
    <cellStyle name="Input 13 3" xfId="3682" xr:uid="{00000000-0005-0000-0000-0000E8080000}"/>
    <cellStyle name="Input 14" xfId="1851" xr:uid="{00000000-0005-0000-0000-0000E9080000}"/>
    <cellStyle name="Input 14 2" xfId="1852" xr:uid="{00000000-0005-0000-0000-0000EA080000}"/>
    <cellStyle name="Input 14 3" xfId="3683" xr:uid="{00000000-0005-0000-0000-0000EB080000}"/>
    <cellStyle name="Input 15" xfId="1853" xr:uid="{00000000-0005-0000-0000-0000EC080000}"/>
    <cellStyle name="Input 15 2" xfId="1854" xr:uid="{00000000-0005-0000-0000-0000ED080000}"/>
    <cellStyle name="Input 15 3" xfId="3684" xr:uid="{00000000-0005-0000-0000-0000EE080000}"/>
    <cellStyle name="Input 16" xfId="1855" xr:uid="{00000000-0005-0000-0000-0000EF080000}"/>
    <cellStyle name="Input 16 2" xfId="1856" xr:uid="{00000000-0005-0000-0000-0000F0080000}"/>
    <cellStyle name="Input 17" xfId="1857" xr:uid="{00000000-0005-0000-0000-0000F1080000}"/>
    <cellStyle name="Input 17 2" xfId="1858" xr:uid="{00000000-0005-0000-0000-0000F2080000}"/>
    <cellStyle name="Input 18" xfId="1859" xr:uid="{00000000-0005-0000-0000-0000F3080000}"/>
    <cellStyle name="Input 18 2" xfId="1860" xr:uid="{00000000-0005-0000-0000-0000F4080000}"/>
    <cellStyle name="Input 19" xfId="1861" xr:uid="{00000000-0005-0000-0000-0000F5080000}"/>
    <cellStyle name="Input 19 2" xfId="1862" xr:uid="{00000000-0005-0000-0000-0000F6080000}"/>
    <cellStyle name="Input 2" xfId="1863" xr:uid="{00000000-0005-0000-0000-0000F7080000}"/>
    <cellStyle name="Input 2 2" xfId="1864" xr:uid="{00000000-0005-0000-0000-0000F8080000}"/>
    <cellStyle name="Input 2 3" xfId="3685" xr:uid="{00000000-0005-0000-0000-0000F9080000}"/>
    <cellStyle name="Input 2 4" xfId="3686" xr:uid="{00000000-0005-0000-0000-0000FA080000}"/>
    <cellStyle name="Input 2 5" xfId="3687" xr:uid="{00000000-0005-0000-0000-0000FB080000}"/>
    <cellStyle name="Input 2 6" xfId="3688" xr:uid="{00000000-0005-0000-0000-0000FC080000}"/>
    <cellStyle name="Input 20" xfId="1865" xr:uid="{00000000-0005-0000-0000-0000FD080000}"/>
    <cellStyle name="Input 20 2" xfId="1866" xr:uid="{00000000-0005-0000-0000-0000FE080000}"/>
    <cellStyle name="Input 21" xfId="1867" xr:uid="{00000000-0005-0000-0000-0000FF080000}"/>
    <cellStyle name="Input 21 2" xfId="1868" xr:uid="{00000000-0005-0000-0000-000000090000}"/>
    <cellStyle name="Input 22" xfId="1869" xr:uid="{00000000-0005-0000-0000-000001090000}"/>
    <cellStyle name="Input 22 2" xfId="1870" xr:uid="{00000000-0005-0000-0000-000002090000}"/>
    <cellStyle name="Input 23" xfId="1871" xr:uid="{00000000-0005-0000-0000-000003090000}"/>
    <cellStyle name="Input 23 2" xfId="1872" xr:uid="{00000000-0005-0000-0000-000004090000}"/>
    <cellStyle name="Input 24" xfId="1873" xr:uid="{00000000-0005-0000-0000-000005090000}"/>
    <cellStyle name="Input 24 2" xfId="1874" xr:uid="{00000000-0005-0000-0000-000006090000}"/>
    <cellStyle name="Input 25" xfId="1875" xr:uid="{00000000-0005-0000-0000-000007090000}"/>
    <cellStyle name="Input 25 2" xfId="1876" xr:uid="{00000000-0005-0000-0000-000008090000}"/>
    <cellStyle name="Input 26" xfId="1877" xr:uid="{00000000-0005-0000-0000-000009090000}"/>
    <cellStyle name="Input 26 2" xfId="1878" xr:uid="{00000000-0005-0000-0000-00000A090000}"/>
    <cellStyle name="Input 27" xfId="1879" xr:uid="{00000000-0005-0000-0000-00000B090000}"/>
    <cellStyle name="Input 27 2" xfId="1880" xr:uid="{00000000-0005-0000-0000-00000C090000}"/>
    <cellStyle name="Input 28" xfId="1881" xr:uid="{00000000-0005-0000-0000-00000D090000}"/>
    <cellStyle name="Input 28 2" xfId="1882" xr:uid="{00000000-0005-0000-0000-00000E090000}"/>
    <cellStyle name="Input 29" xfId="1883" xr:uid="{00000000-0005-0000-0000-00000F090000}"/>
    <cellStyle name="Input 29 2" xfId="1884" xr:uid="{00000000-0005-0000-0000-000010090000}"/>
    <cellStyle name="Input 3" xfId="1885" xr:uid="{00000000-0005-0000-0000-000011090000}"/>
    <cellStyle name="Input 3 2" xfId="1886" xr:uid="{00000000-0005-0000-0000-000012090000}"/>
    <cellStyle name="Input 3 3" xfId="1887" xr:uid="{00000000-0005-0000-0000-000013090000}"/>
    <cellStyle name="Input 3 4" xfId="3689" xr:uid="{00000000-0005-0000-0000-000014090000}"/>
    <cellStyle name="Input 30" xfId="1888" xr:uid="{00000000-0005-0000-0000-000015090000}"/>
    <cellStyle name="Input 30 2" xfId="1889" xr:uid="{00000000-0005-0000-0000-000016090000}"/>
    <cellStyle name="Input 31" xfId="1890" xr:uid="{00000000-0005-0000-0000-000017090000}"/>
    <cellStyle name="Input 31 2" xfId="1891" xr:uid="{00000000-0005-0000-0000-000018090000}"/>
    <cellStyle name="Input 32" xfId="1892" xr:uid="{00000000-0005-0000-0000-000019090000}"/>
    <cellStyle name="Input 32 2" xfId="1893" xr:uid="{00000000-0005-0000-0000-00001A090000}"/>
    <cellStyle name="Input 33" xfId="1894" xr:uid="{00000000-0005-0000-0000-00001B090000}"/>
    <cellStyle name="Input 33 2" xfId="1895" xr:uid="{00000000-0005-0000-0000-00001C090000}"/>
    <cellStyle name="Input 4" xfId="1896" xr:uid="{00000000-0005-0000-0000-00001D090000}"/>
    <cellStyle name="Input 4 2" xfId="1897" xr:uid="{00000000-0005-0000-0000-00001E090000}"/>
    <cellStyle name="Input 4 3" xfId="3690" xr:uid="{00000000-0005-0000-0000-00001F090000}"/>
    <cellStyle name="Input 5" xfId="1898" xr:uid="{00000000-0005-0000-0000-000020090000}"/>
    <cellStyle name="Input 5 2" xfId="1899" xr:uid="{00000000-0005-0000-0000-000021090000}"/>
    <cellStyle name="Input 5 2 2" xfId="1900" xr:uid="{00000000-0005-0000-0000-000022090000}"/>
    <cellStyle name="Input 5 3" xfId="1901" xr:uid="{00000000-0005-0000-0000-000023090000}"/>
    <cellStyle name="Input 5 4" xfId="3691" xr:uid="{00000000-0005-0000-0000-000024090000}"/>
    <cellStyle name="Input 6" xfId="1902" xr:uid="{00000000-0005-0000-0000-000025090000}"/>
    <cellStyle name="Input 6 2" xfId="1903" xr:uid="{00000000-0005-0000-0000-000026090000}"/>
    <cellStyle name="Input 6 3" xfId="3692" xr:uid="{00000000-0005-0000-0000-000027090000}"/>
    <cellStyle name="Input 7" xfId="1904" xr:uid="{00000000-0005-0000-0000-000028090000}"/>
    <cellStyle name="Input 7 2" xfId="1905" xr:uid="{00000000-0005-0000-0000-000029090000}"/>
    <cellStyle name="Input 7 3" xfId="3693" xr:uid="{00000000-0005-0000-0000-00002A090000}"/>
    <cellStyle name="Input 8" xfId="1906" xr:uid="{00000000-0005-0000-0000-00002B090000}"/>
    <cellStyle name="Input 8 2" xfId="1907" xr:uid="{00000000-0005-0000-0000-00002C090000}"/>
    <cellStyle name="Input 8 3" xfId="3694" xr:uid="{00000000-0005-0000-0000-00002D090000}"/>
    <cellStyle name="Input 9" xfId="1908" xr:uid="{00000000-0005-0000-0000-00002E090000}"/>
    <cellStyle name="Input 9 2" xfId="1909" xr:uid="{00000000-0005-0000-0000-00002F090000}"/>
    <cellStyle name="Input 9 3" xfId="3695" xr:uid="{00000000-0005-0000-0000-000030090000}"/>
    <cellStyle name="Input Cells" xfId="1910" xr:uid="{00000000-0005-0000-0000-000031090000}"/>
    <cellStyle name="Input Cells 2" xfId="1911" xr:uid="{00000000-0005-0000-0000-000032090000}"/>
    <cellStyle name="Input Cells 2 2" xfId="1912" xr:uid="{00000000-0005-0000-0000-000033090000}"/>
    <cellStyle name="Input Cells 3" xfId="1913" xr:uid="{00000000-0005-0000-0000-000034090000}"/>
    <cellStyle name="Input Cells 3 2" xfId="1914" xr:uid="{00000000-0005-0000-0000-000035090000}"/>
    <cellStyle name="Inputs" xfId="1915" xr:uid="{00000000-0005-0000-0000-000036090000}"/>
    <cellStyle name="Labels - Style3" xfId="1916" xr:uid="{00000000-0005-0000-0000-000037090000}"/>
    <cellStyle name="Labels - Style3 2" xfId="1917" xr:uid="{00000000-0005-0000-0000-000038090000}"/>
    <cellStyle name="Labels - Style3 2 2" xfId="1918" xr:uid="{00000000-0005-0000-0000-000039090000}"/>
    <cellStyle name="Linked Cell 2" xfId="1919" xr:uid="{00000000-0005-0000-0000-00003A090000}"/>
    <cellStyle name="Linked Cell 2 2" xfId="1920" xr:uid="{00000000-0005-0000-0000-00003B090000}"/>
    <cellStyle name="Linked Cell 3" xfId="1921" xr:uid="{00000000-0005-0000-0000-00003C090000}"/>
    <cellStyle name="Linked Cell 4" xfId="1922" xr:uid="{00000000-0005-0000-0000-00003D090000}"/>
    <cellStyle name="MainData" xfId="1923" xr:uid="{00000000-0005-0000-0000-00003E090000}"/>
    <cellStyle name="MajorTotal" xfId="1924" xr:uid="{00000000-0005-0000-0000-00003F090000}"/>
    <cellStyle name="MajorTotal 2" xfId="1925" xr:uid="{00000000-0005-0000-0000-000040090000}"/>
    <cellStyle name="MajorTotal 2 2" xfId="1926" xr:uid="{00000000-0005-0000-0000-000041090000}"/>
    <cellStyle name="MajorTotal 2 3" xfId="1927" xr:uid="{00000000-0005-0000-0000-000042090000}"/>
    <cellStyle name="MajorTotal 2 4" xfId="1928" xr:uid="{00000000-0005-0000-0000-000043090000}"/>
    <cellStyle name="MajorTotal 3" xfId="1929" xr:uid="{00000000-0005-0000-0000-000044090000}"/>
    <cellStyle name="MajorTotal 3 2" xfId="1930" xr:uid="{00000000-0005-0000-0000-000045090000}"/>
    <cellStyle name="MajorTotal 3 3" xfId="1931" xr:uid="{00000000-0005-0000-0000-000046090000}"/>
    <cellStyle name="MajorTotal 3 4" xfId="1932" xr:uid="{00000000-0005-0000-0000-000047090000}"/>
    <cellStyle name="MajorTotal 4" xfId="1933" xr:uid="{00000000-0005-0000-0000-000048090000}"/>
    <cellStyle name="MajorTotal 5" xfId="1934" xr:uid="{00000000-0005-0000-0000-000049090000}"/>
    <cellStyle name="MajorTotal 6" xfId="1935" xr:uid="{00000000-0005-0000-0000-00004A090000}"/>
    <cellStyle name="MajorTotal_14012_feasibility_121108" xfId="1936" xr:uid="{00000000-0005-0000-0000-00004B090000}"/>
    <cellStyle name="Millares [0]_10 AVERIAS MASIVAS + ANT" xfId="1937" xr:uid="{00000000-0005-0000-0000-00004C090000}"/>
    <cellStyle name="Millares_10 AVERIAS MASIVAS + ANT" xfId="1938" xr:uid="{00000000-0005-0000-0000-00004D090000}"/>
    <cellStyle name="Millions" xfId="1939" xr:uid="{00000000-0005-0000-0000-00004E090000}"/>
    <cellStyle name="Moneda [0]_10 AVERIAS MASIVAS + ANT" xfId="1940" xr:uid="{00000000-0005-0000-0000-00004F090000}"/>
    <cellStyle name="Moneda_10 AVERIAS MASIVAS + ANT" xfId="1941" xr:uid="{00000000-0005-0000-0000-000050090000}"/>
    <cellStyle name="Monetario" xfId="1942" xr:uid="{00000000-0005-0000-0000-000051090000}"/>
    <cellStyle name="Neutral 2" xfId="30" xr:uid="{00000000-0005-0000-0000-000052090000}"/>
    <cellStyle name="Neutral 2 2" xfId="1943" xr:uid="{00000000-0005-0000-0000-000053090000}"/>
    <cellStyle name="Neutral 2 3" xfId="1944" xr:uid="{00000000-0005-0000-0000-000054090000}"/>
    <cellStyle name="Neutral 2 3 2" xfId="1945" xr:uid="{00000000-0005-0000-0000-000055090000}"/>
    <cellStyle name="Neutral 3" xfId="1946" xr:uid="{00000000-0005-0000-0000-000056090000}"/>
    <cellStyle name="Neutral 4" xfId="1947" xr:uid="{00000000-0005-0000-0000-000057090000}"/>
    <cellStyle name="New" xfId="1948" xr:uid="{00000000-0005-0000-0000-000058090000}"/>
    <cellStyle name="no dec" xfId="1949" xr:uid="{00000000-0005-0000-0000-000059090000}"/>
    <cellStyle name="Norm?l_D_TR_OI" xfId="1950" xr:uid="{00000000-0005-0000-0000-00005A090000}"/>
    <cellStyle name="norma" xfId="1951" xr:uid="{00000000-0005-0000-0000-00005B090000}"/>
    <cellStyle name="norma 2" xfId="1952" xr:uid="{00000000-0005-0000-0000-00005C090000}"/>
    <cellStyle name="norma 2 2" xfId="1953" xr:uid="{00000000-0005-0000-0000-00005D090000}"/>
    <cellStyle name="Normal" xfId="0" builtinId="0"/>
    <cellStyle name="Normal - Bold" xfId="1954" xr:uid="{00000000-0005-0000-0000-00005F090000}"/>
    <cellStyle name="Normal - Style1" xfId="1955" xr:uid="{00000000-0005-0000-0000-000060090000}"/>
    <cellStyle name="Normal 10" xfId="1956" xr:uid="{00000000-0005-0000-0000-000061090000}"/>
    <cellStyle name="Normal 10 2" xfId="1957" xr:uid="{00000000-0005-0000-0000-000062090000}"/>
    <cellStyle name="Normal 10 2 2" xfId="1958" xr:uid="{00000000-0005-0000-0000-000063090000}"/>
    <cellStyle name="Normal 10 2 2 2" xfId="4250" xr:uid="{00000000-0005-0000-0000-000064090000}"/>
    <cellStyle name="Normal 10 2 2 2 2" xfId="4251" xr:uid="{00000000-0005-0000-0000-000065090000}"/>
    <cellStyle name="Normal 10 2 2 2 2 2" xfId="4252" xr:uid="{00000000-0005-0000-0000-000066090000}"/>
    <cellStyle name="Normal 10 2 2 2 3" xfId="4253" xr:uid="{00000000-0005-0000-0000-000067090000}"/>
    <cellStyle name="Normal 10 2 2 2_ROPS 14-15B Workbook As of 26August2014" xfId="4254" xr:uid="{00000000-0005-0000-0000-000068090000}"/>
    <cellStyle name="Normal 10 2 2 3" xfId="4255" xr:uid="{00000000-0005-0000-0000-000069090000}"/>
    <cellStyle name="Normal 10 2 2 3 2" xfId="4256" xr:uid="{00000000-0005-0000-0000-00006A090000}"/>
    <cellStyle name="Normal 10 2 2 3 3" xfId="4257" xr:uid="{00000000-0005-0000-0000-00006B090000}"/>
    <cellStyle name="Normal 10 2 2 4" xfId="4258" xr:uid="{00000000-0005-0000-0000-00006C090000}"/>
    <cellStyle name="Normal 10 2 2_Copy of FY13 RASA Projected Cash Flow FYE 30Jun2013" xfId="4259" xr:uid="{00000000-0005-0000-0000-00006D090000}"/>
    <cellStyle name="Normal 10 2 3" xfId="4260" xr:uid="{00000000-0005-0000-0000-00006E090000}"/>
    <cellStyle name="Normal 10 2_Bond Proceeds Funds ROPS 13-14B Fund Balance Recon" xfId="4261" xr:uid="{00000000-0005-0000-0000-00006F090000}"/>
    <cellStyle name="Normal 10 3" xfId="1959" xr:uid="{00000000-0005-0000-0000-000070090000}"/>
    <cellStyle name="Normal 10 3 2" xfId="1960" xr:uid="{00000000-0005-0000-0000-000071090000}"/>
    <cellStyle name="Normal 10 3 2 2" xfId="4262" xr:uid="{00000000-0005-0000-0000-000072090000}"/>
    <cellStyle name="Normal 10 3 3" xfId="4263" xr:uid="{00000000-0005-0000-0000-000073090000}"/>
    <cellStyle name="Normal 10 3_FY14 Period 1 thru 12 GL Details As of 08Aug2014" xfId="4264" xr:uid="{00000000-0005-0000-0000-000074090000}"/>
    <cellStyle name="Normal 10 4" xfId="1961" xr:uid="{00000000-0005-0000-0000-000075090000}"/>
    <cellStyle name="Normal 10 4 2" xfId="4265" xr:uid="{00000000-0005-0000-0000-000076090000}"/>
    <cellStyle name="Normal 10 4 3" xfId="4266" xr:uid="{00000000-0005-0000-0000-000077090000}"/>
    <cellStyle name="Normal 10 5" xfId="3696" xr:uid="{00000000-0005-0000-0000-000078090000}"/>
    <cellStyle name="Normal 10 6" xfId="3862" xr:uid="{00000000-0005-0000-0000-000079090000}"/>
    <cellStyle name="Normal 10 7" xfId="4267" xr:uid="{00000000-0005-0000-0000-00007A090000}"/>
    <cellStyle name="Normal 10 8" xfId="4268" xr:uid="{00000000-0005-0000-0000-00007B090000}"/>
    <cellStyle name="Normal 10_5.4 RASA Debt Coverage Analysis FY13_Support 1" xfId="4269" xr:uid="{00000000-0005-0000-0000-00007C090000}"/>
    <cellStyle name="Normal 104 2" xfId="4270" xr:uid="{00000000-0005-0000-0000-00007D090000}"/>
    <cellStyle name="Normal 105" xfId="4271" xr:uid="{00000000-0005-0000-0000-00007E090000}"/>
    <cellStyle name="Normal 11" xfId="1962" xr:uid="{00000000-0005-0000-0000-00007F090000}"/>
    <cellStyle name="Normal 11 2" xfId="50" xr:uid="{00000000-0005-0000-0000-000080090000}"/>
    <cellStyle name="Normal 11 2 2" xfId="4272" xr:uid="{00000000-0005-0000-0000-000081090000}"/>
    <cellStyle name="Normal 11 2 2 2" xfId="4273" xr:uid="{00000000-0005-0000-0000-000082090000}"/>
    <cellStyle name="Normal 11 2 2 3" xfId="4274" xr:uid="{00000000-0005-0000-0000-000083090000}"/>
    <cellStyle name="Normal 11 2 3" xfId="4275" xr:uid="{00000000-0005-0000-0000-000084090000}"/>
    <cellStyle name="Normal 11 2_ROPS 14-15B Workbook As of 26August2014" xfId="4276" xr:uid="{00000000-0005-0000-0000-000085090000}"/>
    <cellStyle name="Normal 11 3" xfId="1963" xr:uid="{00000000-0005-0000-0000-000086090000}"/>
    <cellStyle name="Normal 11 3 2" xfId="4277" xr:uid="{00000000-0005-0000-0000-000087090000}"/>
    <cellStyle name="Normal 11 3 2 2" xfId="4278" xr:uid="{00000000-0005-0000-0000-000088090000}"/>
    <cellStyle name="Normal 11 3 3" xfId="4279" xr:uid="{00000000-0005-0000-0000-000089090000}"/>
    <cellStyle name="Normal 11 3_FY14 Period 1 thru 12 GL Details As of 08Aug2014" xfId="4280" xr:uid="{00000000-0005-0000-0000-00008A090000}"/>
    <cellStyle name="Normal 11 4" xfId="3697" xr:uid="{00000000-0005-0000-0000-00008B090000}"/>
    <cellStyle name="Normal 11 4 2" xfId="4281" xr:uid="{00000000-0005-0000-0000-00008C090000}"/>
    <cellStyle name="Normal 11 5" xfId="3863" xr:uid="{00000000-0005-0000-0000-00008D090000}"/>
    <cellStyle name="Normal 11_5.4 RASA Debt Coverage Analysis FY13_Support 1" xfId="4282" xr:uid="{00000000-0005-0000-0000-00008E090000}"/>
    <cellStyle name="Normal 12" xfId="42" xr:uid="{00000000-0005-0000-0000-00008F090000}"/>
    <cellStyle name="Normal 12 2" xfId="1964" xr:uid="{00000000-0005-0000-0000-000090090000}"/>
    <cellStyle name="Normal 12 2 2" xfId="4283" xr:uid="{00000000-0005-0000-0000-000091090000}"/>
    <cellStyle name="Normal 12 2 2 2" xfId="4284" xr:uid="{00000000-0005-0000-0000-000092090000}"/>
    <cellStyle name="Normal 12 2 2 3" xfId="4285" xr:uid="{00000000-0005-0000-0000-000093090000}"/>
    <cellStyle name="Normal 12 2 3" xfId="4286" xr:uid="{00000000-0005-0000-0000-000094090000}"/>
    <cellStyle name="Normal 12 2_ROPS 14-15B Workbook As of 26August2014" xfId="4287" xr:uid="{00000000-0005-0000-0000-000095090000}"/>
    <cellStyle name="Normal 12 3" xfId="3698" xr:uid="{00000000-0005-0000-0000-000096090000}"/>
    <cellStyle name="Normal 12 3 2" xfId="4288" xr:uid="{00000000-0005-0000-0000-000097090000}"/>
    <cellStyle name="Normal 12 3 2 2" xfId="4289" xr:uid="{00000000-0005-0000-0000-000098090000}"/>
    <cellStyle name="Normal 12 3 3" xfId="4290" xr:uid="{00000000-0005-0000-0000-000099090000}"/>
    <cellStyle name="Normal 12 3_FY14 Period 1 thru 12 GL Details As of 08Aug2014" xfId="4291" xr:uid="{00000000-0005-0000-0000-00009A090000}"/>
    <cellStyle name="Normal 12 4" xfId="3864" xr:uid="{00000000-0005-0000-0000-00009B090000}"/>
    <cellStyle name="Normal 12_5.4 RASA Debt Coverage Analysis FY13_Support 1" xfId="4292" xr:uid="{00000000-0005-0000-0000-00009C090000}"/>
    <cellStyle name="Normal 13" xfId="1965" xr:uid="{00000000-0005-0000-0000-00009D090000}"/>
    <cellStyle name="Normal 13 2" xfId="1966" xr:uid="{00000000-0005-0000-0000-00009E090000}"/>
    <cellStyle name="Normal 13 2 2" xfId="4293" xr:uid="{00000000-0005-0000-0000-00009F090000}"/>
    <cellStyle name="Normal 13 2 2 2" xfId="4294" xr:uid="{00000000-0005-0000-0000-0000A0090000}"/>
    <cellStyle name="Normal 13 2 2 3" xfId="4295" xr:uid="{00000000-0005-0000-0000-0000A1090000}"/>
    <cellStyle name="Normal 13 2 3" xfId="4296" xr:uid="{00000000-0005-0000-0000-0000A2090000}"/>
    <cellStyle name="Normal 13 2_ROPS 14-15B Workbook As of 26August2014" xfId="4297" xr:uid="{00000000-0005-0000-0000-0000A3090000}"/>
    <cellStyle name="Normal 13 3" xfId="3699" xr:uid="{00000000-0005-0000-0000-0000A4090000}"/>
    <cellStyle name="Normal 13 3 2" xfId="4298" xr:uid="{00000000-0005-0000-0000-0000A5090000}"/>
    <cellStyle name="Normal 13 3 2 2" xfId="4299" xr:uid="{00000000-0005-0000-0000-0000A6090000}"/>
    <cellStyle name="Normal 13 3 3" xfId="4300" xr:uid="{00000000-0005-0000-0000-0000A7090000}"/>
    <cellStyle name="Normal 13 3_FY14 Period 1 thru 12 GL Details As of 08Aug2014" xfId="4301" xr:uid="{00000000-0005-0000-0000-0000A8090000}"/>
    <cellStyle name="Normal 13 4" xfId="3865" xr:uid="{00000000-0005-0000-0000-0000A9090000}"/>
    <cellStyle name="Normal 13_5.4 RASA Debt Coverage Analysis FY13_Support 1" xfId="4302" xr:uid="{00000000-0005-0000-0000-0000AA090000}"/>
    <cellStyle name="Normal 14" xfId="1967" xr:uid="{00000000-0005-0000-0000-0000AB090000}"/>
    <cellStyle name="Normal 14 2" xfId="1968" xr:uid="{00000000-0005-0000-0000-0000AC090000}"/>
    <cellStyle name="Normal 14 2 2" xfId="1969" xr:uid="{00000000-0005-0000-0000-0000AD090000}"/>
    <cellStyle name="Normal 14 2 2 2" xfId="4303" xr:uid="{00000000-0005-0000-0000-0000AE090000}"/>
    <cellStyle name="Normal 14 2 2 3" xfId="4304" xr:uid="{00000000-0005-0000-0000-0000AF090000}"/>
    <cellStyle name="Normal 14 2 3" xfId="4305" xr:uid="{00000000-0005-0000-0000-0000B0090000}"/>
    <cellStyle name="Normal 14 2_ROPS 14-15B Workbook As of 26August2014" xfId="4306" xr:uid="{00000000-0005-0000-0000-0000B1090000}"/>
    <cellStyle name="Normal 14 3" xfId="3700" xr:uid="{00000000-0005-0000-0000-0000B2090000}"/>
    <cellStyle name="Normal 14 3 2" xfId="4307" xr:uid="{00000000-0005-0000-0000-0000B3090000}"/>
    <cellStyle name="Normal 14 3 2 2" xfId="4308" xr:uid="{00000000-0005-0000-0000-0000B4090000}"/>
    <cellStyle name="Normal 14 3 3" xfId="4309" xr:uid="{00000000-0005-0000-0000-0000B5090000}"/>
    <cellStyle name="Normal 14 3_FY14 Period 1 thru 12 GL Details As of 08Aug2014" xfId="4310" xr:uid="{00000000-0005-0000-0000-0000B6090000}"/>
    <cellStyle name="Normal 14 4" xfId="3866" xr:uid="{00000000-0005-0000-0000-0000B7090000}"/>
    <cellStyle name="Normal 15" xfId="1970" xr:uid="{00000000-0005-0000-0000-0000B8090000}"/>
    <cellStyle name="Normal 15 2" xfId="1971" xr:uid="{00000000-0005-0000-0000-0000B9090000}"/>
    <cellStyle name="Normal 15 3" xfId="1972" xr:uid="{00000000-0005-0000-0000-0000BA090000}"/>
    <cellStyle name="Normal 15 4" xfId="3701" xr:uid="{00000000-0005-0000-0000-0000BB090000}"/>
    <cellStyle name="Normal 15 5" xfId="3867" xr:uid="{00000000-0005-0000-0000-0000BC090000}"/>
    <cellStyle name="Normal 16" xfId="1973" xr:uid="{00000000-0005-0000-0000-0000BD090000}"/>
    <cellStyle name="Normal 16 2" xfId="1974" xr:uid="{00000000-0005-0000-0000-0000BE090000}"/>
    <cellStyle name="Normal 16 2 2" xfId="4311" xr:uid="{00000000-0005-0000-0000-0000BF090000}"/>
    <cellStyle name="Normal 16 2 2 2" xfId="4312" xr:uid="{00000000-0005-0000-0000-0000C0090000}"/>
    <cellStyle name="Normal 16 2 2 3" xfId="4313" xr:uid="{00000000-0005-0000-0000-0000C1090000}"/>
    <cellStyle name="Normal 16 2 3" xfId="4314" xr:uid="{00000000-0005-0000-0000-0000C2090000}"/>
    <cellStyle name="Normal 16 2_ROPS 14-15B Workbook As of 26August2014" xfId="4315" xr:uid="{00000000-0005-0000-0000-0000C3090000}"/>
    <cellStyle name="Normal 16 3" xfId="1975" xr:uid="{00000000-0005-0000-0000-0000C4090000}"/>
    <cellStyle name="Normal 16 3 2" xfId="4316" xr:uid="{00000000-0005-0000-0000-0000C5090000}"/>
    <cellStyle name="Normal 16 3 2 2" xfId="4317" xr:uid="{00000000-0005-0000-0000-0000C6090000}"/>
    <cellStyle name="Normal 16 3 3" xfId="4318" xr:uid="{00000000-0005-0000-0000-0000C7090000}"/>
    <cellStyle name="Normal 16 3_FY14 Period 1 thru 12 GL Details As of 08Aug2014" xfId="4319" xr:uid="{00000000-0005-0000-0000-0000C8090000}"/>
    <cellStyle name="Normal 16 4" xfId="3702" xr:uid="{00000000-0005-0000-0000-0000C9090000}"/>
    <cellStyle name="Normal 16 5" xfId="3868" xr:uid="{00000000-0005-0000-0000-0000CA090000}"/>
    <cellStyle name="Normal 17" xfId="1976" xr:uid="{00000000-0005-0000-0000-0000CB090000}"/>
    <cellStyle name="Normal 17 2" xfId="1977" xr:uid="{00000000-0005-0000-0000-0000CC090000}"/>
    <cellStyle name="Normal 17 3" xfId="3703" xr:uid="{00000000-0005-0000-0000-0000CD090000}"/>
    <cellStyle name="Normal 17 4" xfId="3869" xr:uid="{00000000-0005-0000-0000-0000CE090000}"/>
    <cellStyle name="Normal 18" xfId="1978" xr:uid="{00000000-0005-0000-0000-0000CF090000}"/>
    <cellStyle name="Normal 18 2" xfId="1979" xr:uid="{00000000-0005-0000-0000-0000D0090000}"/>
    <cellStyle name="Normal 18 2 2" xfId="4320" xr:uid="{00000000-0005-0000-0000-0000D1090000}"/>
    <cellStyle name="Normal 18 2 2 2" xfId="4321" xr:uid="{00000000-0005-0000-0000-0000D2090000}"/>
    <cellStyle name="Normal 18 2 3" xfId="4322" xr:uid="{00000000-0005-0000-0000-0000D3090000}"/>
    <cellStyle name="Normal 18 2_FY14 Period 1 thru 12 GL Details As of 08Aug2014" xfId="4323" xr:uid="{00000000-0005-0000-0000-0000D4090000}"/>
    <cellStyle name="Normal 18 3" xfId="3704" xr:uid="{00000000-0005-0000-0000-0000D5090000}"/>
    <cellStyle name="Normal 18 4" xfId="3870" xr:uid="{00000000-0005-0000-0000-0000D6090000}"/>
    <cellStyle name="Normal 19" xfId="1980" xr:uid="{00000000-0005-0000-0000-0000D7090000}"/>
    <cellStyle name="Normal 19 2" xfId="1981" xr:uid="{00000000-0005-0000-0000-0000D8090000}"/>
    <cellStyle name="Normal 19 2 2" xfId="4324" xr:uid="{00000000-0005-0000-0000-0000D9090000}"/>
    <cellStyle name="Normal 19 2 2 2" xfId="4325" xr:uid="{00000000-0005-0000-0000-0000DA090000}"/>
    <cellStyle name="Normal 19 2 3" xfId="4326" xr:uid="{00000000-0005-0000-0000-0000DB090000}"/>
    <cellStyle name="Normal 19 2_FY14 Period 1 thru 12 GL Details As of 08Aug2014" xfId="4327" xr:uid="{00000000-0005-0000-0000-0000DC090000}"/>
    <cellStyle name="Normal 19 3" xfId="1982" xr:uid="{00000000-0005-0000-0000-0000DD090000}"/>
    <cellStyle name="Normal 19 4" xfId="3705" xr:uid="{00000000-0005-0000-0000-0000DE090000}"/>
    <cellStyle name="Normal 19 5" xfId="3871" xr:uid="{00000000-0005-0000-0000-0000DF090000}"/>
    <cellStyle name="Normal 2" xfId="5" xr:uid="{00000000-0005-0000-0000-0000E0090000}"/>
    <cellStyle name="Normal 2 10" xfId="1983" xr:uid="{00000000-0005-0000-0000-0000E1090000}"/>
    <cellStyle name="Normal 2 10 2" xfId="1984" xr:uid="{00000000-0005-0000-0000-0000E2090000}"/>
    <cellStyle name="Normal 2 10 2 2" xfId="1985" xr:uid="{00000000-0005-0000-0000-0000E3090000}"/>
    <cellStyle name="Normal 2 10 3" xfId="1986" xr:uid="{00000000-0005-0000-0000-0000E4090000}"/>
    <cellStyle name="Normal 2 10 3 2" xfId="1987" xr:uid="{00000000-0005-0000-0000-0000E5090000}"/>
    <cellStyle name="Normal 2 10 4" xfId="1988" xr:uid="{00000000-0005-0000-0000-0000E6090000}"/>
    <cellStyle name="Normal 2 11" xfId="1989" xr:uid="{00000000-0005-0000-0000-0000E7090000}"/>
    <cellStyle name="Normal 2 12" xfId="1990" xr:uid="{00000000-0005-0000-0000-0000E8090000}"/>
    <cellStyle name="Normal 2 13" xfId="1991" xr:uid="{00000000-0005-0000-0000-0000E9090000}"/>
    <cellStyle name="Normal 2 13 2" xfId="1992" xr:uid="{00000000-0005-0000-0000-0000EA090000}"/>
    <cellStyle name="Normal 2 14" xfId="1993" xr:uid="{00000000-0005-0000-0000-0000EB090000}"/>
    <cellStyle name="Normal 2 14 2" xfId="1994" xr:uid="{00000000-0005-0000-0000-0000EC090000}"/>
    <cellStyle name="Normal 2 15" xfId="1995" xr:uid="{00000000-0005-0000-0000-0000ED090000}"/>
    <cellStyle name="Normal 2 15 2" xfId="1996" xr:uid="{00000000-0005-0000-0000-0000EE090000}"/>
    <cellStyle name="Normal 2 16" xfId="3587" xr:uid="{00000000-0005-0000-0000-0000EF090000}"/>
    <cellStyle name="Normal 2 17" xfId="3825" xr:uid="{00000000-0005-0000-0000-0000F0090000}"/>
    <cellStyle name="Normal 2 2" xfId="24" xr:uid="{00000000-0005-0000-0000-0000F1090000}"/>
    <cellStyle name="Normal 2 2 10" xfId="4328" xr:uid="{00000000-0005-0000-0000-0000F2090000}"/>
    <cellStyle name="Normal 2 2 11" xfId="4329" xr:uid="{00000000-0005-0000-0000-0000F3090000}"/>
    <cellStyle name="Normal 2 2 12" xfId="4330" xr:uid="{00000000-0005-0000-0000-0000F4090000}"/>
    <cellStyle name="Normal 2 2 2" xfId="33" xr:uid="{00000000-0005-0000-0000-0000F5090000}"/>
    <cellStyle name="Normal 2 2 2 10" xfId="4331" xr:uid="{00000000-0005-0000-0000-0000F6090000}"/>
    <cellStyle name="Normal 2 2 2 11" xfId="4332" xr:uid="{00000000-0005-0000-0000-0000F7090000}"/>
    <cellStyle name="Normal 2 2 2 2" xfId="3807" xr:uid="{00000000-0005-0000-0000-0000F8090000}"/>
    <cellStyle name="Normal 2 2 2 2 2" xfId="4333" xr:uid="{00000000-0005-0000-0000-0000F9090000}"/>
    <cellStyle name="Normal 2 2 2 2 2 2" xfId="4334" xr:uid="{00000000-0005-0000-0000-0000FA090000}"/>
    <cellStyle name="Normal 2 2 2 2 2 2 2" xfId="4335" xr:uid="{00000000-0005-0000-0000-0000FB090000}"/>
    <cellStyle name="Normal 2 2 2 2 2 3" xfId="4336" xr:uid="{00000000-0005-0000-0000-0000FC090000}"/>
    <cellStyle name="Normal 2 2 2 2 2_ROPS 14-15B Workbook As of 26August2014" xfId="4337" xr:uid="{00000000-0005-0000-0000-0000FD090000}"/>
    <cellStyle name="Normal 2 2 2 2 3" xfId="4338" xr:uid="{00000000-0005-0000-0000-0000FE090000}"/>
    <cellStyle name="Normal 2 2 2 2 3 2" xfId="4339" xr:uid="{00000000-0005-0000-0000-0000FF090000}"/>
    <cellStyle name="Normal 2 2 2 2 3 2 2" xfId="4340" xr:uid="{00000000-0005-0000-0000-0000000A0000}"/>
    <cellStyle name="Normal 2 2 2 2 3 2 3" xfId="4341" xr:uid="{00000000-0005-0000-0000-0000010A0000}"/>
    <cellStyle name="Normal 2 2 2 2 3 3" xfId="4342" xr:uid="{00000000-0005-0000-0000-0000020A0000}"/>
    <cellStyle name="Normal 2 2 2 2 3_ROPS 14-15B Workbook As of 26August2014" xfId="4343" xr:uid="{00000000-0005-0000-0000-0000030A0000}"/>
    <cellStyle name="Normal 2 2 2 2 4" xfId="4344" xr:uid="{00000000-0005-0000-0000-0000040A0000}"/>
    <cellStyle name="Normal 2 2 2 2 4 2" xfId="4345" xr:uid="{00000000-0005-0000-0000-0000050A0000}"/>
    <cellStyle name="Normal 2 2 2 2 4 2 2" xfId="4346" xr:uid="{00000000-0005-0000-0000-0000060A0000}"/>
    <cellStyle name="Normal 2 2 2 2 4 3" xfId="4347" xr:uid="{00000000-0005-0000-0000-0000070A0000}"/>
    <cellStyle name="Normal 2 2 2 2 4_FY14 Period 1 thru 12 GL Details As of 08Aug2014" xfId="4348" xr:uid="{00000000-0005-0000-0000-0000080A0000}"/>
    <cellStyle name="Normal 2 2 2 2 5" xfId="4349" xr:uid="{00000000-0005-0000-0000-0000090A0000}"/>
    <cellStyle name="Normal 2 2 2 2 6" xfId="4350" xr:uid="{00000000-0005-0000-0000-00000A0A0000}"/>
    <cellStyle name="Normal 2 2 2 2_5.4 RASA Debt Coverage Analysis FY13_Support 1" xfId="4351" xr:uid="{00000000-0005-0000-0000-00000B0A0000}"/>
    <cellStyle name="Normal 2 2 2 3" xfId="4352" xr:uid="{00000000-0005-0000-0000-00000C0A0000}"/>
    <cellStyle name="Normal 2 2 2 4" xfId="4353" xr:uid="{00000000-0005-0000-0000-00000D0A0000}"/>
    <cellStyle name="Normal 2 2 2 4 2" xfId="4354" xr:uid="{00000000-0005-0000-0000-00000E0A0000}"/>
    <cellStyle name="Normal 2 2 2 4_FY14 Period 1 thru 12 GL Details As of 13Aug2014" xfId="4355" xr:uid="{00000000-0005-0000-0000-00000F0A0000}"/>
    <cellStyle name="Normal 2 2 2 5" xfId="4356" xr:uid="{00000000-0005-0000-0000-0000100A0000}"/>
    <cellStyle name="Normal 2 2 2 6" xfId="4357" xr:uid="{00000000-0005-0000-0000-0000110A0000}"/>
    <cellStyle name="Normal 2 2 2 7" xfId="4358" xr:uid="{00000000-0005-0000-0000-0000120A0000}"/>
    <cellStyle name="Normal 2 2 2 8" xfId="4359" xr:uid="{00000000-0005-0000-0000-0000130A0000}"/>
    <cellStyle name="Normal 2 2 2 9" xfId="4360" xr:uid="{00000000-0005-0000-0000-0000140A0000}"/>
    <cellStyle name="Normal 2 2 2_Book1" xfId="4361" xr:uid="{00000000-0005-0000-0000-0000150A0000}"/>
    <cellStyle name="Normal 2 2 3" xfId="32" xr:uid="{00000000-0005-0000-0000-0000160A0000}"/>
    <cellStyle name="Normal 2 2 3 2" xfId="4362" xr:uid="{00000000-0005-0000-0000-0000170A0000}"/>
    <cellStyle name="Normal 2 2 3 2 2" xfId="4363" xr:uid="{00000000-0005-0000-0000-0000180A0000}"/>
    <cellStyle name="Normal 2 2 3 3" xfId="4364" xr:uid="{00000000-0005-0000-0000-0000190A0000}"/>
    <cellStyle name="Normal 2 2 3_Book1" xfId="4365" xr:uid="{00000000-0005-0000-0000-00001A0A0000}"/>
    <cellStyle name="Normal 2 2 4" xfId="46" xr:uid="{00000000-0005-0000-0000-00001B0A0000}"/>
    <cellStyle name="Normal 2 2 4 2" xfId="4366" xr:uid="{00000000-0005-0000-0000-00001C0A0000}"/>
    <cellStyle name="Normal 2 2 4 2 2" xfId="4367" xr:uid="{00000000-0005-0000-0000-00001D0A0000}"/>
    <cellStyle name="Normal 2 2 4 3" xfId="4368" xr:uid="{00000000-0005-0000-0000-00001E0A0000}"/>
    <cellStyle name="Normal 2 2 4_Book1" xfId="4369" xr:uid="{00000000-0005-0000-0000-00001F0A0000}"/>
    <cellStyle name="Normal 2 2 5" xfId="1997" xr:uid="{00000000-0005-0000-0000-0000200A0000}"/>
    <cellStyle name="Normal 2 2 5 2" xfId="4370" xr:uid="{00000000-0005-0000-0000-0000210A0000}"/>
    <cellStyle name="Normal 2 2 6" xfId="4371" xr:uid="{00000000-0005-0000-0000-0000220A0000}"/>
    <cellStyle name="Normal 2 2 7" xfId="4372" xr:uid="{00000000-0005-0000-0000-0000230A0000}"/>
    <cellStyle name="Normal 2 2 8" xfId="4373" xr:uid="{00000000-0005-0000-0000-0000240A0000}"/>
    <cellStyle name="Normal 2 2 9" xfId="4374" xr:uid="{00000000-0005-0000-0000-0000250A0000}"/>
    <cellStyle name="Normal 2 2_Bond Proceeds Funds ROPS 13-14B Fund Balance Recon" xfId="4375" xr:uid="{00000000-0005-0000-0000-0000260A0000}"/>
    <cellStyle name="Normal 2 3" xfId="34" xr:uid="{00000000-0005-0000-0000-0000270A0000}"/>
    <cellStyle name="Normal 2 3 10" xfId="4376" xr:uid="{00000000-0005-0000-0000-0000280A0000}"/>
    <cellStyle name="Normal 2 3 11" xfId="4377" xr:uid="{00000000-0005-0000-0000-0000290A0000}"/>
    <cellStyle name="Normal 2 3 12" xfId="4378" xr:uid="{00000000-0005-0000-0000-00002A0A0000}"/>
    <cellStyle name="Normal 2 3 2" xfId="1998" xr:uid="{00000000-0005-0000-0000-00002B0A0000}"/>
    <cellStyle name="Normal 2 3 2 2" xfId="1999" xr:uid="{00000000-0005-0000-0000-00002C0A0000}"/>
    <cellStyle name="Normal 2 3 2 2 2" xfId="2000" xr:uid="{00000000-0005-0000-0000-00002D0A0000}"/>
    <cellStyle name="Normal 2 3 2 2 2 2" xfId="2001" xr:uid="{00000000-0005-0000-0000-00002E0A0000}"/>
    <cellStyle name="Normal 2 3 2 2 2 2 2" xfId="4379" xr:uid="{00000000-0005-0000-0000-00002F0A0000}"/>
    <cellStyle name="Normal 2 3 2 2 2 3" xfId="4380" xr:uid="{00000000-0005-0000-0000-0000300A0000}"/>
    <cellStyle name="Normal 2 3 2 2 2_ROPS 14-15B Workbook As of 26August2014" xfId="4381" xr:uid="{00000000-0005-0000-0000-0000310A0000}"/>
    <cellStyle name="Normal 2 3 2 2 3" xfId="4382" xr:uid="{00000000-0005-0000-0000-0000320A0000}"/>
    <cellStyle name="Normal 2 3 2 2 3 2" xfId="4383" xr:uid="{00000000-0005-0000-0000-0000330A0000}"/>
    <cellStyle name="Normal 2 3 2 2 3 2 2" xfId="4384" xr:uid="{00000000-0005-0000-0000-0000340A0000}"/>
    <cellStyle name="Normal 2 3 2 2 3 2 3" xfId="4385" xr:uid="{00000000-0005-0000-0000-0000350A0000}"/>
    <cellStyle name="Normal 2 3 2 2 3 3" xfId="4386" xr:uid="{00000000-0005-0000-0000-0000360A0000}"/>
    <cellStyle name="Normal 2 3 2 2 3_ROPS 14-15B Workbook As of 26August2014" xfId="4387" xr:uid="{00000000-0005-0000-0000-0000370A0000}"/>
    <cellStyle name="Normal 2 3 2 2 4" xfId="4388" xr:uid="{00000000-0005-0000-0000-0000380A0000}"/>
    <cellStyle name="Normal 2 3 2 2 4 2" xfId="4389" xr:uid="{00000000-0005-0000-0000-0000390A0000}"/>
    <cellStyle name="Normal 2 3 2 2 4 2 2" xfId="4390" xr:uid="{00000000-0005-0000-0000-00003A0A0000}"/>
    <cellStyle name="Normal 2 3 2 2 4 3" xfId="4391" xr:uid="{00000000-0005-0000-0000-00003B0A0000}"/>
    <cellStyle name="Normal 2 3 2 2 4_FY14 Period 1 thru 12 GL Details As of 08Aug2014" xfId="4392" xr:uid="{00000000-0005-0000-0000-00003C0A0000}"/>
    <cellStyle name="Normal 2 3 2 2 5" xfId="4393" xr:uid="{00000000-0005-0000-0000-00003D0A0000}"/>
    <cellStyle name="Normal 2 3 2 2 6" xfId="4394" xr:uid="{00000000-0005-0000-0000-00003E0A0000}"/>
    <cellStyle name="Normal 2 3 2 2_Bond Proceeds Funds ROPS 13-14B Fund Balance Recon" xfId="4395" xr:uid="{00000000-0005-0000-0000-00003F0A0000}"/>
    <cellStyle name="Normal 2 3 2 3" xfId="2002" xr:uid="{00000000-0005-0000-0000-0000400A0000}"/>
    <cellStyle name="Normal 2 3 2 3 2" xfId="2003" xr:uid="{00000000-0005-0000-0000-0000410A0000}"/>
    <cellStyle name="Normal 2 3 2 4" xfId="2004" xr:uid="{00000000-0005-0000-0000-0000420A0000}"/>
    <cellStyle name="Normal 2 3 2 4 2" xfId="2005" xr:uid="{00000000-0005-0000-0000-0000430A0000}"/>
    <cellStyle name="Normal 2 3 2_Book2" xfId="4396" xr:uid="{00000000-0005-0000-0000-0000440A0000}"/>
    <cellStyle name="Normal 2 3 3" xfId="2006" xr:uid="{00000000-0005-0000-0000-0000450A0000}"/>
    <cellStyle name="Normal 2 3 3 2" xfId="4397" xr:uid="{00000000-0005-0000-0000-0000460A0000}"/>
    <cellStyle name="Normal 2 3 3 2 2" xfId="4398" xr:uid="{00000000-0005-0000-0000-0000470A0000}"/>
    <cellStyle name="Normal 2 3 3 2 2 2" xfId="4399" xr:uid="{00000000-0005-0000-0000-0000480A0000}"/>
    <cellStyle name="Normal 2 3 3 2 2 2 2" xfId="4400" xr:uid="{00000000-0005-0000-0000-0000490A0000}"/>
    <cellStyle name="Normal 2 3 3 2 2 3" xfId="4401" xr:uid="{00000000-0005-0000-0000-00004A0A0000}"/>
    <cellStyle name="Normal 2 3 3 2 2_ROPS 14-15B Workbook As of 26August2014" xfId="4402" xr:uid="{00000000-0005-0000-0000-00004B0A0000}"/>
    <cellStyle name="Normal 2 3 3 2 3" xfId="4403" xr:uid="{00000000-0005-0000-0000-00004C0A0000}"/>
    <cellStyle name="Normal 2 3 3 2 3 2" xfId="4404" xr:uid="{00000000-0005-0000-0000-00004D0A0000}"/>
    <cellStyle name="Normal 2 3 3 2 3 2 2" xfId="4405" xr:uid="{00000000-0005-0000-0000-00004E0A0000}"/>
    <cellStyle name="Normal 2 3 3 2 3 2 3" xfId="4406" xr:uid="{00000000-0005-0000-0000-00004F0A0000}"/>
    <cellStyle name="Normal 2 3 3 2 3 3" xfId="4407" xr:uid="{00000000-0005-0000-0000-0000500A0000}"/>
    <cellStyle name="Normal 2 3 3 2 3_ROPS 14-15B Workbook As of 26August2014" xfId="4408" xr:uid="{00000000-0005-0000-0000-0000510A0000}"/>
    <cellStyle name="Normal 2 3 3 2 4" xfId="4409" xr:uid="{00000000-0005-0000-0000-0000520A0000}"/>
    <cellStyle name="Normal 2 3 3 2 4 2" xfId="4410" xr:uid="{00000000-0005-0000-0000-0000530A0000}"/>
    <cellStyle name="Normal 2 3 3 2 4 2 2" xfId="4411" xr:uid="{00000000-0005-0000-0000-0000540A0000}"/>
    <cellStyle name="Normal 2 3 3 2 4 3" xfId="4412" xr:uid="{00000000-0005-0000-0000-0000550A0000}"/>
    <cellStyle name="Normal 2 3 3 2 4_FY14 Period 1 thru 12 GL Details As of 08Aug2014" xfId="4413" xr:uid="{00000000-0005-0000-0000-0000560A0000}"/>
    <cellStyle name="Normal 2 3 3 2 5" xfId="4414" xr:uid="{00000000-0005-0000-0000-0000570A0000}"/>
    <cellStyle name="Normal 2 3 3 2 6" xfId="4415" xr:uid="{00000000-0005-0000-0000-0000580A0000}"/>
    <cellStyle name="Normal 2 3 3 2_Bond Proceeds Funds ROPS 13-14B Fund Balance Recon" xfId="4416" xr:uid="{00000000-0005-0000-0000-0000590A0000}"/>
    <cellStyle name="Normal 2 3 3 3" xfId="4417" xr:uid="{00000000-0005-0000-0000-00005A0A0000}"/>
    <cellStyle name="Normal 2 3 3 3 2" xfId="4418" xr:uid="{00000000-0005-0000-0000-00005B0A0000}"/>
    <cellStyle name="Normal 2 3 3 3 2 2" xfId="4419" xr:uid="{00000000-0005-0000-0000-00005C0A0000}"/>
    <cellStyle name="Normal 2 3 3 3 3" xfId="4420" xr:uid="{00000000-0005-0000-0000-00005D0A0000}"/>
    <cellStyle name="Normal 2 3 3 3_ROPS 14-15B Workbook As of 26August2014" xfId="4421" xr:uid="{00000000-0005-0000-0000-00005E0A0000}"/>
    <cellStyle name="Normal 2 3 3 4" xfId="4422" xr:uid="{00000000-0005-0000-0000-00005F0A0000}"/>
    <cellStyle name="Normal 2 3 3 4 2" xfId="4423" xr:uid="{00000000-0005-0000-0000-0000600A0000}"/>
    <cellStyle name="Normal 2 3 3 4 2 2" xfId="4424" xr:uid="{00000000-0005-0000-0000-0000610A0000}"/>
    <cellStyle name="Normal 2 3 3 4 2 3" xfId="4425" xr:uid="{00000000-0005-0000-0000-0000620A0000}"/>
    <cellStyle name="Normal 2 3 3 4 3" xfId="4426" xr:uid="{00000000-0005-0000-0000-0000630A0000}"/>
    <cellStyle name="Normal 2 3 3 4_ROPS 14-15B Workbook As of 26August2014" xfId="4427" xr:uid="{00000000-0005-0000-0000-0000640A0000}"/>
    <cellStyle name="Normal 2 3 3 5" xfId="4428" xr:uid="{00000000-0005-0000-0000-0000650A0000}"/>
    <cellStyle name="Normal 2 3 3 5 2" xfId="4429" xr:uid="{00000000-0005-0000-0000-0000660A0000}"/>
    <cellStyle name="Normal 2 3 3 5 2 2" xfId="4430" xr:uid="{00000000-0005-0000-0000-0000670A0000}"/>
    <cellStyle name="Normal 2 3 3 5 3" xfId="4431" xr:uid="{00000000-0005-0000-0000-0000680A0000}"/>
    <cellStyle name="Normal 2 3 3 5_FY14 Period 1 thru 12 GL Details As of 08Aug2014" xfId="4432" xr:uid="{00000000-0005-0000-0000-0000690A0000}"/>
    <cellStyle name="Normal 2 3 3 6" xfId="4433" xr:uid="{00000000-0005-0000-0000-00006A0A0000}"/>
    <cellStyle name="Normal 2 3 3 7" xfId="4434" xr:uid="{00000000-0005-0000-0000-00006B0A0000}"/>
    <cellStyle name="Normal 2 3 3_5.4 RASA Debt Coverage Analysis FY13_Support 1" xfId="4435" xr:uid="{00000000-0005-0000-0000-00006C0A0000}"/>
    <cellStyle name="Normal 2 3 4" xfId="2007" xr:uid="{00000000-0005-0000-0000-00006D0A0000}"/>
    <cellStyle name="Normal 2 3 4 2" xfId="2008" xr:uid="{00000000-0005-0000-0000-00006E0A0000}"/>
    <cellStyle name="Normal 2 3 4 2 2" xfId="4436" xr:uid="{00000000-0005-0000-0000-00006F0A0000}"/>
    <cellStyle name="Normal 2 3 4 2 2 2" xfId="4437" xr:uid="{00000000-0005-0000-0000-0000700A0000}"/>
    <cellStyle name="Normal 2 3 4 2 3" xfId="4438" xr:uid="{00000000-0005-0000-0000-0000710A0000}"/>
    <cellStyle name="Normal 2 3 4 2_ROPS 14-15B Workbook As of 26August2014" xfId="4439" xr:uid="{00000000-0005-0000-0000-0000720A0000}"/>
    <cellStyle name="Normal 2 3 4 3" xfId="4440" xr:uid="{00000000-0005-0000-0000-0000730A0000}"/>
    <cellStyle name="Normal 2 3 4 3 2" xfId="4441" xr:uid="{00000000-0005-0000-0000-0000740A0000}"/>
    <cellStyle name="Normal 2 3 4 3 2 2" xfId="4442" xr:uid="{00000000-0005-0000-0000-0000750A0000}"/>
    <cellStyle name="Normal 2 3 4 3 2 3" xfId="4443" xr:uid="{00000000-0005-0000-0000-0000760A0000}"/>
    <cellStyle name="Normal 2 3 4 3 3" xfId="4444" xr:uid="{00000000-0005-0000-0000-0000770A0000}"/>
    <cellStyle name="Normal 2 3 4 3_ROPS 14-15B Workbook As of 26August2014" xfId="4445" xr:uid="{00000000-0005-0000-0000-0000780A0000}"/>
    <cellStyle name="Normal 2 3 4 4" xfId="4446" xr:uid="{00000000-0005-0000-0000-0000790A0000}"/>
    <cellStyle name="Normal 2 3 4 4 2" xfId="4447" xr:uid="{00000000-0005-0000-0000-00007A0A0000}"/>
    <cellStyle name="Normal 2 3 4 4 2 2" xfId="4448" xr:uid="{00000000-0005-0000-0000-00007B0A0000}"/>
    <cellStyle name="Normal 2 3 4 4 3" xfId="4449" xr:uid="{00000000-0005-0000-0000-00007C0A0000}"/>
    <cellStyle name="Normal 2 3 4 4_FY14 Period 1 thru 12 GL Details As of 08Aug2014" xfId="4450" xr:uid="{00000000-0005-0000-0000-00007D0A0000}"/>
    <cellStyle name="Normal 2 3 4 5" xfId="4451" xr:uid="{00000000-0005-0000-0000-00007E0A0000}"/>
    <cellStyle name="Normal 2 3 4 6" xfId="4452" xr:uid="{00000000-0005-0000-0000-00007F0A0000}"/>
    <cellStyle name="Normal 2 3 4_Bond Proceeds Funds ROPS 13-14B Fund Balance Recon" xfId="4453" xr:uid="{00000000-0005-0000-0000-0000800A0000}"/>
    <cellStyle name="Normal 2 3 5" xfId="2009" xr:uid="{00000000-0005-0000-0000-0000810A0000}"/>
    <cellStyle name="Normal 2 3 5 2" xfId="2010" xr:uid="{00000000-0005-0000-0000-0000820A0000}"/>
    <cellStyle name="Normal 2 3 5_5.4 RASA Debt Coverage Analysis FY13_Support 1" xfId="4454" xr:uid="{00000000-0005-0000-0000-0000830A0000}"/>
    <cellStyle name="Normal 2 3 6" xfId="2011" xr:uid="{00000000-0005-0000-0000-0000840A0000}"/>
    <cellStyle name="Normal 2 3 7" xfId="4455" xr:uid="{00000000-0005-0000-0000-0000850A0000}"/>
    <cellStyle name="Normal 2 3 8" xfId="4456" xr:uid="{00000000-0005-0000-0000-0000860A0000}"/>
    <cellStyle name="Normal 2 3 9" xfId="4457" xr:uid="{00000000-0005-0000-0000-0000870A0000}"/>
    <cellStyle name="Normal 2 3_Book1" xfId="4458" xr:uid="{00000000-0005-0000-0000-0000880A0000}"/>
    <cellStyle name="Normal 2 4" xfId="35" xr:uid="{00000000-0005-0000-0000-0000890A0000}"/>
    <cellStyle name="Normal 2 4 2" xfId="2012" xr:uid="{00000000-0005-0000-0000-00008A0A0000}"/>
    <cellStyle name="Normal 2 4 2 2" xfId="2013" xr:uid="{00000000-0005-0000-0000-00008B0A0000}"/>
    <cellStyle name="Normal 2 4 2 2 2" xfId="2014" xr:uid="{00000000-0005-0000-0000-00008C0A0000}"/>
    <cellStyle name="Normal 2 4 2 2 2 2" xfId="4459" xr:uid="{00000000-0005-0000-0000-00008D0A0000}"/>
    <cellStyle name="Normal 2 4 2 2 3" xfId="4460" xr:uid="{00000000-0005-0000-0000-00008E0A0000}"/>
    <cellStyle name="Normal 2 4 2 2_ROPS 14-15B Workbook As of 26August2014" xfId="4461" xr:uid="{00000000-0005-0000-0000-00008F0A0000}"/>
    <cellStyle name="Normal 2 4 2 3" xfId="2015" xr:uid="{00000000-0005-0000-0000-0000900A0000}"/>
    <cellStyle name="Normal 2 4 2 3 2" xfId="2016" xr:uid="{00000000-0005-0000-0000-0000910A0000}"/>
    <cellStyle name="Normal 2 4 2 3 2 2" xfId="4462" xr:uid="{00000000-0005-0000-0000-0000920A0000}"/>
    <cellStyle name="Normal 2 4 2 3 2 3" xfId="4463" xr:uid="{00000000-0005-0000-0000-0000930A0000}"/>
    <cellStyle name="Normal 2 4 2 3 3" xfId="4464" xr:uid="{00000000-0005-0000-0000-0000940A0000}"/>
    <cellStyle name="Normal 2 4 2 3_ROPS 14-15B Workbook As of 26August2014" xfId="4465" xr:uid="{00000000-0005-0000-0000-0000950A0000}"/>
    <cellStyle name="Normal 2 4 2 4" xfId="2017" xr:uid="{00000000-0005-0000-0000-0000960A0000}"/>
    <cellStyle name="Normal 2 4 2 4 2" xfId="4466" xr:uid="{00000000-0005-0000-0000-0000970A0000}"/>
    <cellStyle name="Normal 2 4 2 4 2 2" xfId="4467" xr:uid="{00000000-0005-0000-0000-0000980A0000}"/>
    <cellStyle name="Normal 2 4 2 4 3" xfId="4468" xr:uid="{00000000-0005-0000-0000-0000990A0000}"/>
    <cellStyle name="Normal 2 4 2 4_FY14 Period 1 thru 12 GL Details As of 08Aug2014" xfId="4469" xr:uid="{00000000-0005-0000-0000-00009A0A0000}"/>
    <cellStyle name="Normal 2 4 2 5" xfId="4470" xr:uid="{00000000-0005-0000-0000-00009B0A0000}"/>
    <cellStyle name="Normal 2 4 2 6" xfId="4471" xr:uid="{00000000-0005-0000-0000-00009C0A0000}"/>
    <cellStyle name="Normal 2 4 2_5.4 RASA Debt Coverage Analysis FY13_Support 1" xfId="4472" xr:uid="{00000000-0005-0000-0000-00009D0A0000}"/>
    <cellStyle name="Normal 2 4 3" xfId="2018" xr:uid="{00000000-0005-0000-0000-00009E0A0000}"/>
    <cellStyle name="Normal 2 4 4" xfId="2019" xr:uid="{00000000-0005-0000-0000-00009F0A0000}"/>
    <cellStyle name="Normal 2 4 4 2" xfId="2020" xr:uid="{00000000-0005-0000-0000-0000A00A0000}"/>
    <cellStyle name="Normal 2 4 5" xfId="2021" xr:uid="{00000000-0005-0000-0000-0000A10A0000}"/>
    <cellStyle name="Normal 2 4_Book2" xfId="4473" xr:uid="{00000000-0005-0000-0000-0000A20A0000}"/>
    <cellStyle name="Normal 2 5" xfId="36" xr:uid="{00000000-0005-0000-0000-0000A30A0000}"/>
    <cellStyle name="Normal 2 5 2" xfId="2022" xr:uid="{00000000-0005-0000-0000-0000A40A0000}"/>
    <cellStyle name="Normal 2 5 2 2" xfId="2023" xr:uid="{00000000-0005-0000-0000-0000A50A0000}"/>
    <cellStyle name="Normal 2 5 2 2 2" xfId="2024" xr:uid="{00000000-0005-0000-0000-0000A60A0000}"/>
    <cellStyle name="Normal 2 5 2 2 2 2" xfId="4474" xr:uid="{00000000-0005-0000-0000-0000A70A0000}"/>
    <cellStyle name="Normal 2 5 2 2 3" xfId="4475" xr:uid="{00000000-0005-0000-0000-0000A80A0000}"/>
    <cellStyle name="Normal 2 5 2 2_ROPS 14-15B Workbook As of 26August2014" xfId="4476" xr:uid="{00000000-0005-0000-0000-0000A90A0000}"/>
    <cellStyle name="Normal 2 5 2 3" xfId="2025" xr:uid="{00000000-0005-0000-0000-0000AA0A0000}"/>
    <cellStyle name="Normal 2 5 2 3 2" xfId="2026" xr:uid="{00000000-0005-0000-0000-0000AB0A0000}"/>
    <cellStyle name="Normal 2 5 2 3 2 2" xfId="4477" xr:uid="{00000000-0005-0000-0000-0000AC0A0000}"/>
    <cellStyle name="Normal 2 5 2 3 2 3" xfId="4478" xr:uid="{00000000-0005-0000-0000-0000AD0A0000}"/>
    <cellStyle name="Normal 2 5 2 3 3" xfId="4479" xr:uid="{00000000-0005-0000-0000-0000AE0A0000}"/>
    <cellStyle name="Normal 2 5 2 3_ROPS 14-15B Workbook As of 26August2014" xfId="4480" xr:uid="{00000000-0005-0000-0000-0000AF0A0000}"/>
    <cellStyle name="Normal 2 5 2 4" xfId="2027" xr:uid="{00000000-0005-0000-0000-0000B00A0000}"/>
    <cellStyle name="Normal 2 5 2 4 2" xfId="4481" xr:uid="{00000000-0005-0000-0000-0000B10A0000}"/>
    <cellStyle name="Normal 2 5 2 4 2 2" xfId="4482" xr:uid="{00000000-0005-0000-0000-0000B20A0000}"/>
    <cellStyle name="Normal 2 5 2 4 3" xfId="4483" xr:uid="{00000000-0005-0000-0000-0000B30A0000}"/>
    <cellStyle name="Normal 2 5 2 4_FY14 Period 1 thru 12 GL Details As of 08Aug2014" xfId="4484" xr:uid="{00000000-0005-0000-0000-0000B40A0000}"/>
    <cellStyle name="Normal 2 5 2 5" xfId="4485" xr:uid="{00000000-0005-0000-0000-0000B50A0000}"/>
    <cellStyle name="Normal 2 5 2 6" xfId="4486" xr:uid="{00000000-0005-0000-0000-0000B60A0000}"/>
    <cellStyle name="Normal 2 5 2_Bond Proceeds Funds ROPS 13-14B Fund Balance Recon" xfId="4487" xr:uid="{00000000-0005-0000-0000-0000B70A0000}"/>
    <cellStyle name="Normal 2 5 3" xfId="2028" xr:uid="{00000000-0005-0000-0000-0000B80A0000}"/>
    <cellStyle name="Normal 2 5 3 2" xfId="2029" xr:uid="{00000000-0005-0000-0000-0000B90A0000}"/>
    <cellStyle name="Normal 2 5 4" xfId="2030" xr:uid="{00000000-0005-0000-0000-0000BA0A0000}"/>
    <cellStyle name="Normal 2 5 4 2" xfId="2031" xr:uid="{00000000-0005-0000-0000-0000BB0A0000}"/>
    <cellStyle name="Normal 2 5 5" xfId="3706" xr:uid="{00000000-0005-0000-0000-0000BC0A0000}"/>
    <cellStyle name="Normal 2 5 6" xfId="4488" xr:uid="{00000000-0005-0000-0000-0000BD0A0000}"/>
    <cellStyle name="Normal 2 5 7" xfId="4489" xr:uid="{00000000-0005-0000-0000-0000BE0A0000}"/>
    <cellStyle name="Normal 2 5_Book1" xfId="4490" xr:uid="{00000000-0005-0000-0000-0000BF0A0000}"/>
    <cellStyle name="Normal 2 6" xfId="31" xr:uid="{00000000-0005-0000-0000-0000C00A0000}"/>
    <cellStyle name="Normal 2 6 2" xfId="2032" xr:uid="{00000000-0005-0000-0000-0000C10A0000}"/>
    <cellStyle name="Normal 2 6 2 2" xfId="2033" xr:uid="{00000000-0005-0000-0000-0000C20A0000}"/>
    <cellStyle name="Normal 2 6 2 2 2" xfId="2034" xr:uid="{00000000-0005-0000-0000-0000C30A0000}"/>
    <cellStyle name="Normal 2 6 2 3" xfId="2035" xr:uid="{00000000-0005-0000-0000-0000C40A0000}"/>
    <cellStyle name="Normal 2 6 2 3 2" xfId="2036" xr:uid="{00000000-0005-0000-0000-0000C50A0000}"/>
    <cellStyle name="Normal 2 6 2 4" xfId="2037" xr:uid="{00000000-0005-0000-0000-0000C60A0000}"/>
    <cellStyle name="Normal 2 6 3" xfId="2038" xr:uid="{00000000-0005-0000-0000-0000C70A0000}"/>
    <cellStyle name="Normal 2 6 3 2" xfId="2039" xr:uid="{00000000-0005-0000-0000-0000C80A0000}"/>
    <cellStyle name="Normal 2 6 3 2 2" xfId="2040" xr:uid="{00000000-0005-0000-0000-0000C90A0000}"/>
    <cellStyle name="Normal 2 6 3 3" xfId="2041" xr:uid="{00000000-0005-0000-0000-0000CA0A0000}"/>
    <cellStyle name="Normal 2 6 3 3 2" xfId="2042" xr:uid="{00000000-0005-0000-0000-0000CB0A0000}"/>
    <cellStyle name="Normal 2 6 3 4" xfId="2043" xr:uid="{00000000-0005-0000-0000-0000CC0A0000}"/>
    <cellStyle name="Normal 2 6 4" xfId="2044" xr:uid="{00000000-0005-0000-0000-0000CD0A0000}"/>
    <cellStyle name="Normal 2 6 4 2" xfId="2045" xr:uid="{00000000-0005-0000-0000-0000CE0A0000}"/>
    <cellStyle name="Normal 2 6 4 2 2" xfId="2046" xr:uid="{00000000-0005-0000-0000-0000CF0A0000}"/>
    <cellStyle name="Normal 2 6 4 2 2 2" xfId="2047" xr:uid="{00000000-0005-0000-0000-0000D00A0000}"/>
    <cellStyle name="Normal 2 6 4 2 3" xfId="2048" xr:uid="{00000000-0005-0000-0000-0000D10A0000}"/>
    <cellStyle name="Normal 2 6 4 2 3 2" xfId="2049" xr:uid="{00000000-0005-0000-0000-0000D20A0000}"/>
    <cellStyle name="Normal 2 6 4 2 4" xfId="2050" xr:uid="{00000000-0005-0000-0000-0000D30A0000}"/>
    <cellStyle name="Normal 2 6 4 3" xfId="2051" xr:uid="{00000000-0005-0000-0000-0000D40A0000}"/>
    <cellStyle name="Normal 2 6 4 3 2" xfId="2052" xr:uid="{00000000-0005-0000-0000-0000D50A0000}"/>
    <cellStyle name="Normal 2 6 4 3 2 2" xfId="2053" xr:uid="{00000000-0005-0000-0000-0000D60A0000}"/>
    <cellStyle name="Normal 2 6 4 3 3" xfId="2054" xr:uid="{00000000-0005-0000-0000-0000D70A0000}"/>
    <cellStyle name="Normal 2 6 4 3 3 2" xfId="2055" xr:uid="{00000000-0005-0000-0000-0000D80A0000}"/>
    <cellStyle name="Normal 2 6 4 3 4" xfId="2056" xr:uid="{00000000-0005-0000-0000-0000D90A0000}"/>
    <cellStyle name="Normal 2 6 4 4" xfId="2057" xr:uid="{00000000-0005-0000-0000-0000DA0A0000}"/>
    <cellStyle name="Normal 2 6 4 4 2" xfId="2058" xr:uid="{00000000-0005-0000-0000-0000DB0A0000}"/>
    <cellStyle name="Normal 2 6 4 5" xfId="2059" xr:uid="{00000000-0005-0000-0000-0000DC0A0000}"/>
    <cellStyle name="Normal 2 6 4 5 2" xfId="2060" xr:uid="{00000000-0005-0000-0000-0000DD0A0000}"/>
    <cellStyle name="Normal 2 6 4 6" xfId="2061" xr:uid="{00000000-0005-0000-0000-0000DE0A0000}"/>
    <cellStyle name="Normal 2 6 5" xfId="2062" xr:uid="{00000000-0005-0000-0000-0000DF0A0000}"/>
    <cellStyle name="Normal 2 6 5 2" xfId="2063" xr:uid="{00000000-0005-0000-0000-0000E00A0000}"/>
    <cellStyle name="Normal 2 6 6" xfId="2064" xr:uid="{00000000-0005-0000-0000-0000E10A0000}"/>
    <cellStyle name="Normal 2 6 6 2" xfId="2065" xr:uid="{00000000-0005-0000-0000-0000E20A0000}"/>
    <cellStyle name="Normal 2 6 7" xfId="2066" xr:uid="{00000000-0005-0000-0000-0000E30A0000}"/>
    <cellStyle name="Normal 2 6 8" xfId="3707" xr:uid="{00000000-0005-0000-0000-0000E40A0000}"/>
    <cellStyle name="Normal 2 6_5.4 RASA Debt Coverage Analysis FY13_Support 1" xfId="4491" xr:uid="{00000000-0005-0000-0000-0000E50A0000}"/>
    <cellStyle name="Normal 2 7" xfId="2067" xr:uid="{00000000-0005-0000-0000-0000E60A0000}"/>
    <cellStyle name="Normal 2 7 2" xfId="2068" xr:uid="{00000000-0005-0000-0000-0000E70A0000}"/>
    <cellStyle name="Normal 2 7 2 2" xfId="2069" xr:uid="{00000000-0005-0000-0000-0000E80A0000}"/>
    <cellStyle name="Normal 2 7 2 2 2" xfId="2070" xr:uid="{00000000-0005-0000-0000-0000E90A0000}"/>
    <cellStyle name="Normal 2 7 2 3" xfId="2071" xr:uid="{00000000-0005-0000-0000-0000EA0A0000}"/>
    <cellStyle name="Normal 2 7 2 3 2" xfId="2072" xr:uid="{00000000-0005-0000-0000-0000EB0A0000}"/>
    <cellStyle name="Normal 2 7 2 4" xfId="2073" xr:uid="{00000000-0005-0000-0000-0000EC0A0000}"/>
    <cellStyle name="Normal 2 7 3" xfId="2074" xr:uid="{00000000-0005-0000-0000-0000ED0A0000}"/>
    <cellStyle name="Normal 2 7 3 2" xfId="2075" xr:uid="{00000000-0005-0000-0000-0000EE0A0000}"/>
    <cellStyle name="Normal 2 7 4" xfId="2076" xr:uid="{00000000-0005-0000-0000-0000EF0A0000}"/>
    <cellStyle name="Normal 2 7 4 2" xfId="2077" xr:uid="{00000000-0005-0000-0000-0000F00A0000}"/>
    <cellStyle name="Normal 2 7 5" xfId="2078" xr:uid="{00000000-0005-0000-0000-0000F10A0000}"/>
    <cellStyle name="Normal 2 7 6" xfId="3708" xr:uid="{00000000-0005-0000-0000-0000F20A0000}"/>
    <cellStyle name="Normal 2 7_5.4 RASA Debt Coverage Analysis FY13_Support 1" xfId="4492" xr:uid="{00000000-0005-0000-0000-0000F30A0000}"/>
    <cellStyle name="Normal 2 8" xfId="2079" xr:uid="{00000000-0005-0000-0000-0000F40A0000}"/>
    <cellStyle name="Normal 2 8 2" xfId="2080" xr:uid="{00000000-0005-0000-0000-0000F50A0000}"/>
    <cellStyle name="Normal 2 8 2 2" xfId="2081" xr:uid="{00000000-0005-0000-0000-0000F60A0000}"/>
    <cellStyle name="Normal 2 8 2 2 2" xfId="2082" xr:uid="{00000000-0005-0000-0000-0000F70A0000}"/>
    <cellStyle name="Normal 2 8 2 3" xfId="2083" xr:uid="{00000000-0005-0000-0000-0000F80A0000}"/>
    <cellStyle name="Normal 2 8 2 3 2" xfId="2084" xr:uid="{00000000-0005-0000-0000-0000F90A0000}"/>
    <cellStyle name="Normal 2 8 2 4" xfId="2085" xr:uid="{00000000-0005-0000-0000-0000FA0A0000}"/>
    <cellStyle name="Normal 2 8 3" xfId="2086" xr:uid="{00000000-0005-0000-0000-0000FB0A0000}"/>
    <cellStyle name="Normal 2 8 3 2" xfId="2087" xr:uid="{00000000-0005-0000-0000-0000FC0A0000}"/>
    <cellStyle name="Normal 2 8 4" xfId="2088" xr:uid="{00000000-0005-0000-0000-0000FD0A0000}"/>
    <cellStyle name="Normal 2 8 4 2" xfId="2089" xr:uid="{00000000-0005-0000-0000-0000FE0A0000}"/>
    <cellStyle name="Normal 2 8 5" xfId="2090" xr:uid="{00000000-0005-0000-0000-0000FF0A0000}"/>
    <cellStyle name="Normal 2 8 6" xfId="3709" xr:uid="{00000000-0005-0000-0000-0000000B0000}"/>
    <cellStyle name="Normal 2 8 7" xfId="3872" xr:uid="{00000000-0005-0000-0000-0000010B0000}"/>
    <cellStyle name="Normal 2 9" xfId="2091" xr:uid="{00000000-0005-0000-0000-0000020B0000}"/>
    <cellStyle name="Normal 2 9 2" xfId="2092" xr:uid="{00000000-0005-0000-0000-0000030B0000}"/>
    <cellStyle name="Normal 2 9 2 2" xfId="2093" xr:uid="{00000000-0005-0000-0000-0000040B0000}"/>
    <cellStyle name="Normal 2 9 3" xfId="2094" xr:uid="{00000000-0005-0000-0000-0000050B0000}"/>
    <cellStyle name="Normal 2 9 3 2" xfId="2095" xr:uid="{00000000-0005-0000-0000-0000060B0000}"/>
    <cellStyle name="Normal 2 9 4" xfId="2096" xr:uid="{00000000-0005-0000-0000-0000070B0000}"/>
    <cellStyle name="Normal 2 9_FY13 RASA Projected Cash Flow FYE 30Jun2013 - Final" xfId="4493" xr:uid="{00000000-0005-0000-0000-0000080B0000}"/>
    <cellStyle name="Normal 2_17007feas 29Oct09" xfId="2097" xr:uid="{00000000-0005-0000-0000-0000090B0000}"/>
    <cellStyle name="Normal 20" xfId="2098" xr:uid="{00000000-0005-0000-0000-00000A0B0000}"/>
    <cellStyle name="Normal 20 2" xfId="2099" xr:uid="{00000000-0005-0000-0000-00000B0B0000}"/>
    <cellStyle name="Normal 20 2 2" xfId="4494" xr:uid="{00000000-0005-0000-0000-00000C0B0000}"/>
    <cellStyle name="Normal 20 2 2 2" xfId="4495" xr:uid="{00000000-0005-0000-0000-00000D0B0000}"/>
    <cellStyle name="Normal 20 2 3" xfId="4496" xr:uid="{00000000-0005-0000-0000-00000E0B0000}"/>
    <cellStyle name="Normal 20 2_FY14 Period 1 thru 12 GL Details As of 08Aug2014" xfId="4497" xr:uid="{00000000-0005-0000-0000-00000F0B0000}"/>
    <cellStyle name="Normal 20 3" xfId="3710" xr:uid="{00000000-0005-0000-0000-0000100B0000}"/>
    <cellStyle name="Normal 20 4" xfId="3873" xr:uid="{00000000-0005-0000-0000-0000110B0000}"/>
    <cellStyle name="Normal 21" xfId="2100" xr:uid="{00000000-0005-0000-0000-0000120B0000}"/>
    <cellStyle name="Normal 21 2" xfId="2101" xr:uid="{00000000-0005-0000-0000-0000130B0000}"/>
    <cellStyle name="Normal 21 3" xfId="3711" xr:uid="{00000000-0005-0000-0000-0000140B0000}"/>
    <cellStyle name="Normal 21 4" xfId="3874" xr:uid="{00000000-0005-0000-0000-0000150B0000}"/>
    <cellStyle name="Normal 22" xfId="2102" xr:uid="{00000000-0005-0000-0000-0000160B0000}"/>
    <cellStyle name="Normal 22 2" xfId="2103" xr:uid="{00000000-0005-0000-0000-0000170B0000}"/>
    <cellStyle name="Normal 22 2 2" xfId="2104" xr:uid="{00000000-0005-0000-0000-0000180B0000}"/>
    <cellStyle name="Normal 22 3" xfId="3712" xr:uid="{00000000-0005-0000-0000-0000190B0000}"/>
    <cellStyle name="Normal 22 4" xfId="3875" xr:uid="{00000000-0005-0000-0000-00001A0B0000}"/>
    <cellStyle name="Normal 23" xfId="2105" xr:uid="{00000000-0005-0000-0000-00001B0B0000}"/>
    <cellStyle name="Normal 23 2" xfId="2106" xr:uid="{00000000-0005-0000-0000-00001C0B0000}"/>
    <cellStyle name="Normal 23 3" xfId="2107" xr:uid="{00000000-0005-0000-0000-00001D0B0000}"/>
    <cellStyle name="Normal 23 4" xfId="3713" xr:uid="{00000000-0005-0000-0000-00001E0B0000}"/>
    <cellStyle name="Normal 23 5" xfId="3876" xr:uid="{00000000-0005-0000-0000-00001F0B0000}"/>
    <cellStyle name="Normal 24" xfId="2108" xr:uid="{00000000-0005-0000-0000-0000200B0000}"/>
    <cellStyle name="Normal 24 2" xfId="2109" xr:uid="{00000000-0005-0000-0000-0000210B0000}"/>
    <cellStyle name="Normal 24 2 2" xfId="3715" xr:uid="{00000000-0005-0000-0000-0000220B0000}"/>
    <cellStyle name="Normal 24 2 3" xfId="3877" xr:uid="{00000000-0005-0000-0000-0000230B0000}"/>
    <cellStyle name="Normal 24 3" xfId="3714" xr:uid="{00000000-0005-0000-0000-0000240B0000}"/>
    <cellStyle name="Normal 25" xfId="2110" xr:uid="{00000000-0005-0000-0000-0000250B0000}"/>
    <cellStyle name="Normal 25 2" xfId="2111" xr:uid="{00000000-0005-0000-0000-0000260B0000}"/>
    <cellStyle name="Normal 25 3" xfId="3716" xr:uid="{00000000-0005-0000-0000-0000270B0000}"/>
    <cellStyle name="Normal 25 4" xfId="4498" xr:uid="{00000000-0005-0000-0000-0000280B0000}"/>
    <cellStyle name="Normal 25 4 2" xfId="4499" xr:uid="{00000000-0005-0000-0000-0000290B0000}"/>
    <cellStyle name="Normal 25 4 2 2" xfId="4500" xr:uid="{00000000-0005-0000-0000-00002A0B0000}"/>
    <cellStyle name="Normal 25 4 3" xfId="4501" xr:uid="{00000000-0005-0000-0000-00002B0B0000}"/>
    <cellStyle name="Normal 25 4_ROPS 14-15B Workbook As of 26August2014" xfId="4502" xr:uid="{00000000-0005-0000-0000-00002C0B0000}"/>
    <cellStyle name="Normal 25 5" xfId="4503" xr:uid="{00000000-0005-0000-0000-00002D0B0000}"/>
    <cellStyle name="Normal 25 6" xfId="4504" xr:uid="{00000000-0005-0000-0000-00002E0B0000}"/>
    <cellStyle name="Normal 25 7" xfId="4505" xr:uid="{00000000-0005-0000-0000-00002F0B0000}"/>
    <cellStyle name="Normal 25_Bond Proceeds Funds ROPS 13-14B Fund Balance Recon" xfId="4506" xr:uid="{00000000-0005-0000-0000-0000300B0000}"/>
    <cellStyle name="Normal 26" xfId="2112" xr:uid="{00000000-0005-0000-0000-0000310B0000}"/>
    <cellStyle name="Normal 26 2" xfId="2113" xr:uid="{00000000-0005-0000-0000-0000320B0000}"/>
    <cellStyle name="Normal 26 3" xfId="3717" xr:uid="{00000000-0005-0000-0000-0000330B0000}"/>
    <cellStyle name="Normal 26 4" xfId="3878" xr:uid="{00000000-0005-0000-0000-0000340B0000}"/>
    <cellStyle name="Normal 26 4 2" xfId="4507" xr:uid="{00000000-0005-0000-0000-0000350B0000}"/>
    <cellStyle name="Normal 26 5" xfId="4508" xr:uid="{00000000-0005-0000-0000-0000360B0000}"/>
    <cellStyle name="Normal 26_5.4 RASA Debt Coverage Analysis FY13_Support 1" xfId="4509" xr:uid="{00000000-0005-0000-0000-0000370B0000}"/>
    <cellStyle name="Normal 27" xfId="2114" xr:uid="{00000000-0005-0000-0000-0000380B0000}"/>
    <cellStyle name="Normal 27 2" xfId="3718" xr:uid="{00000000-0005-0000-0000-0000390B0000}"/>
    <cellStyle name="Normal 27 2 2" xfId="4510" xr:uid="{00000000-0005-0000-0000-00003A0B0000}"/>
    <cellStyle name="Normal 27 2 2 2" xfId="4511" xr:uid="{00000000-0005-0000-0000-00003B0B0000}"/>
    <cellStyle name="Normal 27 2 3" xfId="4512" xr:uid="{00000000-0005-0000-0000-00003C0B0000}"/>
    <cellStyle name="Normal 27 2_ROPS 14-15B Workbook As of 26August2014" xfId="4513" xr:uid="{00000000-0005-0000-0000-00003D0B0000}"/>
    <cellStyle name="Normal 27 3" xfId="3879" xr:uid="{00000000-0005-0000-0000-00003E0B0000}"/>
    <cellStyle name="Normal 27 4" xfId="4514" xr:uid="{00000000-0005-0000-0000-00003F0B0000}"/>
    <cellStyle name="Normal 27 5" xfId="4515" xr:uid="{00000000-0005-0000-0000-0000400B0000}"/>
    <cellStyle name="Normal 27_5.4 RASA Debt Coverage Analysis FY13_Support 1" xfId="4516" xr:uid="{00000000-0005-0000-0000-0000410B0000}"/>
    <cellStyle name="Normal 28" xfId="2115" xr:uid="{00000000-0005-0000-0000-0000420B0000}"/>
    <cellStyle name="Normal 28 2" xfId="3719" xr:uid="{00000000-0005-0000-0000-0000430B0000}"/>
    <cellStyle name="Normal 28 3" xfId="3880" xr:uid="{00000000-0005-0000-0000-0000440B0000}"/>
    <cellStyle name="Normal 28_Bond Proceeds Funds ROPS 13-14B Fund Balance Recon" xfId="4517" xr:uid="{00000000-0005-0000-0000-0000450B0000}"/>
    <cellStyle name="Normal 29" xfId="2116" xr:uid="{00000000-0005-0000-0000-0000460B0000}"/>
    <cellStyle name="Normal 29 2" xfId="3720" xr:uid="{00000000-0005-0000-0000-0000470B0000}"/>
    <cellStyle name="Normal 29 3" xfId="3881" xr:uid="{00000000-0005-0000-0000-0000480B0000}"/>
    <cellStyle name="Normal 29_Bond Proceeds Funds ROPS 13-14B Fund Balance Recon" xfId="4518" xr:uid="{00000000-0005-0000-0000-0000490B0000}"/>
    <cellStyle name="Normal 3" xfId="37" xr:uid="{00000000-0005-0000-0000-00004A0B0000}"/>
    <cellStyle name="Normal 3 10" xfId="4519" xr:uid="{00000000-0005-0000-0000-00004B0B0000}"/>
    <cellStyle name="Normal 3 10 2" xfId="4520" xr:uid="{00000000-0005-0000-0000-00004C0B0000}"/>
    <cellStyle name="Normal 3 11" xfId="4521" xr:uid="{00000000-0005-0000-0000-00004D0B0000}"/>
    <cellStyle name="Normal 3 11 2" xfId="4522" xr:uid="{00000000-0005-0000-0000-00004E0B0000}"/>
    <cellStyle name="Normal 3 12" xfId="4523" xr:uid="{00000000-0005-0000-0000-00004F0B0000}"/>
    <cellStyle name="Normal 3 2" xfId="52" xr:uid="{00000000-0005-0000-0000-0000500B0000}"/>
    <cellStyle name="Normal 3 2 10" xfId="4524" xr:uid="{00000000-0005-0000-0000-0000510B0000}"/>
    <cellStyle name="Normal 3 2 11" xfId="4525" xr:uid="{00000000-0005-0000-0000-0000520B0000}"/>
    <cellStyle name="Normal 3 2 2" xfId="2117" xr:uid="{00000000-0005-0000-0000-0000530B0000}"/>
    <cellStyle name="Normal 3 2 2 2" xfId="4526" xr:uid="{00000000-0005-0000-0000-0000540B0000}"/>
    <cellStyle name="Normal 3 2 2 2 2" xfId="4527" xr:uid="{00000000-0005-0000-0000-0000550B0000}"/>
    <cellStyle name="Normal 3 2 2 2 2 2" xfId="4528" xr:uid="{00000000-0005-0000-0000-0000560B0000}"/>
    <cellStyle name="Normal 3 2 2 2 2 2 2" xfId="4529" xr:uid="{00000000-0005-0000-0000-0000570B0000}"/>
    <cellStyle name="Normal 3 2 2 2 2 3" xfId="4530" xr:uid="{00000000-0005-0000-0000-0000580B0000}"/>
    <cellStyle name="Normal 3 2 2 2 2_ROPS 14-15B Workbook As of 26August2014" xfId="4531" xr:uid="{00000000-0005-0000-0000-0000590B0000}"/>
    <cellStyle name="Normal 3 2 2 2 3" xfId="4532" xr:uid="{00000000-0005-0000-0000-00005A0B0000}"/>
    <cellStyle name="Normal 3 2 2 2 3 2" xfId="4533" xr:uid="{00000000-0005-0000-0000-00005B0B0000}"/>
    <cellStyle name="Normal 3 2 2 2 3 2 2" xfId="4534" xr:uid="{00000000-0005-0000-0000-00005C0B0000}"/>
    <cellStyle name="Normal 3 2 2 2 3 2 3" xfId="4535" xr:uid="{00000000-0005-0000-0000-00005D0B0000}"/>
    <cellStyle name="Normal 3 2 2 2 3 3" xfId="4536" xr:uid="{00000000-0005-0000-0000-00005E0B0000}"/>
    <cellStyle name="Normal 3 2 2 2 3_ROPS 14-15B Workbook As of 26August2014" xfId="4537" xr:uid="{00000000-0005-0000-0000-00005F0B0000}"/>
    <cellStyle name="Normal 3 2 2 2 4" xfId="4538" xr:uid="{00000000-0005-0000-0000-0000600B0000}"/>
    <cellStyle name="Normal 3 2 2 2 4 2" xfId="4539" xr:uid="{00000000-0005-0000-0000-0000610B0000}"/>
    <cellStyle name="Normal 3 2 2 2 4 2 2" xfId="4540" xr:uid="{00000000-0005-0000-0000-0000620B0000}"/>
    <cellStyle name="Normal 3 2 2 2 4 3" xfId="4541" xr:uid="{00000000-0005-0000-0000-0000630B0000}"/>
    <cellStyle name="Normal 3 2 2 2 4_FY14 Period 1 thru 12 GL Details As of 08Aug2014" xfId="4542" xr:uid="{00000000-0005-0000-0000-0000640B0000}"/>
    <cellStyle name="Normal 3 2 2 2 5" xfId="4543" xr:uid="{00000000-0005-0000-0000-0000650B0000}"/>
    <cellStyle name="Normal 3 2 2 2 6" xfId="4544" xr:uid="{00000000-0005-0000-0000-0000660B0000}"/>
    <cellStyle name="Normal 3 2 2 2_Bond Proceeds Funds ROPS 13-14B Fund Balance Recon" xfId="4545" xr:uid="{00000000-0005-0000-0000-0000670B0000}"/>
    <cellStyle name="Normal 3 2 2 3" xfId="4546" xr:uid="{00000000-0005-0000-0000-0000680B0000}"/>
    <cellStyle name="Normal 3 2 2 4" xfId="4547" xr:uid="{00000000-0005-0000-0000-0000690B0000}"/>
    <cellStyle name="Normal 3 2 2 5" xfId="4548" xr:uid="{00000000-0005-0000-0000-00006A0B0000}"/>
    <cellStyle name="Normal 3 2 2 6" xfId="4549" xr:uid="{00000000-0005-0000-0000-00006B0B0000}"/>
    <cellStyle name="Normal 3 2 2 7" xfId="4550" xr:uid="{00000000-0005-0000-0000-00006C0B0000}"/>
    <cellStyle name="Normal 3 2 2_Book1" xfId="4551" xr:uid="{00000000-0005-0000-0000-00006D0B0000}"/>
    <cellStyle name="Normal 3 2 3" xfId="2118" xr:uid="{00000000-0005-0000-0000-00006E0B0000}"/>
    <cellStyle name="Normal 3 2 3 2" xfId="4552" xr:uid="{00000000-0005-0000-0000-00006F0B0000}"/>
    <cellStyle name="Normal 3 2 3 2 2" xfId="4553" xr:uid="{00000000-0005-0000-0000-0000700B0000}"/>
    <cellStyle name="Normal 3 2 3 2 2 2" xfId="4554" xr:uid="{00000000-0005-0000-0000-0000710B0000}"/>
    <cellStyle name="Normal 3 2 3 2 2 2 2" xfId="4555" xr:uid="{00000000-0005-0000-0000-0000720B0000}"/>
    <cellStyle name="Normal 3 2 3 2 2 3" xfId="4556" xr:uid="{00000000-0005-0000-0000-0000730B0000}"/>
    <cellStyle name="Normal 3 2 3 2 2_ROPS 14-15B Workbook As of 26August2014" xfId="4557" xr:uid="{00000000-0005-0000-0000-0000740B0000}"/>
    <cellStyle name="Normal 3 2 3 2 3" xfId="4558" xr:uid="{00000000-0005-0000-0000-0000750B0000}"/>
    <cellStyle name="Normal 3 2 3 2 3 2" xfId="4559" xr:uid="{00000000-0005-0000-0000-0000760B0000}"/>
    <cellStyle name="Normal 3 2 3 2 3 2 2" xfId="4560" xr:uid="{00000000-0005-0000-0000-0000770B0000}"/>
    <cellStyle name="Normal 3 2 3 2 3 2 3" xfId="4561" xr:uid="{00000000-0005-0000-0000-0000780B0000}"/>
    <cellStyle name="Normal 3 2 3 2 3 3" xfId="4562" xr:uid="{00000000-0005-0000-0000-0000790B0000}"/>
    <cellStyle name="Normal 3 2 3 2 3_ROPS 14-15B Workbook As of 26August2014" xfId="4563" xr:uid="{00000000-0005-0000-0000-00007A0B0000}"/>
    <cellStyle name="Normal 3 2 3 2 4" xfId="4564" xr:uid="{00000000-0005-0000-0000-00007B0B0000}"/>
    <cellStyle name="Normal 3 2 3 2 4 2" xfId="4565" xr:uid="{00000000-0005-0000-0000-00007C0B0000}"/>
    <cellStyle name="Normal 3 2 3 2 4 2 2" xfId="4566" xr:uid="{00000000-0005-0000-0000-00007D0B0000}"/>
    <cellStyle name="Normal 3 2 3 2 4 3" xfId="4567" xr:uid="{00000000-0005-0000-0000-00007E0B0000}"/>
    <cellStyle name="Normal 3 2 3 2 4_FY14 Period 1 thru 12 GL Details As of 08Aug2014" xfId="4568" xr:uid="{00000000-0005-0000-0000-00007F0B0000}"/>
    <cellStyle name="Normal 3 2 3 2 5" xfId="4569" xr:uid="{00000000-0005-0000-0000-0000800B0000}"/>
    <cellStyle name="Normal 3 2 3 2 6" xfId="4570" xr:uid="{00000000-0005-0000-0000-0000810B0000}"/>
    <cellStyle name="Normal 3 2 3 2_Bond Proceeds Funds ROPS 13-14B Fund Balance Recon" xfId="4571" xr:uid="{00000000-0005-0000-0000-0000820B0000}"/>
    <cellStyle name="Normal 3 2 3 3" xfId="4572" xr:uid="{00000000-0005-0000-0000-0000830B0000}"/>
    <cellStyle name="Normal 3 2 3 3 2" xfId="4573" xr:uid="{00000000-0005-0000-0000-0000840B0000}"/>
    <cellStyle name="Normal 3 2 3 3 2 2" xfId="4574" xr:uid="{00000000-0005-0000-0000-0000850B0000}"/>
    <cellStyle name="Normal 3 2 3 3 3" xfId="4575" xr:uid="{00000000-0005-0000-0000-0000860B0000}"/>
    <cellStyle name="Normal 3 2 3 3_ROPS 14-15B Workbook As of 26August2014" xfId="4576" xr:uid="{00000000-0005-0000-0000-0000870B0000}"/>
    <cellStyle name="Normal 3 2 3 4" xfId="4577" xr:uid="{00000000-0005-0000-0000-0000880B0000}"/>
    <cellStyle name="Normal 3 2 3 4 2" xfId="4578" xr:uid="{00000000-0005-0000-0000-0000890B0000}"/>
    <cellStyle name="Normal 3 2 3 4 2 2" xfId="4579" xr:uid="{00000000-0005-0000-0000-00008A0B0000}"/>
    <cellStyle name="Normal 3 2 3 4 2 3" xfId="4580" xr:uid="{00000000-0005-0000-0000-00008B0B0000}"/>
    <cellStyle name="Normal 3 2 3 4 3" xfId="4581" xr:uid="{00000000-0005-0000-0000-00008C0B0000}"/>
    <cellStyle name="Normal 3 2 3 4_ROPS 14-15B Workbook As of 26August2014" xfId="4582" xr:uid="{00000000-0005-0000-0000-00008D0B0000}"/>
    <cellStyle name="Normal 3 2 3 5" xfId="4583" xr:uid="{00000000-0005-0000-0000-00008E0B0000}"/>
    <cellStyle name="Normal 3 2 3 5 2" xfId="4584" xr:uid="{00000000-0005-0000-0000-00008F0B0000}"/>
    <cellStyle name="Normal 3 2 3 5 2 2" xfId="4585" xr:uid="{00000000-0005-0000-0000-0000900B0000}"/>
    <cellStyle name="Normal 3 2 3 5 3" xfId="4586" xr:uid="{00000000-0005-0000-0000-0000910B0000}"/>
    <cellStyle name="Normal 3 2 3 5_FY14 Period 1 thru 12 GL Details As of 08Aug2014" xfId="4587" xr:uid="{00000000-0005-0000-0000-0000920B0000}"/>
    <cellStyle name="Normal 3 2 3 6" xfId="4588" xr:uid="{00000000-0005-0000-0000-0000930B0000}"/>
    <cellStyle name="Normal 3 2 3 7" xfId="4589" xr:uid="{00000000-0005-0000-0000-0000940B0000}"/>
    <cellStyle name="Normal 3 2 3_Bond Proceeds Funds ROPS 13-14B Fund Balance Recon" xfId="4590" xr:uid="{00000000-0005-0000-0000-0000950B0000}"/>
    <cellStyle name="Normal 3 2 4" xfId="2119" xr:uid="{00000000-0005-0000-0000-0000960B0000}"/>
    <cellStyle name="Normal 3 2 5" xfId="2120" xr:uid="{00000000-0005-0000-0000-0000970B0000}"/>
    <cellStyle name="Normal 3 2 5 2" xfId="4591" xr:uid="{00000000-0005-0000-0000-0000980B0000}"/>
    <cellStyle name="Normal 3 2 6" xfId="3721" xr:uid="{00000000-0005-0000-0000-0000990B0000}"/>
    <cellStyle name="Normal 3 2 7" xfId="3882" xr:uid="{00000000-0005-0000-0000-00009A0B0000}"/>
    <cellStyle name="Normal 3 2 7 2" xfId="4592" xr:uid="{00000000-0005-0000-0000-00009B0B0000}"/>
    <cellStyle name="Normal 3 2 7 2 2" xfId="4593" xr:uid="{00000000-0005-0000-0000-00009C0B0000}"/>
    <cellStyle name="Normal 3 2 7 3" xfId="4594" xr:uid="{00000000-0005-0000-0000-00009D0B0000}"/>
    <cellStyle name="Normal 3 2 7_ROPS 14-15B Workbook As of 26August2014" xfId="4595" xr:uid="{00000000-0005-0000-0000-00009E0B0000}"/>
    <cellStyle name="Normal 3 2 8" xfId="4596" xr:uid="{00000000-0005-0000-0000-00009F0B0000}"/>
    <cellStyle name="Normal 3 2 8 2" xfId="4597" xr:uid="{00000000-0005-0000-0000-0000A00B0000}"/>
    <cellStyle name="Normal 3 2 8 2 2" xfId="4598" xr:uid="{00000000-0005-0000-0000-0000A10B0000}"/>
    <cellStyle name="Normal 3 2 8 2 2 2" xfId="4599" xr:uid="{00000000-0005-0000-0000-0000A20B0000}"/>
    <cellStyle name="Normal 3 2 8 2 3" xfId="4600" xr:uid="{00000000-0005-0000-0000-0000A30B0000}"/>
    <cellStyle name="Normal 3 2 8 2_ROPS 14-15B Workbook As of 26August2014" xfId="4601" xr:uid="{00000000-0005-0000-0000-0000A40B0000}"/>
    <cellStyle name="Normal 3 2 8 3" xfId="4602" xr:uid="{00000000-0005-0000-0000-0000A50B0000}"/>
    <cellStyle name="Normal 3 2 8 3 2" xfId="4603" xr:uid="{00000000-0005-0000-0000-0000A60B0000}"/>
    <cellStyle name="Normal 3 2 8 3 2 2" xfId="4604" xr:uid="{00000000-0005-0000-0000-0000A70B0000}"/>
    <cellStyle name="Normal 3 2 8 3 3" xfId="4605" xr:uid="{00000000-0005-0000-0000-0000A80B0000}"/>
    <cellStyle name="Normal 3 2 8 3_ROPS 14-15B Workbook As of 26August2014" xfId="4606" xr:uid="{00000000-0005-0000-0000-0000A90B0000}"/>
    <cellStyle name="Normal 3 2 8 4" xfId="4607" xr:uid="{00000000-0005-0000-0000-0000AA0B0000}"/>
    <cellStyle name="Normal 3 2 8 4 2" xfId="4608" xr:uid="{00000000-0005-0000-0000-0000AB0B0000}"/>
    <cellStyle name="Normal 3 2 8 4 2 2" xfId="4609" xr:uid="{00000000-0005-0000-0000-0000AC0B0000}"/>
    <cellStyle name="Normal 3 2 8 4_ROPS 14-15B Workbook As of 26August2014" xfId="4610" xr:uid="{00000000-0005-0000-0000-0000AD0B0000}"/>
    <cellStyle name="Normal 3 2 8 5" xfId="4611" xr:uid="{00000000-0005-0000-0000-0000AE0B0000}"/>
    <cellStyle name="Normal 3 2 8 5 2" xfId="4612" xr:uid="{00000000-0005-0000-0000-0000AF0B0000}"/>
    <cellStyle name="Normal 3 2 8 6" xfId="4613" xr:uid="{00000000-0005-0000-0000-0000B00B0000}"/>
    <cellStyle name="Normal 3 2 8_Book1" xfId="4614" xr:uid="{00000000-0005-0000-0000-0000B10B0000}"/>
    <cellStyle name="Normal 3 2 9" xfId="4615" xr:uid="{00000000-0005-0000-0000-0000B20B0000}"/>
    <cellStyle name="Normal 3 2_Due To SHRA - 28Jun2013" xfId="4616" xr:uid="{00000000-0005-0000-0000-0000B30B0000}"/>
    <cellStyle name="Normal 3 3" xfId="2121" xr:uid="{00000000-0005-0000-0000-0000B40B0000}"/>
    <cellStyle name="Normal 3 3 2" xfId="3722" xr:uid="{00000000-0005-0000-0000-0000B50B0000}"/>
    <cellStyle name="Normal 3 3 2 2" xfId="4617" xr:uid="{00000000-0005-0000-0000-0000B60B0000}"/>
    <cellStyle name="Normal 3 3 2 2 2" xfId="4618" xr:uid="{00000000-0005-0000-0000-0000B70B0000}"/>
    <cellStyle name="Normal 3 3 2 3" xfId="4619" xr:uid="{00000000-0005-0000-0000-0000B80B0000}"/>
    <cellStyle name="Normal 3 3 2_FY14 Period 1 thru 12 GL Details As of 08Aug2014" xfId="4620" xr:uid="{00000000-0005-0000-0000-0000B90B0000}"/>
    <cellStyle name="Normal 3 3 3" xfId="4621" xr:uid="{00000000-0005-0000-0000-0000BA0B0000}"/>
    <cellStyle name="Normal 3 3 3 2" xfId="4622" xr:uid="{00000000-0005-0000-0000-0000BB0B0000}"/>
    <cellStyle name="Normal 3 3 3_ROPS 15-16A Workbook As of 15December2014" xfId="4623" xr:uid="{00000000-0005-0000-0000-0000BC0B0000}"/>
    <cellStyle name="Normal 3 3 4" xfId="4624" xr:uid="{00000000-0005-0000-0000-0000BD0B0000}"/>
    <cellStyle name="Normal 3 3_FY13 RASA Projected Cash Flow FYE 30Jun2013 - Final" xfId="4625" xr:uid="{00000000-0005-0000-0000-0000BE0B0000}"/>
    <cellStyle name="Normal 3 4" xfId="2122" xr:uid="{00000000-0005-0000-0000-0000BF0B0000}"/>
    <cellStyle name="Normal 3 4 2" xfId="3723" xr:uid="{00000000-0005-0000-0000-0000C00B0000}"/>
    <cellStyle name="Normal 3 5" xfId="2123" xr:uid="{00000000-0005-0000-0000-0000C10B0000}"/>
    <cellStyle name="Normal 3 5 2" xfId="2124" xr:uid="{00000000-0005-0000-0000-0000C20B0000}"/>
    <cellStyle name="Normal 3 5 3" xfId="2125" xr:uid="{00000000-0005-0000-0000-0000C30B0000}"/>
    <cellStyle name="Normal 3 5 4" xfId="3724" xr:uid="{00000000-0005-0000-0000-0000C40B0000}"/>
    <cellStyle name="Normal 3 6" xfId="2126" xr:uid="{00000000-0005-0000-0000-0000C50B0000}"/>
    <cellStyle name="Normal 3 6 2" xfId="2127" xr:uid="{00000000-0005-0000-0000-0000C60B0000}"/>
    <cellStyle name="Normal 3 7" xfId="2128" xr:uid="{00000000-0005-0000-0000-0000C70B0000}"/>
    <cellStyle name="Normal 3 7 2" xfId="4626" xr:uid="{00000000-0005-0000-0000-0000C80B0000}"/>
    <cellStyle name="Normal 3 7 2 2" xfId="4627" xr:uid="{00000000-0005-0000-0000-0000C90B0000}"/>
    <cellStyle name="Normal 3 7 3" xfId="4628" xr:uid="{00000000-0005-0000-0000-0000CA0B0000}"/>
    <cellStyle name="Normal 3 7_ROPS 14-15B Workbook As of 26August2014" xfId="4629" xr:uid="{00000000-0005-0000-0000-0000CB0B0000}"/>
    <cellStyle name="Normal 3 8" xfId="2129" xr:uid="{00000000-0005-0000-0000-0000CC0B0000}"/>
    <cellStyle name="Normal 3 8 2" xfId="4630" xr:uid="{00000000-0005-0000-0000-0000CD0B0000}"/>
    <cellStyle name="Normal 3 8 2 2" xfId="4631" xr:uid="{00000000-0005-0000-0000-0000CE0B0000}"/>
    <cellStyle name="Normal 3 8 2 2 2" xfId="4632" xr:uid="{00000000-0005-0000-0000-0000CF0B0000}"/>
    <cellStyle name="Normal 3 8 2_ROPS 14-15B Workbook As of 26August2014" xfId="4633" xr:uid="{00000000-0005-0000-0000-0000D00B0000}"/>
    <cellStyle name="Normal 3 8 3" xfId="4634" xr:uid="{00000000-0005-0000-0000-0000D10B0000}"/>
    <cellStyle name="Normal 3 8 4" xfId="4635" xr:uid="{00000000-0005-0000-0000-0000D20B0000}"/>
    <cellStyle name="Normal 3 8 5" xfId="4636" xr:uid="{00000000-0005-0000-0000-0000D30B0000}"/>
    <cellStyle name="Normal 3 8_FY14 Period 1 thru 12 GL Details As of 13Aug2014" xfId="4637" xr:uid="{00000000-0005-0000-0000-0000D40B0000}"/>
    <cellStyle name="Normal 3 9" xfId="4638" xr:uid="{00000000-0005-0000-0000-0000D50B0000}"/>
    <cellStyle name="Normal 3_5.4 RASA Debt Coverage Analysis FY13_Support 1" xfId="4639" xr:uid="{00000000-0005-0000-0000-0000D60B0000}"/>
    <cellStyle name="Normal 30" xfId="2130" xr:uid="{00000000-0005-0000-0000-0000D70B0000}"/>
    <cellStyle name="Normal 30 2" xfId="4640" xr:uid="{00000000-0005-0000-0000-0000D80B0000}"/>
    <cellStyle name="Normal 30 3" xfId="4641" xr:uid="{00000000-0005-0000-0000-0000D90B0000}"/>
    <cellStyle name="Normal 30_Bond Proceeds Funds ROPS 13-14B Fund Balance Recon" xfId="4642" xr:uid="{00000000-0005-0000-0000-0000DA0B0000}"/>
    <cellStyle name="Normal 31" xfId="2131" xr:uid="{00000000-0005-0000-0000-0000DB0B0000}"/>
    <cellStyle name="Normal 31 2" xfId="2132" xr:uid="{00000000-0005-0000-0000-0000DC0B0000}"/>
    <cellStyle name="Normal 31 3" xfId="4643" xr:uid="{00000000-0005-0000-0000-0000DD0B0000}"/>
    <cellStyle name="Normal 31 3 2" xfId="4644" xr:uid="{00000000-0005-0000-0000-0000DE0B0000}"/>
    <cellStyle name="Normal 31 4" xfId="4645" xr:uid="{00000000-0005-0000-0000-0000DF0B0000}"/>
    <cellStyle name="Normal 31_Book1" xfId="4646" xr:uid="{00000000-0005-0000-0000-0000E00B0000}"/>
    <cellStyle name="Normal 32" xfId="2133" xr:uid="{00000000-0005-0000-0000-0000E10B0000}"/>
    <cellStyle name="Normal 32 2" xfId="2134" xr:uid="{00000000-0005-0000-0000-0000E20B0000}"/>
    <cellStyle name="Normal 32 3" xfId="4647" xr:uid="{00000000-0005-0000-0000-0000E30B0000}"/>
    <cellStyle name="Normal 32 4" xfId="4648" xr:uid="{00000000-0005-0000-0000-0000E40B0000}"/>
    <cellStyle name="Normal 32_Book1" xfId="4649" xr:uid="{00000000-0005-0000-0000-0000E50B0000}"/>
    <cellStyle name="Normal 33" xfId="2135" xr:uid="{00000000-0005-0000-0000-0000E60B0000}"/>
    <cellStyle name="Normal 33 2" xfId="2136" xr:uid="{00000000-0005-0000-0000-0000E70B0000}"/>
    <cellStyle name="Normal 33 3" xfId="4650" xr:uid="{00000000-0005-0000-0000-0000E80B0000}"/>
    <cellStyle name="Normal 33 4" xfId="4651" xr:uid="{00000000-0005-0000-0000-0000E90B0000}"/>
    <cellStyle name="Normal 33_Book1" xfId="4652" xr:uid="{00000000-0005-0000-0000-0000EA0B0000}"/>
    <cellStyle name="Normal 34" xfId="2137" xr:uid="{00000000-0005-0000-0000-0000EB0B0000}"/>
    <cellStyle name="Normal 34 2" xfId="2138" xr:uid="{00000000-0005-0000-0000-0000EC0B0000}"/>
    <cellStyle name="Normal 34 2 2" xfId="4653" xr:uid="{00000000-0005-0000-0000-0000ED0B0000}"/>
    <cellStyle name="Normal 34 3" xfId="4654" xr:uid="{00000000-0005-0000-0000-0000EE0B0000}"/>
    <cellStyle name="Normal 34 4" xfId="4655" xr:uid="{00000000-0005-0000-0000-0000EF0B0000}"/>
    <cellStyle name="Normal 34_Book1" xfId="4656" xr:uid="{00000000-0005-0000-0000-0000F00B0000}"/>
    <cellStyle name="Normal 35" xfId="2139" xr:uid="{00000000-0005-0000-0000-0000F10B0000}"/>
    <cellStyle name="Normal 35 2" xfId="3725" xr:uid="{00000000-0005-0000-0000-0000F20B0000}"/>
    <cellStyle name="Normal 35 3" xfId="3883" xr:uid="{00000000-0005-0000-0000-0000F30B0000}"/>
    <cellStyle name="Normal 35 3 2" xfId="4657" xr:uid="{00000000-0005-0000-0000-0000F40B0000}"/>
    <cellStyle name="Normal 35 4" xfId="4658" xr:uid="{00000000-0005-0000-0000-0000F50B0000}"/>
    <cellStyle name="Normal 35 5" xfId="4659" xr:uid="{00000000-0005-0000-0000-0000F60B0000}"/>
    <cellStyle name="Normal 35_Book1" xfId="4660" xr:uid="{00000000-0005-0000-0000-0000F70B0000}"/>
    <cellStyle name="Normal 36" xfId="2140" xr:uid="{00000000-0005-0000-0000-0000F80B0000}"/>
    <cellStyle name="Normal 36 2" xfId="4661" xr:uid="{00000000-0005-0000-0000-0000F90B0000}"/>
    <cellStyle name="Normal 36 3" xfId="4662" xr:uid="{00000000-0005-0000-0000-0000FA0B0000}"/>
    <cellStyle name="Normal 36 4" xfId="4663" xr:uid="{00000000-0005-0000-0000-0000FB0B0000}"/>
    <cellStyle name="Normal 36_Book1" xfId="4664" xr:uid="{00000000-0005-0000-0000-0000FC0B0000}"/>
    <cellStyle name="Normal 37" xfId="2141" xr:uid="{00000000-0005-0000-0000-0000FD0B0000}"/>
    <cellStyle name="Normal 37 2" xfId="4665" xr:uid="{00000000-0005-0000-0000-0000FE0B0000}"/>
    <cellStyle name="Normal 37 2 2" xfId="4666" xr:uid="{00000000-0005-0000-0000-0000FF0B0000}"/>
    <cellStyle name="Normal 37_Book1" xfId="4667" xr:uid="{00000000-0005-0000-0000-0000000C0000}"/>
    <cellStyle name="Normal 38" xfId="2142" xr:uid="{00000000-0005-0000-0000-0000010C0000}"/>
    <cellStyle name="Normal 39" xfId="2143" xr:uid="{00000000-0005-0000-0000-0000020C0000}"/>
    <cellStyle name="Normal 4" xfId="38" xr:uid="{00000000-0005-0000-0000-0000030C0000}"/>
    <cellStyle name="Normal 4 10" xfId="4668" xr:uid="{00000000-0005-0000-0000-0000040C0000}"/>
    <cellStyle name="Normal 4 11" xfId="4669" xr:uid="{00000000-0005-0000-0000-0000050C0000}"/>
    <cellStyle name="Normal 4 2" xfId="47" xr:uid="{00000000-0005-0000-0000-0000060C0000}"/>
    <cellStyle name="Normal 4 2 10" xfId="4670" xr:uid="{00000000-0005-0000-0000-0000070C0000}"/>
    <cellStyle name="Normal 4 2 10 2" xfId="4671" xr:uid="{00000000-0005-0000-0000-0000080C0000}"/>
    <cellStyle name="Normal 4 2 10 2 2" xfId="4672" xr:uid="{00000000-0005-0000-0000-0000090C0000}"/>
    <cellStyle name="Normal 4 2 10 2 3" xfId="4673" xr:uid="{00000000-0005-0000-0000-00000A0C0000}"/>
    <cellStyle name="Normal 4 2 10 3" xfId="4674" xr:uid="{00000000-0005-0000-0000-00000B0C0000}"/>
    <cellStyle name="Normal 4 2 10 4" xfId="4675" xr:uid="{00000000-0005-0000-0000-00000C0C0000}"/>
    <cellStyle name="Normal 4 2 11" xfId="4676" xr:uid="{00000000-0005-0000-0000-00000D0C0000}"/>
    <cellStyle name="Normal 4 2 11 2" xfId="4677" xr:uid="{00000000-0005-0000-0000-00000E0C0000}"/>
    <cellStyle name="Normal 4 2 11 3" xfId="4678" xr:uid="{00000000-0005-0000-0000-00000F0C0000}"/>
    <cellStyle name="Normal 4 2 2" xfId="2144" xr:uid="{00000000-0005-0000-0000-0000100C0000}"/>
    <cellStyle name="Normal 4 2 2 10" xfId="4679" xr:uid="{00000000-0005-0000-0000-0000110C0000}"/>
    <cellStyle name="Normal 4 2 2 10 2" xfId="4680" xr:uid="{00000000-0005-0000-0000-0000120C0000}"/>
    <cellStyle name="Normal 4 2 2 10 3" xfId="4681" xr:uid="{00000000-0005-0000-0000-0000130C0000}"/>
    <cellStyle name="Normal 4 2 2 11" xfId="4682" xr:uid="{00000000-0005-0000-0000-0000140C0000}"/>
    <cellStyle name="Normal 4 2 2 12" xfId="4683" xr:uid="{00000000-0005-0000-0000-0000150C0000}"/>
    <cellStyle name="Normal 4 2 2 2" xfId="2145" xr:uid="{00000000-0005-0000-0000-0000160C0000}"/>
    <cellStyle name="Normal 4 2 2 2 10" xfId="4684" xr:uid="{00000000-0005-0000-0000-0000170C0000}"/>
    <cellStyle name="Normal 4 2 2 2 11" xfId="4685" xr:uid="{00000000-0005-0000-0000-0000180C0000}"/>
    <cellStyle name="Normal 4 2 2 2 2" xfId="4686" xr:uid="{00000000-0005-0000-0000-0000190C0000}"/>
    <cellStyle name="Normal 4 2 2 2 2 10" xfId="4687" xr:uid="{00000000-0005-0000-0000-00001A0C0000}"/>
    <cellStyle name="Normal 4 2 2 2 2 2" xfId="4688" xr:uid="{00000000-0005-0000-0000-00001B0C0000}"/>
    <cellStyle name="Normal 4 2 2 2 2 2 2" xfId="4689" xr:uid="{00000000-0005-0000-0000-00001C0C0000}"/>
    <cellStyle name="Normal 4 2 2 2 2 2 2 2" xfId="4690" xr:uid="{00000000-0005-0000-0000-00001D0C0000}"/>
    <cellStyle name="Normal 4 2 2 2 2 2 2 2 2" xfId="4691" xr:uid="{00000000-0005-0000-0000-00001E0C0000}"/>
    <cellStyle name="Normal 4 2 2 2 2 2 2 2 3" xfId="4692" xr:uid="{00000000-0005-0000-0000-00001F0C0000}"/>
    <cellStyle name="Normal 4 2 2 2 2 2 2 3" xfId="4693" xr:uid="{00000000-0005-0000-0000-0000200C0000}"/>
    <cellStyle name="Normal 4 2 2 2 2 2 2 4" xfId="4694" xr:uid="{00000000-0005-0000-0000-0000210C0000}"/>
    <cellStyle name="Normal 4 2 2 2 2 2 3" xfId="4695" xr:uid="{00000000-0005-0000-0000-0000220C0000}"/>
    <cellStyle name="Normal 4 2 2 2 2 2 3 2" xfId="4696" xr:uid="{00000000-0005-0000-0000-0000230C0000}"/>
    <cellStyle name="Normal 4 2 2 2 2 2 3 3" xfId="4697" xr:uid="{00000000-0005-0000-0000-0000240C0000}"/>
    <cellStyle name="Normal 4 2 2 2 2 2 4" xfId="4698" xr:uid="{00000000-0005-0000-0000-0000250C0000}"/>
    <cellStyle name="Normal 4 2 2 2 2 2 5" xfId="4699" xr:uid="{00000000-0005-0000-0000-0000260C0000}"/>
    <cellStyle name="Normal 4 2 2 2 2 3" xfId="4700" xr:uid="{00000000-0005-0000-0000-0000270C0000}"/>
    <cellStyle name="Normal 4 2 2 2 2 3 2" xfId="4701" xr:uid="{00000000-0005-0000-0000-0000280C0000}"/>
    <cellStyle name="Normal 4 2 2 2 2 3 2 2" xfId="4702" xr:uid="{00000000-0005-0000-0000-0000290C0000}"/>
    <cellStyle name="Normal 4 2 2 2 2 3 2 2 2" xfId="4703" xr:uid="{00000000-0005-0000-0000-00002A0C0000}"/>
    <cellStyle name="Normal 4 2 2 2 2 3 2 2 3" xfId="4704" xr:uid="{00000000-0005-0000-0000-00002B0C0000}"/>
    <cellStyle name="Normal 4 2 2 2 2 3 2 3" xfId="4705" xr:uid="{00000000-0005-0000-0000-00002C0C0000}"/>
    <cellStyle name="Normal 4 2 2 2 2 3 2 4" xfId="4706" xr:uid="{00000000-0005-0000-0000-00002D0C0000}"/>
    <cellStyle name="Normal 4 2 2 2 2 3 3" xfId="4707" xr:uid="{00000000-0005-0000-0000-00002E0C0000}"/>
    <cellStyle name="Normal 4 2 2 2 2 3 3 2" xfId="4708" xr:uid="{00000000-0005-0000-0000-00002F0C0000}"/>
    <cellStyle name="Normal 4 2 2 2 2 3 3 3" xfId="4709" xr:uid="{00000000-0005-0000-0000-0000300C0000}"/>
    <cellStyle name="Normal 4 2 2 2 2 3 4" xfId="4710" xr:uid="{00000000-0005-0000-0000-0000310C0000}"/>
    <cellStyle name="Normal 4 2 2 2 2 3 5" xfId="4711" xr:uid="{00000000-0005-0000-0000-0000320C0000}"/>
    <cellStyle name="Normal 4 2 2 2 2 4" xfId="4712" xr:uid="{00000000-0005-0000-0000-0000330C0000}"/>
    <cellStyle name="Normal 4 2 2 2 2 4 2" xfId="4713" xr:uid="{00000000-0005-0000-0000-0000340C0000}"/>
    <cellStyle name="Normal 4 2 2 2 2 4 2 2" xfId="4714" xr:uid="{00000000-0005-0000-0000-0000350C0000}"/>
    <cellStyle name="Normal 4 2 2 2 2 4 2 2 2" xfId="4715" xr:uid="{00000000-0005-0000-0000-0000360C0000}"/>
    <cellStyle name="Normal 4 2 2 2 2 4 2 2 3" xfId="4716" xr:uid="{00000000-0005-0000-0000-0000370C0000}"/>
    <cellStyle name="Normal 4 2 2 2 2 4 2 3" xfId="4717" xr:uid="{00000000-0005-0000-0000-0000380C0000}"/>
    <cellStyle name="Normal 4 2 2 2 2 4 2 4" xfId="4718" xr:uid="{00000000-0005-0000-0000-0000390C0000}"/>
    <cellStyle name="Normal 4 2 2 2 2 4 3" xfId="4719" xr:uid="{00000000-0005-0000-0000-00003A0C0000}"/>
    <cellStyle name="Normal 4 2 2 2 2 4 3 2" xfId="4720" xr:uid="{00000000-0005-0000-0000-00003B0C0000}"/>
    <cellStyle name="Normal 4 2 2 2 2 4 3 3" xfId="4721" xr:uid="{00000000-0005-0000-0000-00003C0C0000}"/>
    <cellStyle name="Normal 4 2 2 2 2 4 4" xfId="4722" xr:uid="{00000000-0005-0000-0000-00003D0C0000}"/>
    <cellStyle name="Normal 4 2 2 2 2 4 5" xfId="4723" xr:uid="{00000000-0005-0000-0000-00003E0C0000}"/>
    <cellStyle name="Normal 4 2 2 2 2 5" xfId="4724" xr:uid="{00000000-0005-0000-0000-00003F0C0000}"/>
    <cellStyle name="Normal 4 2 2 2 2 5 2" xfId="4725" xr:uid="{00000000-0005-0000-0000-0000400C0000}"/>
    <cellStyle name="Normal 4 2 2 2 2 5 2 2" xfId="4726" xr:uid="{00000000-0005-0000-0000-0000410C0000}"/>
    <cellStyle name="Normal 4 2 2 2 2 5 2 3" xfId="4727" xr:uid="{00000000-0005-0000-0000-0000420C0000}"/>
    <cellStyle name="Normal 4 2 2 2 2 5 3" xfId="4728" xr:uid="{00000000-0005-0000-0000-0000430C0000}"/>
    <cellStyle name="Normal 4 2 2 2 2 5 4" xfId="4729" xr:uid="{00000000-0005-0000-0000-0000440C0000}"/>
    <cellStyle name="Normal 4 2 2 2 2 6" xfId="4730" xr:uid="{00000000-0005-0000-0000-0000450C0000}"/>
    <cellStyle name="Normal 4 2 2 2 2 6 2" xfId="4731" xr:uid="{00000000-0005-0000-0000-0000460C0000}"/>
    <cellStyle name="Normal 4 2 2 2 2 6 2 2" xfId="4732" xr:uid="{00000000-0005-0000-0000-0000470C0000}"/>
    <cellStyle name="Normal 4 2 2 2 2 6 2 3" xfId="4733" xr:uid="{00000000-0005-0000-0000-0000480C0000}"/>
    <cellStyle name="Normal 4 2 2 2 2 6 3" xfId="4734" xr:uid="{00000000-0005-0000-0000-0000490C0000}"/>
    <cellStyle name="Normal 4 2 2 2 2 6 4" xfId="4735" xr:uid="{00000000-0005-0000-0000-00004A0C0000}"/>
    <cellStyle name="Normal 4 2 2 2 2 7" xfId="4736" xr:uid="{00000000-0005-0000-0000-00004B0C0000}"/>
    <cellStyle name="Normal 4 2 2 2 2 7 2" xfId="4737" xr:uid="{00000000-0005-0000-0000-00004C0C0000}"/>
    <cellStyle name="Normal 4 2 2 2 2 7 2 2" xfId="4738" xr:uid="{00000000-0005-0000-0000-00004D0C0000}"/>
    <cellStyle name="Normal 4 2 2 2 2 7 2 3" xfId="4739" xr:uid="{00000000-0005-0000-0000-00004E0C0000}"/>
    <cellStyle name="Normal 4 2 2 2 2 7 3" xfId="4740" xr:uid="{00000000-0005-0000-0000-00004F0C0000}"/>
    <cellStyle name="Normal 4 2 2 2 2 7 4" xfId="4741" xr:uid="{00000000-0005-0000-0000-0000500C0000}"/>
    <cellStyle name="Normal 4 2 2 2 2 8" xfId="4742" xr:uid="{00000000-0005-0000-0000-0000510C0000}"/>
    <cellStyle name="Normal 4 2 2 2 2 8 2" xfId="4743" xr:uid="{00000000-0005-0000-0000-0000520C0000}"/>
    <cellStyle name="Normal 4 2 2 2 2 8 3" xfId="4744" xr:uid="{00000000-0005-0000-0000-0000530C0000}"/>
    <cellStyle name="Normal 4 2 2 2 2 9" xfId="4745" xr:uid="{00000000-0005-0000-0000-0000540C0000}"/>
    <cellStyle name="Normal 4 2 2 2 3" xfId="4746" xr:uid="{00000000-0005-0000-0000-0000550C0000}"/>
    <cellStyle name="Normal 4 2 2 2 3 2" xfId="4747" xr:uid="{00000000-0005-0000-0000-0000560C0000}"/>
    <cellStyle name="Normal 4 2 2 2 3 2 2" xfId="4748" xr:uid="{00000000-0005-0000-0000-0000570C0000}"/>
    <cellStyle name="Normal 4 2 2 2 3 2 2 2" xfId="4749" xr:uid="{00000000-0005-0000-0000-0000580C0000}"/>
    <cellStyle name="Normal 4 2 2 2 3 2 2 3" xfId="4750" xr:uid="{00000000-0005-0000-0000-0000590C0000}"/>
    <cellStyle name="Normal 4 2 2 2 3 2 3" xfId="4751" xr:uid="{00000000-0005-0000-0000-00005A0C0000}"/>
    <cellStyle name="Normal 4 2 2 2 3 2 4" xfId="4752" xr:uid="{00000000-0005-0000-0000-00005B0C0000}"/>
    <cellStyle name="Normal 4 2 2 2 3 3" xfId="4753" xr:uid="{00000000-0005-0000-0000-00005C0C0000}"/>
    <cellStyle name="Normal 4 2 2 2 3 3 2" xfId="4754" xr:uid="{00000000-0005-0000-0000-00005D0C0000}"/>
    <cellStyle name="Normal 4 2 2 2 3 3 3" xfId="4755" xr:uid="{00000000-0005-0000-0000-00005E0C0000}"/>
    <cellStyle name="Normal 4 2 2 2 3 4" xfId="4756" xr:uid="{00000000-0005-0000-0000-00005F0C0000}"/>
    <cellStyle name="Normal 4 2 2 2 3 5" xfId="4757" xr:uid="{00000000-0005-0000-0000-0000600C0000}"/>
    <cellStyle name="Normal 4 2 2 2 4" xfId="4758" xr:uid="{00000000-0005-0000-0000-0000610C0000}"/>
    <cellStyle name="Normal 4 2 2 2 4 2" xfId="4759" xr:uid="{00000000-0005-0000-0000-0000620C0000}"/>
    <cellStyle name="Normal 4 2 2 2 4 2 2" xfId="4760" xr:uid="{00000000-0005-0000-0000-0000630C0000}"/>
    <cellStyle name="Normal 4 2 2 2 4 2 2 2" xfId="4761" xr:uid="{00000000-0005-0000-0000-0000640C0000}"/>
    <cellStyle name="Normal 4 2 2 2 4 2 2 3" xfId="4762" xr:uid="{00000000-0005-0000-0000-0000650C0000}"/>
    <cellStyle name="Normal 4 2 2 2 4 2 3" xfId="4763" xr:uid="{00000000-0005-0000-0000-0000660C0000}"/>
    <cellStyle name="Normal 4 2 2 2 4 2 4" xfId="4764" xr:uid="{00000000-0005-0000-0000-0000670C0000}"/>
    <cellStyle name="Normal 4 2 2 2 4 3" xfId="4765" xr:uid="{00000000-0005-0000-0000-0000680C0000}"/>
    <cellStyle name="Normal 4 2 2 2 4 3 2" xfId="4766" xr:uid="{00000000-0005-0000-0000-0000690C0000}"/>
    <cellStyle name="Normal 4 2 2 2 4 3 3" xfId="4767" xr:uid="{00000000-0005-0000-0000-00006A0C0000}"/>
    <cellStyle name="Normal 4 2 2 2 4 4" xfId="4768" xr:uid="{00000000-0005-0000-0000-00006B0C0000}"/>
    <cellStyle name="Normal 4 2 2 2 4 5" xfId="4769" xr:uid="{00000000-0005-0000-0000-00006C0C0000}"/>
    <cellStyle name="Normal 4 2 2 2 5" xfId="4770" xr:uid="{00000000-0005-0000-0000-00006D0C0000}"/>
    <cellStyle name="Normal 4 2 2 2 5 2" xfId="4771" xr:uid="{00000000-0005-0000-0000-00006E0C0000}"/>
    <cellStyle name="Normal 4 2 2 2 5 2 2" xfId="4772" xr:uid="{00000000-0005-0000-0000-00006F0C0000}"/>
    <cellStyle name="Normal 4 2 2 2 5 2 2 2" xfId="4773" xr:uid="{00000000-0005-0000-0000-0000700C0000}"/>
    <cellStyle name="Normal 4 2 2 2 5 2 2 3" xfId="4774" xr:uid="{00000000-0005-0000-0000-0000710C0000}"/>
    <cellStyle name="Normal 4 2 2 2 5 2 3" xfId="4775" xr:uid="{00000000-0005-0000-0000-0000720C0000}"/>
    <cellStyle name="Normal 4 2 2 2 5 2 4" xfId="4776" xr:uid="{00000000-0005-0000-0000-0000730C0000}"/>
    <cellStyle name="Normal 4 2 2 2 5 3" xfId="4777" xr:uid="{00000000-0005-0000-0000-0000740C0000}"/>
    <cellStyle name="Normal 4 2 2 2 5 3 2" xfId="4778" xr:uid="{00000000-0005-0000-0000-0000750C0000}"/>
    <cellStyle name="Normal 4 2 2 2 5 3 3" xfId="4779" xr:uid="{00000000-0005-0000-0000-0000760C0000}"/>
    <cellStyle name="Normal 4 2 2 2 5 4" xfId="4780" xr:uid="{00000000-0005-0000-0000-0000770C0000}"/>
    <cellStyle name="Normal 4 2 2 2 5 5" xfId="4781" xr:uid="{00000000-0005-0000-0000-0000780C0000}"/>
    <cellStyle name="Normal 4 2 2 2 6" xfId="4782" xr:uid="{00000000-0005-0000-0000-0000790C0000}"/>
    <cellStyle name="Normal 4 2 2 2 6 2" xfId="4783" xr:uid="{00000000-0005-0000-0000-00007A0C0000}"/>
    <cellStyle name="Normal 4 2 2 2 6 2 2" xfId="4784" xr:uid="{00000000-0005-0000-0000-00007B0C0000}"/>
    <cellStyle name="Normal 4 2 2 2 6 2 3" xfId="4785" xr:uid="{00000000-0005-0000-0000-00007C0C0000}"/>
    <cellStyle name="Normal 4 2 2 2 6 3" xfId="4786" xr:uid="{00000000-0005-0000-0000-00007D0C0000}"/>
    <cellStyle name="Normal 4 2 2 2 6 4" xfId="4787" xr:uid="{00000000-0005-0000-0000-00007E0C0000}"/>
    <cellStyle name="Normal 4 2 2 2 7" xfId="4788" xr:uid="{00000000-0005-0000-0000-00007F0C0000}"/>
    <cellStyle name="Normal 4 2 2 2 7 2" xfId="4789" xr:uid="{00000000-0005-0000-0000-0000800C0000}"/>
    <cellStyle name="Normal 4 2 2 2 7 2 2" xfId="4790" xr:uid="{00000000-0005-0000-0000-0000810C0000}"/>
    <cellStyle name="Normal 4 2 2 2 7 2 3" xfId="4791" xr:uid="{00000000-0005-0000-0000-0000820C0000}"/>
    <cellStyle name="Normal 4 2 2 2 7 3" xfId="4792" xr:uid="{00000000-0005-0000-0000-0000830C0000}"/>
    <cellStyle name="Normal 4 2 2 2 7 4" xfId="4793" xr:uid="{00000000-0005-0000-0000-0000840C0000}"/>
    <cellStyle name="Normal 4 2 2 2 8" xfId="4794" xr:uid="{00000000-0005-0000-0000-0000850C0000}"/>
    <cellStyle name="Normal 4 2 2 2 8 2" xfId="4795" xr:uid="{00000000-0005-0000-0000-0000860C0000}"/>
    <cellStyle name="Normal 4 2 2 2 8 2 2" xfId="4796" xr:uid="{00000000-0005-0000-0000-0000870C0000}"/>
    <cellStyle name="Normal 4 2 2 2 8 2 3" xfId="4797" xr:uid="{00000000-0005-0000-0000-0000880C0000}"/>
    <cellStyle name="Normal 4 2 2 2 8 3" xfId="4798" xr:uid="{00000000-0005-0000-0000-0000890C0000}"/>
    <cellStyle name="Normal 4 2 2 2 8 4" xfId="4799" xr:uid="{00000000-0005-0000-0000-00008A0C0000}"/>
    <cellStyle name="Normal 4 2 2 2 9" xfId="4800" xr:uid="{00000000-0005-0000-0000-00008B0C0000}"/>
    <cellStyle name="Normal 4 2 2 2 9 2" xfId="4801" xr:uid="{00000000-0005-0000-0000-00008C0C0000}"/>
    <cellStyle name="Normal 4 2 2 2 9 3" xfId="4802" xr:uid="{00000000-0005-0000-0000-00008D0C0000}"/>
    <cellStyle name="Normal 4 2 2 3" xfId="4803" xr:uid="{00000000-0005-0000-0000-00008E0C0000}"/>
    <cellStyle name="Normal 4 2 2 3 10" xfId="4804" xr:uid="{00000000-0005-0000-0000-00008F0C0000}"/>
    <cellStyle name="Normal 4 2 2 3 2" xfId="4805" xr:uid="{00000000-0005-0000-0000-0000900C0000}"/>
    <cellStyle name="Normal 4 2 2 3 2 2" xfId="4806" xr:uid="{00000000-0005-0000-0000-0000910C0000}"/>
    <cellStyle name="Normal 4 2 2 3 2 2 2" xfId="4807" xr:uid="{00000000-0005-0000-0000-0000920C0000}"/>
    <cellStyle name="Normal 4 2 2 3 2 2 2 2" xfId="4808" xr:uid="{00000000-0005-0000-0000-0000930C0000}"/>
    <cellStyle name="Normal 4 2 2 3 2 2 2 3" xfId="4809" xr:uid="{00000000-0005-0000-0000-0000940C0000}"/>
    <cellStyle name="Normal 4 2 2 3 2 2 3" xfId="4810" xr:uid="{00000000-0005-0000-0000-0000950C0000}"/>
    <cellStyle name="Normal 4 2 2 3 2 2 4" xfId="4811" xr:uid="{00000000-0005-0000-0000-0000960C0000}"/>
    <cellStyle name="Normal 4 2 2 3 2 3" xfId="4812" xr:uid="{00000000-0005-0000-0000-0000970C0000}"/>
    <cellStyle name="Normal 4 2 2 3 2 3 2" xfId="4813" xr:uid="{00000000-0005-0000-0000-0000980C0000}"/>
    <cellStyle name="Normal 4 2 2 3 2 3 3" xfId="4814" xr:uid="{00000000-0005-0000-0000-0000990C0000}"/>
    <cellStyle name="Normal 4 2 2 3 2 4" xfId="4815" xr:uid="{00000000-0005-0000-0000-00009A0C0000}"/>
    <cellStyle name="Normal 4 2 2 3 2 5" xfId="4816" xr:uid="{00000000-0005-0000-0000-00009B0C0000}"/>
    <cellStyle name="Normal 4 2 2 3 3" xfId="4817" xr:uid="{00000000-0005-0000-0000-00009C0C0000}"/>
    <cellStyle name="Normal 4 2 2 3 3 2" xfId="4818" xr:uid="{00000000-0005-0000-0000-00009D0C0000}"/>
    <cellStyle name="Normal 4 2 2 3 3 2 2" xfId="4819" xr:uid="{00000000-0005-0000-0000-00009E0C0000}"/>
    <cellStyle name="Normal 4 2 2 3 3 2 2 2" xfId="4820" xr:uid="{00000000-0005-0000-0000-00009F0C0000}"/>
    <cellStyle name="Normal 4 2 2 3 3 2 2 3" xfId="4821" xr:uid="{00000000-0005-0000-0000-0000A00C0000}"/>
    <cellStyle name="Normal 4 2 2 3 3 2 3" xfId="4822" xr:uid="{00000000-0005-0000-0000-0000A10C0000}"/>
    <cellStyle name="Normal 4 2 2 3 3 2 4" xfId="4823" xr:uid="{00000000-0005-0000-0000-0000A20C0000}"/>
    <cellStyle name="Normal 4 2 2 3 3 3" xfId="4824" xr:uid="{00000000-0005-0000-0000-0000A30C0000}"/>
    <cellStyle name="Normal 4 2 2 3 3 3 2" xfId="4825" xr:uid="{00000000-0005-0000-0000-0000A40C0000}"/>
    <cellStyle name="Normal 4 2 2 3 3 3 3" xfId="4826" xr:uid="{00000000-0005-0000-0000-0000A50C0000}"/>
    <cellStyle name="Normal 4 2 2 3 3 4" xfId="4827" xr:uid="{00000000-0005-0000-0000-0000A60C0000}"/>
    <cellStyle name="Normal 4 2 2 3 3 5" xfId="4828" xr:uid="{00000000-0005-0000-0000-0000A70C0000}"/>
    <cellStyle name="Normal 4 2 2 3 4" xfId="4829" xr:uid="{00000000-0005-0000-0000-0000A80C0000}"/>
    <cellStyle name="Normal 4 2 2 3 4 2" xfId="4830" xr:uid="{00000000-0005-0000-0000-0000A90C0000}"/>
    <cellStyle name="Normal 4 2 2 3 4 2 2" xfId="4831" xr:uid="{00000000-0005-0000-0000-0000AA0C0000}"/>
    <cellStyle name="Normal 4 2 2 3 4 2 2 2" xfId="4832" xr:uid="{00000000-0005-0000-0000-0000AB0C0000}"/>
    <cellStyle name="Normal 4 2 2 3 4 2 2 3" xfId="4833" xr:uid="{00000000-0005-0000-0000-0000AC0C0000}"/>
    <cellStyle name="Normal 4 2 2 3 4 2 3" xfId="4834" xr:uid="{00000000-0005-0000-0000-0000AD0C0000}"/>
    <cellStyle name="Normal 4 2 2 3 4 2 4" xfId="4835" xr:uid="{00000000-0005-0000-0000-0000AE0C0000}"/>
    <cellStyle name="Normal 4 2 2 3 4 3" xfId="4836" xr:uid="{00000000-0005-0000-0000-0000AF0C0000}"/>
    <cellStyle name="Normal 4 2 2 3 4 3 2" xfId="4837" xr:uid="{00000000-0005-0000-0000-0000B00C0000}"/>
    <cellStyle name="Normal 4 2 2 3 4 3 3" xfId="4838" xr:uid="{00000000-0005-0000-0000-0000B10C0000}"/>
    <cellStyle name="Normal 4 2 2 3 4 4" xfId="4839" xr:uid="{00000000-0005-0000-0000-0000B20C0000}"/>
    <cellStyle name="Normal 4 2 2 3 4 5" xfId="4840" xr:uid="{00000000-0005-0000-0000-0000B30C0000}"/>
    <cellStyle name="Normal 4 2 2 3 5" xfId="4841" xr:uid="{00000000-0005-0000-0000-0000B40C0000}"/>
    <cellStyle name="Normal 4 2 2 3 5 2" xfId="4842" xr:uid="{00000000-0005-0000-0000-0000B50C0000}"/>
    <cellStyle name="Normal 4 2 2 3 5 2 2" xfId="4843" xr:uid="{00000000-0005-0000-0000-0000B60C0000}"/>
    <cellStyle name="Normal 4 2 2 3 5 2 3" xfId="4844" xr:uid="{00000000-0005-0000-0000-0000B70C0000}"/>
    <cellStyle name="Normal 4 2 2 3 5 3" xfId="4845" xr:uid="{00000000-0005-0000-0000-0000B80C0000}"/>
    <cellStyle name="Normal 4 2 2 3 5 4" xfId="4846" xr:uid="{00000000-0005-0000-0000-0000B90C0000}"/>
    <cellStyle name="Normal 4 2 2 3 6" xfId="4847" xr:uid="{00000000-0005-0000-0000-0000BA0C0000}"/>
    <cellStyle name="Normal 4 2 2 3 6 2" xfId="4848" xr:uid="{00000000-0005-0000-0000-0000BB0C0000}"/>
    <cellStyle name="Normal 4 2 2 3 6 2 2" xfId="4849" xr:uid="{00000000-0005-0000-0000-0000BC0C0000}"/>
    <cellStyle name="Normal 4 2 2 3 6 2 3" xfId="4850" xr:uid="{00000000-0005-0000-0000-0000BD0C0000}"/>
    <cellStyle name="Normal 4 2 2 3 6 3" xfId="4851" xr:uid="{00000000-0005-0000-0000-0000BE0C0000}"/>
    <cellStyle name="Normal 4 2 2 3 6 4" xfId="4852" xr:uid="{00000000-0005-0000-0000-0000BF0C0000}"/>
    <cellStyle name="Normal 4 2 2 3 7" xfId="4853" xr:uid="{00000000-0005-0000-0000-0000C00C0000}"/>
    <cellStyle name="Normal 4 2 2 3 7 2" xfId="4854" xr:uid="{00000000-0005-0000-0000-0000C10C0000}"/>
    <cellStyle name="Normal 4 2 2 3 7 2 2" xfId="4855" xr:uid="{00000000-0005-0000-0000-0000C20C0000}"/>
    <cellStyle name="Normal 4 2 2 3 7 2 3" xfId="4856" xr:uid="{00000000-0005-0000-0000-0000C30C0000}"/>
    <cellStyle name="Normal 4 2 2 3 7 3" xfId="4857" xr:uid="{00000000-0005-0000-0000-0000C40C0000}"/>
    <cellStyle name="Normal 4 2 2 3 7 4" xfId="4858" xr:uid="{00000000-0005-0000-0000-0000C50C0000}"/>
    <cellStyle name="Normal 4 2 2 3 8" xfId="4859" xr:uid="{00000000-0005-0000-0000-0000C60C0000}"/>
    <cellStyle name="Normal 4 2 2 3 8 2" xfId="4860" xr:uid="{00000000-0005-0000-0000-0000C70C0000}"/>
    <cellStyle name="Normal 4 2 2 3 8 3" xfId="4861" xr:uid="{00000000-0005-0000-0000-0000C80C0000}"/>
    <cellStyle name="Normal 4 2 2 3 9" xfId="4862" xr:uid="{00000000-0005-0000-0000-0000C90C0000}"/>
    <cellStyle name="Normal 4 2 2 4" xfId="4863" xr:uid="{00000000-0005-0000-0000-0000CA0C0000}"/>
    <cellStyle name="Normal 4 2 2 4 2" xfId="4864" xr:uid="{00000000-0005-0000-0000-0000CB0C0000}"/>
    <cellStyle name="Normal 4 2 2 4 2 2" xfId="4865" xr:uid="{00000000-0005-0000-0000-0000CC0C0000}"/>
    <cellStyle name="Normal 4 2 2 4 2 2 2" xfId="4866" xr:uid="{00000000-0005-0000-0000-0000CD0C0000}"/>
    <cellStyle name="Normal 4 2 2 4 2 2 3" xfId="4867" xr:uid="{00000000-0005-0000-0000-0000CE0C0000}"/>
    <cellStyle name="Normal 4 2 2 4 2 3" xfId="4868" xr:uid="{00000000-0005-0000-0000-0000CF0C0000}"/>
    <cellStyle name="Normal 4 2 2 4 2 4" xfId="4869" xr:uid="{00000000-0005-0000-0000-0000D00C0000}"/>
    <cellStyle name="Normal 4 2 2 4 3" xfId="4870" xr:uid="{00000000-0005-0000-0000-0000D10C0000}"/>
    <cellStyle name="Normal 4 2 2 4 3 2" xfId="4871" xr:uid="{00000000-0005-0000-0000-0000D20C0000}"/>
    <cellStyle name="Normal 4 2 2 4 3 3" xfId="4872" xr:uid="{00000000-0005-0000-0000-0000D30C0000}"/>
    <cellStyle name="Normal 4 2 2 4 4" xfId="4873" xr:uid="{00000000-0005-0000-0000-0000D40C0000}"/>
    <cellStyle name="Normal 4 2 2 4 5" xfId="4874" xr:uid="{00000000-0005-0000-0000-0000D50C0000}"/>
    <cellStyle name="Normal 4 2 2 5" xfId="4875" xr:uid="{00000000-0005-0000-0000-0000D60C0000}"/>
    <cellStyle name="Normal 4 2 2 5 2" xfId="4876" xr:uid="{00000000-0005-0000-0000-0000D70C0000}"/>
    <cellStyle name="Normal 4 2 2 5 2 2" xfId="4877" xr:uid="{00000000-0005-0000-0000-0000D80C0000}"/>
    <cellStyle name="Normal 4 2 2 5 2 2 2" xfId="4878" xr:uid="{00000000-0005-0000-0000-0000D90C0000}"/>
    <cellStyle name="Normal 4 2 2 5 2 2 3" xfId="4879" xr:uid="{00000000-0005-0000-0000-0000DA0C0000}"/>
    <cellStyle name="Normal 4 2 2 5 2 3" xfId="4880" xr:uid="{00000000-0005-0000-0000-0000DB0C0000}"/>
    <cellStyle name="Normal 4 2 2 5 2 4" xfId="4881" xr:uid="{00000000-0005-0000-0000-0000DC0C0000}"/>
    <cellStyle name="Normal 4 2 2 5 3" xfId="4882" xr:uid="{00000000-0005-0000-0000-0000DD0C0000}"/>
    <cellStyle name="Normal 4 2 2 5 3 2" xfId="4883" xr:uid="{00000000-0005-0000-0000-0000DE0C0000}"/>
    <cellStyle name="Normal 4 2 2 5 3 3" xfId="4884" xr:uid="{00000000-0005-0000-0000-0000DF0C0000}"/>
    <cellStyle name="Normal 4 2 2 5 4" xfId="4885" xr:uid="{00000000-0005-0000-0000-0000E00C0000}"/>
    <cellStyle name="Normal 4 2 2 5 5" xfId="4886" xr:uid="{00000000-0005-0000-0000-0000E10C0000}"/>
    <cellStyle name="Normal 4 2 2 6" xfId="4887" xr:uid="{00000000-0005-0000-0000-0000E20C0000}"/>
    <cellStyle name="Normal 4 2 2 6 2" xfId="4888" xr:uid="{00000000-0005-0000-0000-0000E30C0000}"/>
    <cellStyle name="Normal 4 2 2 6 2 2" xfId="4889" xr:uid="{00000000-0005-0000-0000-0000E40C0000}"/>
    <cellStyle name="Normal 4 2 2 6 2 2 2" xfId="4890" xr:uid="{00000000-0005-0000-0000-0000E50C0000}"/>
    <cellStyle name="Normal 4 2 2 6 2 2 3" xfId="4891" xr:uid="{00000000-0005-0000-0000-0000E60C0000}"/>
    <cellStyle name="Normal 4 2 2 6 2 3" xfId="4892" xr:uid="{00000000-0005-0000-0000-0000E70C0000}"/>
    <cellStyle name="Normal 4 2 2 6 2 4" xfId="4893" xr:uid="{00000000-0005-0000-0000-0000E80C0000}"/>
    <cellStyle name="Normal 4 2 2 6 3" xfId="4894" xr:uid="{00000000-0005-0000-0000-0000E90C0000}"/>
    <cellStyle name="Normal 4 2 2 6 3 2" xfId="4895" xr:uid="{00000000-0005-0000-0000-0000EA0C0000}"/>
    <cellStyle name="Normal 4 2 2 6 3 3" xfId="4896" xr:uid="{00000000-0005-0000-0000-0000EB0C0000}"/>
    <cellStyle name="Normal 4 2 2 6 4" xfId="4897" xr:uid="{00000000-0005-0000-0000-0000EC0C0000}"/>
    <cellStyle name="Normal 4 2 2 6 5" xfId="4898" xr:uid="{00000000-0005-0000-0000-0000ED0C0000}"/>
    <cellStyle name="Normal 4 2 2 7" xfId="4899" xr:uid="{00000000-0005-0000-0000-0000EE0C0000}"/>
    <cellStyle name="Normal 4 2 2 7 2" xfId="4900" xr:uid="{00000000-0005-0000-0000-0000EF0C0000}"/>
    <cellStyle name="Normal 4 2 2 7 2 2" xfId="4901" xr:uid="{00000000-0005-0000-0000-0000F00C0000}"/>
    <cellStyle name="Normal 4 2 2 7 2 3" xfId="4902" xr:uid="{00000000-0005-0000-0000-0000F10C0000}"/>
    <cellStyle name="Normal 4 2 2 7 3" xfId="4903" xr:uid="{00000000-0005-0000-0000-0000F20C0000}"/>
    <cellStyle name="Normal 4 2 2 7 4" xfId="4904" xr:uid="{00000000-0005-0000-0000-0000F30C0000}"/>
    <cellStyle name="Normal 4 2 2 8" xfId="4905" xr:uid="{00000000-0005-0000-0000-0000F40C0000}"/>
    <cellStyle name="Normal 4 2 2 8 2" xfId="4906" xr:uid="{00000000-0005-0000-0000-0000F50C0000}"/>
    <cellStyle name="Normal 4 2 2 8 2 2" xfId="4907" xr:uid="{00000000-0005-0000-0000-0000F60C0000}"/>
    <cellStyle name="Normal 4 2 2 8 2 3" xfId="4908" xr:uid="{00000000-0005-0000-0000-0000F70C0000}"/>
    <cellStyle name="Normal 4 2 2 8 3" xfId="4909" xr:uid="{00000000-0005-0000-0000-0000F80C0000}"/>
    <cellStyle name="Normal 4 2 2 8 4" xfId="4910" xr:uid="{00000000-0005-0000-0000-0000F90C0000}"/>
    <cellStyle name="Normal 4 2 2 9" xfId="4911" xr:uid="{00000000-0005-0000-0000-0000FA0C0000}"/>
    <cellStyle name="Normal 4 2 2 9 2" xfId="4912" xr:uid="{00000000-0005-0000-0000-0000FB0C0000}"/>
    <cellStyle name="Normal 4 2 2 9 2 2" xfId="4913" xr:uid="{00000000-0005-0000-0000-0000FC0C0000}"/>
    <cellStyle name="Normal 4 2 2 9 2 3" xfId="4914" xr:uid="{00000000-0005-0000-0000-0000FD0C0000}"/>
    <cellStyle name="Normal 4 2 2 9 3" xfId="4915" xr:uid="{00000000-0005-0000-0000-0000FE0C0000}"/>
    <cellStyle name="Normal 4 2 2 9 4" xfId="4916" xr:uid="{00000000-0005-0000-0000-0000FF0C0000}"/>
    <cellStyle name="Normal 4 2 3" xfId="2146" xr:uid="{00000000-0005-0000-0000-0000000D0000}"/>
    <cellStyle name="Normal 4 2 3 10" xfId="4917" xr:uid="{00000000-0005-0000-0000-0000010D0000}"/>
    <cellStyle name="Normal 4 2 3 11" xfId="4918" xr:uid="{00000000-0005-0000-0000-0000020D0000}"/>
    <cellStyle name="Normal 4 2 3 2" xfId="4919" xr:uid="{00000000-0005-0000-0000-0000030D0000}"/>
    <cellStyle name="Normal 4 2 3 2 10" xfId="4920" xr:uid="{00000000-0005-0000-0000-0000040D0000}"/>
    <cellStyle name="Normal 4 2 3 2 2" xfId="4921" xr:uid="{00000000-0005-0000-0000-0000050D0000}"/>
    <cellStyle name="Normal 4 2 3 2 2 2" xfId="4922" xr:uid="{00000000-0005-0000-0000-0000060D0000}"/>
    <cellStyle name="Normal 4 2 3 2 2 2 2" xfId="4923" xr:uid="{00000000-0005-0000-0000-0000070D0000}"/>
    <cellStyle name="Normal 4 2 3 2 2 2 2 2" xfId="4924" xr:uid="{00000000-0005-0000-0000-0000080D0000}"/>
    <cellStyle name="Normal 4 2 3 2 2 2 2 3" xfId="4925" xr:uid="{00000000-0005-0000-0000-0000090D0000}"/>
    <cellStyle name="Normal 4 2 3 2 2 2 3" xfId="4926" xr:uid="{00000000-0005-0000-0000-00000A0D0000}"/>
    <cellStyle name="Normal 4 2 3 2 2 2 4" xfId="4927" xr:uid="{00000000-0005-0000-0000-00000B0D0000}"/>
    <cellStyle name="Normal 4 2 3 2 2 3" xfId="4928" xr:uid="{00000000-0005-0000-0000-00000C0D0000}"/>
    <cellStyle name="Normal 4 2 3 2 2 3 2" xfId="4929" xr:uid="{00000000-0005-0000-0000-00000D0D0000}"/>
    <cellStyle name="Normal 4 2 3 2 2 3 3" xfId="4930" xr:uid="{00000000-0005-0000-0000-00000E0D0000}"/>
    <cellStyle name="Normal 4 2 3 2 2 4" xfId="4931" xr:uid="{00000000-0005-0000-0000-00000F0D0000}"/>
    <cellStyle name="Normal 4 2 3 2 2 5" xfId="4932" xr:uid="{00000000-0005-0000-0000-0000100D0000}"/>
    <cellStyle name="Normal 4 2 3 2 3" xfId="4933" xr:uid="{00000000-0005-0000-0000-0000110D0000}"/>
    <cellStyle name="Normal 4 2 3 2 3 2" xfId="4934" xr:uid="{00000000-0005-0000-0000-0000120D0000}"/>
    <cellStyle name="Normal 4 2 3 2 3 2 2" xfId="4935" xr:uid="{00000000-0005-0000-0000-0000130D0000}"/>
    <cellStyle name="Normal 4 2 3 2 3 2 2 2" xfId="4936" xr:uid="{00000000-0005-0000-0000-0000140D0000}"/>
    <cellStyle name="Normal 4 2 3 2 3 2 2 3" xfId="4937" xr:uid="{00000000-0005-0000-0000-0000150D0000}"/>
    <cellStyle name="Normal 4 2 3 2 3 2 3" xfId="4938" xr:uid="{00000000-0005-0000-0000-0000160D0000}"/>
    <cellStyle name="Normal 4 2 3 2 3 2 4" xfId="4939" xr:uid="{00000000-0005-0000-0000-0000170D0000}"/>
    <cellStyle name="Normal 4 2 3 2 3 3" xfId="4940" xr:uid="{00000000-0005-0000-0000-0000180D0000}"/>
    <cellStyle name="Normal 4 2 3 2 3 3 2" xfId="4941" xr:uid="{00000000-0005-0000-0000-0000190D0000}"/>
    <cellStyle name="Normal 4 2 3 2 3 3 3" xfId="4942" xr:uid="{00000000-0005-0000-0000-00001A0D0000}"/>
    <cellStyle name="Normal 4 2 3 2 3 4" xfId="4943" xr:uid="{00000000-0005-0000-0000-00001B0D0000}"/>
    <cellStyle name="Normal 4 2 3 2 3 5" xfId="4944" xr:uid="{00000000-0005-0000-0000-00001C0D0000}"/>
    <cellStyle name="Normal 4 2 3 2 4" xfId="4945" xr:uid="{00000000-0005-0000-0000-00001D0D0000}"/>
    <cellStyle name="Normal 4 2 3 2 4 2" xfId="4946" xr:uid="{00000000-0005-0000-0000-00001E0D0000}"/>
    <cellStyle name="Normal 4 2 3 2 4 2 2" xfId="4947" xr:uid="{00000000-0005-0000-0000-00001F0D0000}"/>
    <cellStyle name="Normal 4 2 3 2 4 2 2 2" xfId="4948" xr:uid="{00000000-0005-0000-0000-0000200D0000}"/>
    <cellStyle name="Normal 4 2 3 2 4 2 2 3" xfId="4949" xr:uid="{00000000-0005-0000-0000-0000210D0000}"/>
    <cellStyle name="Normal 4 2 3 2 4 2 3" xfId="4950" xr:uid="{00000000-0005-0000-0000-0000220D0000}"/>
    <cellStyle name="Normal 4 2 3 2 4 2 4" xfId="4951" xr:uid="{00000000-0005-0000-0000-0000230D0000}"/>
    <cellStyle name="Normal 4 2 3 2 4 3" xfId="4952" xr:uid="{00000000-0005-0000-0000-0000240D0000}"/>
    <cellStyle name="Normal 4 2 3 2 4 3 2" xfId="4953" xr:uid="{00000000-0005-0000-0000-0000250D0000}"/>
    <cellStyle name="Normal 4 2 3 2 4 3 3" xfId="4954" xr:uid="{00000000-0005-0000-0000-0000260D0000}"/>
    <cellStyle name="Normal 4 2 3 2 4 4" xfId="4955" xr:uid="{00000000-0005-0000-0000-0000270D0000}"/>
    <cellStyle name="Normal 4 2 3 2 4 5" xfId="4956" xr:uid="{00000000-0005-0000-0000-0000280D0000}"/>
    <cellStyle name="Normal 4 2 3 2 5" xfId="4957" xr:uid="{00000000-0005-0000-0000-0000290D0000}"/>
    <cellStyle name="Normal 4 2 3 2 5 2" xfId="4958" xr:uid="{00000000-0005-0000-0000-00002A0D0000}"/>
    <cellStyle name="Normal 4 2 3 2 5 2 2" xfId="4959" xr:uid="{00000000-0005-0000-0000-00002B0D0000}"/>
    <cellStyle name="Normal 4 2 3 2 5 2 3" xfId="4960" xr:uid="{00000000-0005-0000-0000-00002C0D0000}"/>
    <cellStyle name="Normal 4 2 3 2 5 3" xfId="4961" xr:uid="{00000000-0005-0000-0000-00002D0D0000}"/>
    <cellStyle name="Normal 4 2 3 2 5 4" xfId="4962" xr:uid="{00000000-0005-0000-0000-00002E0D0000}"/>
    <cellStyle name="Normal 4 2 3 2 6" xfId="4963" xr:uid="{00000000-0005-0000-0000-00002F0D0000}"/>
    <cellStyle name="Normal 4 2 3 2 6 2" xfId="4964" xr:uid="{00000000-0005-0000-0000-0000300D0000}"/>
    <cellStyle name="Normal 4 2 3 2 6 2 2" xfId="4965" xr:uid="{00000000-0005-0000-0000-0000310D0000}"/>
    <cellStyle name="Normal 4 2 3 2 6 2 3" xfId="4966" xr:uid="{00000000-0005-0000-0000-0000320D0000}"/>
    <cellStyle name="Normal 4 2 3 2 6 3" xfId="4967" xr:uid="{00000000-0005-0000-0000-0000330D0000}"/>
    <cellStyle name="Normal 4 2 3 2 6 4" xfId="4968" xr:uid="{00000000-0005-0000-0000-0000340D0000}"/>
    <cellStyle name="Normal 4 2 3 2 7" xfId="4969" xr:uid="{00000000-0005-0000-0000-0000350D0000}"/>
    <cellStyle name="Normal 4 2 3 2 7 2" xfId="4970" xr:uid="{00000000-0005-0000-0000-0000360D0000}"/>
    <cellStyle name="Normal 4 2 3 2 7 2 2" xfId="4971" xr:uid="{00000000-0005-0000-0000-0000370D0000}"/>
    <cellStyle name="Normal 4 2 3 2 7 2 3" xfId="4972" xr:uid="{00000000-0005-0000-0000-0000380D0000}"/>
    <cellStyle name="Normal 4 2 3 2 7 3" xfId="4973" xr:uid="{00000000-0005-0000-0000-0000390D0000}"/>
    <cellStyle name="Normal 4 2 3 2 7 4" xfId="4974" xr:uid="{00000000-0005-0000-0000-00003A0D0000}"/>
    <cellStyle name="Normal 4 2 3 2 8" xfId="4975" xr:uid="{00000000-0005-0000-0000-00003B0D0000}"/>
    <cellStyle name="Normal 4 2 3 2 8 2" xfId="4976" xr:uid="{00000000-0005-0000-0000-00003C0D0000}"/>
    <cellStyle name="Normal 4 2 3 2 8 3" xfId="4977" xr:uid="{00000000-0005-0000-0000-00003D0D0000}"/>
    <cellStyle name="Normal 4 2 3 2 9" xfId="4978" xr:uid="{00000000-0005-0000-0000-00003E0D0000}"/>
    <cellStyle name="Normal 4 2 3 3" xfId="4979" xr:uid="{00000000-0005-0000-0000-00003F0D0000}"/>
    <cellStyle name="Normal 4 2 3 3 2" xfId="4980" xr:uid="{00000000-0005-0000-0000-0000400D0000}"/>
    <cellStyle name="Normal 4 2 3 3 2 2" xfId="4981" xr:uid="{00000000-0005-0000-0000-0000410D0000}"/>
    <cellStyle name="Normal 4 2 3 3 2 2 2" xfId="4982" xr:uid="{00000000-0005-0000-0000-0000420D0000}"/>
    <cellStyle name="Normal 4 2 3 3 2 2 3" xfId="4983" xr:uid="{00000000-0005-0000-0000-0000430D0000}"/>
    <cellStyle name="Normal 4 2 3 3 2 3" xfId="4984" xr:uid="{00000000-0005-0000-0000-0000440D0000}"/>
    <cellStyle name="Normal 4 2 3 3 2 4" xfId="4985" xr:uid="{00000000-0005-0000-0000-0000450D0000}"/>
    <cellStyle name="Normal 4 2 3 3 3" xfId="4986" xr:uid="{00000000-0005-0000-0000-0000460D0000}"/>
    <cellStyle name="Normal 4 2 3 3 3 2" xfId="4987" xr:uid="{00000000-0005-0000-0000-0000470D0000}"/>
    <cellStyle name="Normal 4 2 3 3 3 3" xfId="4988" xr:uid="{00000000-0005-0000-0000-0000480D0000}"/>
    <cellStyle name="Normal 4 2 3 3 4" xfId="4989" xr:uid="{00000000-0005-0000-0000-0000490D0000}"/>
    <cellStyle name="Normal 4 2 3 3 5" xfId="4990" xr:uid="{00000000-0005-0000-0000-00004A0D0000}"/>
    <cellStyle name="Normal 4 2 3 4" xfId="4991" xr:uid="{00000000-0005-0000-0000-00004B0D0000}"/>
    <cellStyle name="Normal 4 2 3 4 2" xfId="4992" xr:uid="{00000000-0005-0000-0000-00004C0D0000}"/>
    <cellStyle name="Normal 4 2 3 4 2 2" xfId="4993" xr:uid="{00000000-0005-0000-0000-00004D0D0000}"/>
    <cellStyle name="Normal 4 2 3 4 2 2 2" xfId="4994" xr:uid="{00000000-0005-0000-0000-00004E0D0000}"/>
    <cellStyle name="Normal 4 2 3 4 2 2 3" xfId="4995" xr:uid="{00000000-0005-0000-0000-00004F0D0000}"/>
    <cellStyle name="Normal 4 2 3 4 2 3" xfId="4996" xr:uid="{00000000-0005-0000-0000-0000500D0000}"/>
    <cellStyle name="Normal 4 2 3 4 2 4" xfId="4997" xr:uid="{00000000-0005-0000-0000-0000510D0000}"/>
    <cellStyle name="Normal 4 2 3 4 3" xfId="4998" xr:uid="{00000000-0005-0000-0000-0000520D0000}"/>
    <cellStyle name="Normal 4 2 3 4 3 2" xfId="4999" xr:uid="{00000000-0005-0000-0000-0000530D0000}"/>
    <cellStyle name="Normal 4 2 3 4 3 3" xfId="5000" xr:uid="{00000000-0005-0000-0000-0000540D0000}"/>
    <cellStyle name="Normal 4 2 3 4 4" xfId="5001" xr:uid="{00000000-0005-0000-0000-0000550D0000}"/>
    <cellStyle name="Normal 4 2 3 4 5" xfId="5002" xr:uid="{00000000-0005-0000-0000-0000560D0000}"/>
    <cellStyle name="Normal 4 2 3 5" xfId="5003" xr:uid="{00000000-0005-0000-0000-0000570D0000}"/>
    <cellStyle name="Normal 4 2 3 5 2" xfId="5004" xr:uid="{00000000-0005-0000-0000-0000580D0000}"/>
    <cellStyle name="Normal 4 2 3 5 2 2" xfId="5005" xr:uid="{00000000-0005-0000-0000-0000590D0000}"/>
    <cellStyle name="Normal 4 2 3 5 2 2 2" xfId="5006" xr:uid="{00000000-0005-0000-0000-00005A0D0000}"/>
    <cellStyle name="Normal 4 2 3 5 2 2 3" xfId="5007" xr:uid="{00000000-0005-0000-0000-00005B0D0000}"/>
    <cellStyle name="Normal 4 2 3 5 2 3" xfId="5008" xr:uid="{00000000-0005-0000-0000-00005C0D0000}"/>
    <cellStyle name="Normal 4 2 3 5 2 4" xfId="5009" xr:uid="{00000000-0005-0000-0000-00005D0D0000}"/>
    <cellStyle name="Normal 4 2 3 5 3" xfId="5010" xr:uid="{00000000-0005-0000-0000-00005E0D0000}"/>
    <cellStyle name="Normal 4 2 3 5 3 2" xfId="5011" xr:uid="{00000000-0005-0000-0000-00005F0D0000}"/>
    <cellStyle name="Normal 4 2 3 5 3 3" xfId="5012" xr:uid="{00000000-0005-0000-0000-0000600D0000}"/>
    <cellStyle name="Normal 4 2 3 5 4" xfId="5013" xr:uid="{00000000-0005-0000-0000-0000610D0000}"/>
    <cellStyle name="Normal 4 2 3 5 5" xfId="5014" xr:uid="{00000000-0005-0000-0000-0000620D0000}"/>
    <cellStyle name="Normal 4 2 3 6" xfId="5015" xr:uid="{00000000-0005-0000-0000-0000630D0000}"/>
    <cellStyle name="Normal 4 2 3 6 2" xfId="5016" xr:uid="{00000000-0005-0000-0000-0000640D0000}"/>
    <cellStyle name="Normal 4 2 3 6 2 2" xfId="5017" xr:uid="{00000000-0005-0000-0000-0000650D0000}"/>
    <cellStyle name="Normal 4 2 3 6 2 3" xfId="5018" xr:uid="{00000000-0005-0000-0000-0000660D0000}"/>
    <cellStyle name="Normal 4 2 3 6 3" xfId="5019" xr:uid="{00000000-0005-0000-0000-0000670D0000}"/>
    <cellStyle name="Normal 4 2 3 6 4" xfId="5020" xr:uid="{00000000-0005-0000-0000-0000680D0000}"/>
    <cellStyle name="Normal 4 2 3 7" xfId="5021" xr:uid="{00000000-0005-0000-0000-0000690D0000}"/>
    <cellStyle name="Normal 4 2 3 7 2" xfId="5022" xr:uid="{00000000-0005-0000-0000-00006A0D0000}"/>
    <cellStyle name="Normal 4 2 3 7 2 2" xfId="5023" xr:uid="{00000000-0005-0000-0000-00006B0D0000}"/>
    <cellStyle name="Normal 4 2 3 7 2 3" xfId="5024" xr:uid="{00000000-0005-0000-0000-00006C0D0000}"/>
    <cellStyle name="Normal 4 2 3 7 3" xfId="5025" xr:uid="{00000000-0005-0000-0000-00006D0D0000}"/>
    <cellStyle name="Normal 4 2 3 7 4" xfId="5026" xr:uid="{00000000-0005-0000-0000-00006E0D0000}"/>
    <cellStyle name="Normal 4 2 3 8" xfId="5027" xr:uid="{00000000-0005-0000-0000-00006F0D0000}"/>
    <cellStyle name="Normal 4 2 3 8 2" xfId="5028" xr:uid="{00000000-0005-0000-0000-0000700D0000}"/>
    <cellStyle name="Normal 4 2 3 8 2 2" xfId="5029" xr:uid="{00000000-0005-0000-0000-0000710D0000}"/>
    <cellStyle name="Normal 4 2 3 8 2 3" xfId="5030" xr:uid="{00000000-0005-0000-0000-0000720D0000}"/>
    <cellStyle name="Normal 4 2 3 8 3" xfId="5031" xr:uid="{00000000-0005-0000-0000-0000730D0000}"/>
    <cellStyle name="Normal 4 2 3 8 4" xfId="5032" xr:uid="{00000000-0005-0000-0000-0000740D0000}"/>
    <cellStyle name="Normal 4 2 3 9" xfId="5033" xr:uid="{00000000-0005-0000-0000-0000750D0000}"/>
    <cellStyle name="Normal 4 2 3 9 2" xfId="5034" xr:uid="{00000000-0005-0000-0000-0000760D0000}"/>
    <cellStyle name="Normal 4 2 3 9 3" xfId="5035" xr:uid="{00000000-0005-0000-0000-0000770D0000}"/>
    <cellStyle name="Normal 4 2 4" xfId="2147" xr:uid="{00000000-0005-0000-0000-0000780D0000}"/>
    <cellStyle name="Normal 4 2 4 10" xfId="5036" xr:uid="{00000000-0005-0000-0000-0000790D0000}"/>
    <cellStyle name="Normal 4 2 4 2" xfId="5037" xr:uid="{00000000-0005-0000-0000-00007A0D0000}"/>
    <cellStyle name="Normal 4 2 4 2 2" xfId="5038" xr:uid="{00000000-0005-0000-0000-00007B0D0000}"/>
    <cellStyle name="Normal 4 2 4 2 2 2" xfId="5039" xr:uid="{00000000-0005-0000-0000-00007C0D0000}"/>
    <cellStyle name="Normal 4 2 4 2 2 2 2" xfId="5040" xr:uid="{00000000-0005-0000-0000-00007D0D0000}"/>
    <cellStyle name="Normal 4 2 4 2 2 2 3" xfId="5041" xr:uid="{00000000-0005-0000-0000-00007E0D0000}"/>
    <cellStyle name="Normal 4 2 4 2 2 3" xfId="5042" xr:uid="{00000000-0005-0000-0000-00007F0D0000}"/>
    <cellStyle name="Normal 4 2 4 2 2 4" xfId="5043" xr:uid="{00000000-0005-0000-0000-0000800D0000}"/>
    <cellStyle name="Normal 4 2 4 2 3" xfId="5044" xr:uid="{00000000-0005-0000-0000-0000810D0000}"/>
    <cellStyle name="Normal 4 2 4 2 3 2" xfId="5045" xr:uid="{00000000-0005-0000-0000-0000820D0000}"/>
    <cellStyle name="Normal 4 2 4 2 3 3" xfId="5046" xr:uid="{00000000-0005-0000-0000-0000830D0000}"/>
    <cellStyle name="Normal 4 2 4 2 4" xfId="5047" xr:uid="{00000000-0005-0000-0000-0000840D0000}"/>
    <cellStyle name="Normal 4 2 4 2 5" xfId="5048" xr:uid="{00000000-0005-0000-0000-0000850D0000}"/>
    <cellStyle name="Normal 4 2 4 3" xfId="5049" xr:uid="{00000000-0005-0000-0000-0000860D0000}"/>
    <cellStyle name="Normal 4 2 4 3 2" xfId="5050" xr:uid="{00000000-0005-0000-0000-0000870D0000}"/>
    <cellStyle name="Normal 4 2 4 3 2 2" xfId="5051" xr:uid="{00000000-0005-0000-0000-0000880D0000}"/>
    <cellStyle name="Normal 4 2 4 3 2 2 2" xfId="5052" xr:uid="{00000000-0005-0000-0000-0000890D0000}"/>
    <cellStyle name="Normal 4 2 4 3 2 2 3" xfId="5053" xr:uid="{00000000-0005-0000-0000-00008A0D0000}"/>
    <cellStyle name="Normal 4 2 4 3 2 3" xfId="5054" xr:uid="{00000000-0005-0000-0000-00008B0D0000}"/>
    <cellStyle name="Normal 4 2 4 3 2 4" xfId="5055" xr:uid="{00000000-0005-0000-0000-00008C0D0000}"/>
    <cellStyle name="Normal 4 2 4 3 3" xfId="5056" xr:uid="{00000000-0005-0000-0000-00008D0D0000}"/>
    <cellStyle name="Normal 4 2 4 3 3 2" xfId="5057" xr:uid="{00000000-0005-0000-0000-00008E0D0000}"/>
    <cellStyle name="Normal 4 2 4 3 3 3" xfId="5058" xr:uid="{00000000-0005-0000-0000-00008F0D0000}"/>
    <cellStyle name="Normal 4 2 4 3 4" xfId="5059" xr:uid="{00000000-0005-0000-0000-0000900D0000}"/>
    <cellStyle name="Normal 4 2 4 3 5" xfId="5060" xr:uid="{00000000-0005-0000-0000-0000910D0000}"/>
    <cellStyle name="Normal 4 2 4 4" xfId="5061" xr:uid="{00000000-0005-0000-0000-0000920D0000}"/>
    <cellStyle name="Normal 4 2 4 4 2" xfId="5062" xr:uid="{00000000-0005-0000-0000-0000930D0000}"/>
    <cellStyle name="Normal 4 2 4 4 2 2" xfId="5063" xr:uid="{00000000-0005-0000-0000-0000940D0000}"/>
    <cellStyle name="Normal 4 2 4 4 2 2 2" xfId="5064" xr:uid="{00000000-0005-0000-0000-0000950D0000}"/>
    <cellStyle name="Normal 4 2 4 4 2 2 3" xfId="5065" xr:uid="{00000000-0005-0000-0000-0000960D0000}"/>
    <cellStyle name="Normal 4 2 4 4 2 3" xfId="5066" xr:uid="{00000000-0005-0000-0000-0000970D0000}"/>
    <cellStyle name="Normal 4 2 4 4 2 4" xfId="5067" xr:uid="{00000000-0005-0000-0000-0000980D0000}"/>
    <cellStyle name="Normal 4 2 4 4 3" xfId="5068" xr:uid="{00000000-0005-0000-0000-0000990D0000}"/>
    <cellStyle name="Normal 4 2 4 4 3 2" xfId="5069" xr:uid="{00000000-0005-0000-0000-00009A0D0000}"/>
    <cellStyle name="Normal 4 2 4 4 3 3" xfId="5070" xr:uid="{00000000-0005-0000-0000-00009B0D0000}"/>
    <cellStyle name="Normal 4 2 4 4 4" xfId="5071" xr:uid="{00000000-0005-0000-0000-00009C0D0000}"/>
    <cellStyle name="Normal 4 2 4 4 5" xfId="5072" xr:uid="{00000000-0005-0000-0000-00009D0D0000}"/>
    <cellStyle name="Normal 4 2 4 5" xfId="5073" xr:uid="{00000000-0005-0000-0000-00009E0D0000}"/>
    <cellStyle name="Normal 4 2 4 5 2" xfId="5074" xr:uid="{00000000-0005-0000-0000-00009F0D0000}"/>
    <cellStyle name="Normal 4 2 4 5 2 2" xfId="5075" xr:uid="{00000000-0005-0000-0000-0000A00D0000}"/>
    <cellStyle name="Normal 4 2 4 5 2 3" xfId="5076" xr:uid="{00000000-0005-0000-0000-0000A10D0000}"/>
    <cellStyle name="Normal 4 2 4 5 3" xfId="5077" xr:uid="{00000000-0005-0000-0000-0000A20D0000}"/>
    <cellStyle name="Normal 4 2 4 5 4" xfId="5078" xr:uid="{00000000-0005-0000-0000-0000A30D0000}"/>
    <cellStyle name="Normal 4 2 4 6" xfId="5079" xr:uid="{00000000-0005-0000-0000-0000A40D0000}"/>
    <cellStyle name="Normal 4 2 4 6 2" xfId="5080" xr:uid="{00000000-0005-0000-0000-0000A50D0000}"/>
    <cellStyle name="Normal 4 2 4 6 2 2" xfId="5081" xr:uid="{00000000-0005-0000-0000-0000A60D0000}"/>
    <cellStyle name="Normal 4 2 4 6 2 3" xfId="5082" xr:uid="{00000000-0005-0000-0000-0000A70D0000}"/>
    <cellStyle name="Normal 4 2 4 6 3" xfId="5083" xr:uid="{00000000-0005-0000-0000-0000A80D0000}"/>
    <cellStyle name="Normal 4 2 4 6 4" xfId="5084" xr:uid="{00000000-0005-0000-0000-0000A90D0000}"/>
    <cellStyle name="Normal 4 2 4 7" xfId="5085" xr:uid="{00000000-0005-0000-0000-0000AA0D0000}"/>
    <cellStyle name="Normal 4 2 4 7 2" xfId="5086" xr:uid="{00000000-0005-0000-0000-0000AB0D0000}"/>
    <cellStyle name="Normal 4 2 4 7 2 2" xfId="5087" xr:uid="{00000000-0005-0000-0000-0000AC0D0000}"/>
    <cellStyle name="Normal 4 2 4 7 2 3" xfId="5088" xr:uid="{00000000-0005-0000-0000-0000AD0D0000}"/>
    <cellStyle name="Normal 4 2 4 7 3" xfId="5089" xr:uid="{00000000-0005-0000-0000-0000AE0D0000}"/>
    <cellStyle name="Normal 4 2 4 7 4" xfId="5090" xr:uid="{00000000-0005-0000-0000-0000AF0D0000}"/>
    <cellStyle name="Normal 4 2 4 8" xfId="5091" xr:uid="{00000000-0005-0000-0000-0000B00D0000}"/>
    <cellStyle name="Normal 4 2 4 8 2" xfId="5092" xr:uid="{00000000-0005-0000-0000-0000B10D0000}"/>
    <cellStyle name="Normal 4 2 4 8 3" xfId="5093" xr:uid="{00000000-0005-0000-0000-0000B20D0000}"/>
    <cellStyle name="Normal 4 2 4 9" xfId="5094" xr:uid="{00000000-0005-0000-0000-0000B30D0000}"/>
    <cellStyle name="Normal 4 2 5" xfId="3726" xr:uid="{00000000-0005-0000-0000-0000B40D0000}"/>
    <cellStyle name="Normal 4 2 5 2" xfId="5095" xr:uid="{00000000-0005-0000-0000-0000B50D0000}"/>
    <cellStyle name="Normal 4 2 5 2 2" xfId="5096" xr:uid="{00000000-0005-0000-0000-0000B60D0000}"/>
    <cellStyle name="Normal 4 2 5 2 2 2" xfId="5097" xr:uid="{00000000-0005-0000-0000-0000B70D0000}"/>
    <cellStyle name="Normal 4 2 5 2 2 3" xfId="5098" xr:uid="{00000000-0005-0000-0000-0000B80D0000}"/>
    <cellStyle name="Normal 4 2 5 2 3" xfId="5099" xr:uid="{00000000-0005-0000-0000-0000B90D0000}"/>
    <cellStyle name="Normal 4 2 5 2 4" xfId="5100" xr:uid="{00000000-0005-0000-0000-0000BA0D0000}"/>
    <cellStyle name="Normal 4 2 5 3" xfId="5101" xr:uid="{00000000-0005-0000-0000-0000BB0D0000}"/>
    <cellStyle name="Normal 4 2 5 3 2" xfId="5102" xr:uid="{00000000-0005-0000-0000-0000BC0D0000}"/>
    <cellStyle name="Normal 4 2 5 3 3" xfId="5103" xr:uid="{00000000-0005-0000-0000-0000BD0D0000}"/>
    <cellStyle name="Normal 4 2 5 4" xfId="5104" xr:uid="{00000000-0005-0000-0000-0000BE0D0000}"/>
    <cellStyle name="Normal 4 2 5 5" xfId="5105" xr:uid="{00000000-0005-0000-0000-0000BF0D0000}"/>
    <cellStyle name="Normal 4 2 6" xfId="5106" xr:uid="{00000000-0005-0000-0000-0000C00D0000}"/>
    <cellStyle name="Normal 4 2 6 2" xfId="5107" xr:uid="{00000000-0005-0000-0000-0000C10D0000}"/>
    <cellStyle name="Normal 4 2 6 2 2" xfId="5108" xr:uid="{00000000-0005-0000-0000-0000C20D0000}"/>
    <cellStyle name="Normal 4 2 6 2 2 2" xfId="5109" xr:uid="{00000000-0005-0000-0000-0000C30D0000}"/>
    <cellStyle name="Normal 4 2 6 2 2 3" xfId="5110" xr:uid="{00000000-0005-0000-0000-0000C40D0000}"/>
    <cellStyle name="Normal 4 2 6 2 3" xfId="5111" xr:uid="{00000000-0005-0000-0000-0000C50D0000}"/>
    <cellStyle name="Normal 4 2 6 2 4" xfId="5112" xr:uid="{00000000-0005-0000-0000-0000C60D0000}"/>
    <cellStyle name="Normal 4 2 6 3" xfId="5113" xr:uid="{00000000-0005-0000-0000-0000C70D0000}"/>
    <cellStyle name="Normal 4 2 6 3 2" xfId="5114" xr:uid="{00000000-0005-0000-0000-0000C80D0000}"/>
    <cellStyle name="Normal 4 2 6 3 3" xfId="5115" xr:uid="{00000000-0005-0000-0000-0000C90D0000}"/>
    <cellStyle name="Normal 4 2 6 4" xfId="5116" xr:uid="{00000000-0005-0000-0000-0000CA0D0000}"/>
    <cellStyle name="Normal 4 2 6 5" xfId="5117" xr:uid="{00000000-0005-0000-0000-0000CB0D0000}"/>
    <cellStyle name="Normal 4 2 7" xfId="5118" xr:uid="{00000000-0005-0000-0000-0000CC0D0000}"/>
    <cellStyle name="Normal 4 2 7 2" xfId="5119" xr:uid="{00000000-0005-0000-0000-0000CD0D0000}"/>
    <cellStyle name="Normal 4 2 7 2 2" xfId="5120" xr:uid="{00000000-0005-0000-0000-0000CE0D0000}"/>
    <cellStyle name="Normal 4 2 7 2 2 2" xfId="5121" xr:uid="{00000000-0005-0000-0000-0000CF0D0000}"/>
    <cellStyle name="Normal 4 2 7 2 2 3" xfId="5122" xr:uid="{00000000-0005-0000-0000-0000D00D0000}"/>
    <cellStyle name="Normal 4 2 7 2 3" xfId="5123" xr:uid="{00000000-0005-0000-0000-0000D10D0000}"/>
    <cellStyle name="Normal 4 2 7 2 4" xfId="5124" xr:uid="{00000000-0005-0000-0000-0000D20D0000}"/>
    <cellStyle name="Normal 4 2 7 3" xfId="5125" xr:uid="{00000000-0005-0000-0000-0000D30D0000}"/>
    <cellStyle name="Normal 4 2 7 3 2" xfId="5126" xr:uid="{00000000-0005-0000-0000-0000D40D0000}"/>
    <cellStyle name="Normal 4 2 7 3 3" xfId="5127" xr:uid="{00000000-0005-0000-0000-0000D50D0000}"/>
    <cellStyle name="Normal 4 2 7 4" xfId="5128" xr:uid="{00000000-0005-0000-0000-0000D60D0000}"/>
    <cellStyle name="Normal 4 2 7 5" xfId="5129" xr:uid="{00000000-0005-0000-0000-0000D70D0000}"/>
    <cellStyle name="Normal 4 2 8" xfId="5130" xr:uid="{00000000-0005-0000-0000-0000D80D0000}"/>
    <cellStyle name="Normal 4 2 8 2" xfId="5131" xr:uid="{00000000-0005-0000-0000-0000D90D0000}"/>
    <cellStyle name="Normal 4 2 8 2 2" xfId="5132" xr:uid="{00000000-0005-0000-0000-0000DA0D0000}"/>
    <cellStyle name="Normal 4 2 8 2 3" xfId="5133" xr:uid="{00000000-0005-0000-0000-0000DB0D0000}"/>
    <cellStyle name="Normal 4 2 8 3" xfId="5134" xr:uid="{00000000-0005-0000-0000-0000DC0D0000}"/>
    <cellStyle name="Normal 4 2 8 4" xfId="5135" xr:uid="{00000000-0005-0000-0000-0000DD0D0000}"/>
    <cellStyle name="Normal 4 2 9" xfId="5136" xr:uid="{00000000-0005-0000-0000-0000DE0D0000}"/>
    <cellStyle name="Normal 4 2 9 2" xfId="5137" xr:uid="{00000000-0005-0000-0000-0000DF0D0000}"/>
    <cellStyle name="Normal 4 2 9 2 2" xfId="5138" xr:uid="{00000000-0005-0000-0000-0000E00D0000}"/>
    <cellStyle name="Normal 4 2 9 2 3" xfId="5139" xr:uid="{00000000-0005-0000-0000-0000E10D0000}"/>
    <cellStyle name="Normal 4 2 9 3" xfId="5140" xr:uid="{00000000-0005-0000-0000-0000E20D0000}"/>
    <cellStyle name="Normal 4 2 9 4" xfId="5141" xr:uid="{00000000-0005-0000-0000-0000E30D0000}"/>
    <cellStyle name="Normal 4 2_Book1" xfId="5142" xr:uid="{00000000-0005-0000-0000-0000E40D0000}"/>
    <cellStyle name="Normal 4 3" xfId="2148" xr:uid="{00000000-0005-0000-0000-0000E50D0000}"/>
    <cellStyle name="Normal 4 3 2" xfId="2149" xr:uid="{00000000-0005-0000-0000-0000E60D0000}"/>
    <cellStyle name="Normal 4 3 2 2" xfId="2150" xr:uid="{00000000-0005-0000-0000-0000E70D0000}"/>
    <cellStyle name="Normal 4 3 3" xfId="2151" xr:uid="{00000000-0005-0000-0000-0000E80D0000}"/>
    <cellStyle name="Normal 4 3 3 2" xfId="2152" xr:uid="{00000000-0005-0000-0000-0000E90D0000}"/>
    <cellStyle name="Normal 4 3 4" xfId="2153" xr:uid="{00000000-0005-0000-0000-0000EA0D0000}"/>
    <cellStyle name="Normal 4 3_5.4 RASA Debt Coverage Analysis FY13_Support 1" xfId="5143" xr:uid="{00000000-0005-0000-0000-0000EB0D0000}"/>
    <cellStyle name="Normal 4 4" xfId="2154" xr:uid="{00000000-0005-0000-0000-0000EC0D0000}"/>
    <cellStyle name="Normal 4 5" xfId="2155" xr:uid="{00000000-0005-0000-0000-0000ED0D0000}"/>
    <cellStyle name="Normal 4 6" xfId="2156" xr:uid="{00000000-0005-0000-0000-0000EE0D0000}"/>
    <cellStyle name="Normal 4 6 2" xfId="2157" xr:uid="{00000000-0005-0000-0000-0000EF0D0000}"/>
    <cellStyle name="Normal 4 7" xfId="2158" xr:uid="{00000000-0005-0000-0000-0000F00D0000}"/>
    <cellStyle name="Normal 4 7 2" xfId="2159" xr:uid="{00000000-0005-0000-0000-0000F10D0000}"/>
    <cellStyle name="Normal 4 8" xfId="5144" xr:uid="{00000000-0005-0000-0000-0000F20D0000}"/>
    <cellStyle name="Normal 4 9" xfId="5145" xr:uid="{00000000-0005-0000-0000-0000F30D0000}"/>
    <cellStyle name="Normal 4_Book1" xfId="5146" xr:uid="{00000000-0005-0000-0000-0000F40D0000}"/>
    <cellStyle name="Normal 40" xfId="2160" xr:uid="{00000000-0005-0000-0000-0000F50D0000}"/>
    <cellStyle name="Normal 41" xfId="2161" xr:uid="{00000000-0005-0000-0000-0000F60D0000}"/>
    <cellStyle name="Normal 41 2" xfId="5147" xr:uid="{00000000-0005-0000-0000-0000F70D0000}"/>
    <cellStyle name="Normal 41 3" xfId="5148" xr:uid="{00000000-0005-0000-0000-0000F80D0000}"/>
    <cellStyle name="Normal 41 4" xfId="5149" xr:uid="{00000000-0005-0000-0000-0000F90D0000}"/>
    <cellStyle name="Normal 41_FY14 Period 12 RASA Projected Cash Flow - Draft" xfId="5150" xr:uid="{00000000-0005-0000-0000-0000FA0D0000}"/>
    <cellStyle name="Normal 42" xfId="2162" xr:uid="{00000000-0005-0000-0000-0000FB0D0000}"/>
    <cellStyle name="Normal 42 2" xfId="5151" xr:uid="{00000000-0005-0000-0000-0000FC0D0000}"/>
    <cellStyle name="Normal 42 2 2" xfId="5152" xr:uid="{00000000-0005-0000-0000-0000FD0D0000}"/>
    <cellStyle name="Normal 42 3" xfId="5153" xr:uid="{00000000-0005-0000-0000-0000FE0D0000}"/>
    <cellStyle name="Normal 42_ROPS 14-15B Workbook As of 26August2014" xfId="5154" xr:uid="{00000000-0005-0000-0000-0000FF0D0000}"/>
    <cellStyle name="Normal 43" xfId="2163" xr:uid="{00000000-0005-0000-0000-0000000E0000}"/>
    <cellStyle name="Normal 43 2" xfId="5155" xr:uid="{00000000-0005-0000-0000-0000010E0000}"/>
    <cellStyle name="Normal 43_5.4 RASA Debt Coverage Analysis FY13_Support 1" xfId="5156" xr:uid="{00000000-0005-0000-0000-0000020E0000}"/>
    <cellStyle name="Normal 44" xfId="2164" xr:uid="{00000000-0005-0000-0000-0000030E0000}"/>
    <cellStyle name="Normal 44 2" xfId="5157" xr:uid="{00000000-0005-0000-0000-0000040E0000}"/>
    <cellStyle name="Normal 44 2 2" xfId="5158" xr:uid="{00000000-0005-0000-0000-0000050E0000}"/>
    <cellStyle name="Normal 44 2 3" xfId="5159" xr:uid="{00000000-0005-0000-0000-0000060E0000}"/>
    <cellStyle name="Normal 44 3" xfId="5160" xr:uid="{00000000-0005-0000-0000-0000070E0000}"/>
    <cellStyle name="Normal 44_ROPS 14-15B Workbook As of 26August2014" xfId="5161" xr:uid="{00000000-0005-0000-0000-0000080E0000}"/>
    <cellStyle name="Normal 45" xfId="2165" xr:uid="{00000000-0005-0000-0000-0000090E0000}"/>
    <cellStyle name="Normal 45 2" xfId="5162" xr:uid="{00000000-0005-0000-0000-00000A0E0000}"/>
    <cellStyle name="Normal 45 2 2" xfId="5163" xr:uid="{00000000-0005-0000-0000-00000B0E0000}"/>
    <cellStyle name="Normal 45 2 3" xfId="5164" xr:uid="{00000000-0005-0000-0000-00000C0E0000}"/>
    <cellStyle name="Normal 45 3" xfId="5165" xr:uid="{00000000-0005-0000-0000-00000D0E0000}"/>
    <cellStyle name="Normal 45_ROPS 14-15B Workbook As of 26August2014" xfId="5166" xr:uid="{00000000-0005-0000-0000-00000E0E0000}"/>
    <cellStyle name="Normal 46" xfId="2166" xr:uid="{00000000-0005-0000-0000-00000F0E0000}"/>
    <cellStyle name="Normal 46 2" xfId="5167" xr:uid="{00000000-0005-0000-0000-0000100E0000}"/>
    <cellStyle name="Normal 46 2 2" xfId="5168" xr:uid="{00000000-0005-0000-0000-0000110E0000}"/>
    <cellStyle name="Normal 46 2 3" xfId="5169" xr:uid="{00000000-0005-0000-0000-0000120E0000}"/>
    <cellStyle name="Normal 46 3" xfId="5170" xr:uid="{00000000-0005-0000-0000-0000130E0000}"/>
    <cellStyle name="Normal 46_ROPS 14-15B Workbook As of 26August2014" xfId="5171" xr:uid="{00000000-0005-0000-0000-0000140E0000}"/>
    <cellStyle name="Normal 47" xfId="2167" xr:uid="{00000000-0005-0000-0000-0000150E0000}"/>
    <cellStyle name="Normal 47 2" xfId="5172" xr:uid="{00000000-0005-0000-0000-0000160E0000}"/>
    <cellStyle name="Normal 48" xfId="2168" xr:uid="{00000000-0005-0000-0000-0000170E0000}"/>
    <cellStyle name="Normal 48 2" xfId="5173" xr:uid="{00000000-0005-0000-0000-0000180E0000}"/>
    <cellStyle name="Normal 49" xfId="2169" xr:uid="{00000000-0005-0000-0000-0000190E0000}"/>
    <cellStyle name="Normal 49 2" xfId="5174" xr:uid="{00000000-0005-0000-0000-00001A0E0000}"/>
    <cellStyle name="Normal 5" xfId="39" xr:uid="{00000000-0005-0000-0000-00001B0E0000}"/>
    <cellStyle name="Normal 5 10" xfId="5175" xr:uid="{00000000-0005-0000-0000-00001C0E0000}"/>
    <cellStyle name="Normal 5 11" xfId="5176" xr:uid="{00000000-0005-0000-0000-00001D0E0000}"/>
    <cellStyle name="Normal 5 2" xfId="2170" xr:uid="{00000000-0005-0000-0000-00001E0E0000}"/>
    <cellStyle name="Normal 5 2 2" xfId="3729" xr:uid="{00000000-0005-0000-0000-00001F0E0000}"/>
    <cellStyle name="Normal 5 2 3" xfId="3728" xr:uid="{00000000-0005-0000-0000-0000200E0000}"/>
    <cellStyle name="Normal 5 2_5.4 RASA Debt Coverage Analysis FY13_Support 1" xfId="5177" xr:uid="{00000000-0005-0000-0000-0000210E0000}"/>
    <cellStyle name="Normal 5 3" xfId="2171" xr:uid="{00000000-0005-0000-0000-0000220E0000}"/>
    <cellStyle name="Normal 5 3 2" xfId="3730" xr:uid="{00000000-0005-0000-0000-0000230E0000}"/>
    <cellStyle name="Normal 5 3 2 2" xfId="5178" xr:uid="{00000000-0005-0000-0000-0000240E0000}"/>
    <cellStyle name="Normal 5 3 2 3" xfId="5179" xr:uid="{00000000-0005-0000-0000-0000250E0000}"/>
    <cellStyle name="Normal 5 3 2 4" xfId="5180" xr:uid="{00000000-0005-0000-0000-0000260E0000}"/>
    <cellStyle name="Normal 5 3 2 4 2" xfId="5181" xr:uid="{00000000-0005-0000-0000-0000270E0000}"/>
    <cellStyle name="Normal 5 4" xfId="2172" xr:uid="{00000000-0005-0000-0000-0000280E0000}"/>
    <cellStyle name="Normal 5 4 2" xfId="2173" xr:uid="{00000000-0005-0000-0000-0000290E0000}"/>
    <cellStyle name="Normal 5 4 3" xfId="2174" xr:uid="{00000000-0005-0000-0000-00002A0E0000}"/>
    <cellStyle name="Normal 5 5" xfId="2175" xr:uid="{00000000-0005-0000-0000-00002B0E0000}"/>
    <cellStyle name="Normal 5 6" xfId="2176" xr:uid="{00000000-0005-0000-0000-00002C0E0000}"/>
    <cellStyle name="Normal 5 6 2" xfId="5182" xr:uid="{00000000-0005-0000-0000-00002D0E0000}"/>
    <cellStyle name="Normal 5 6 2 2" xfId="5183" xr:uid="{00000000-0005-0000-0000-00002E0E0000}"/>
    <cellStyle name="Normal 5 6 3" xfId="5184" xr:uid="{00000000-0005-0000-0000-00002F0E0000}"/>
    <cellStyle name="Normal 5 6_FY14 Period 1 thru 12 GL Details As of 08Aug2014" xfId="5185" xr:uid="{00000000-0005-0000-0000-0000300E0000}"/>
    <cellStyle name="Normal 5 7" xfId="3727" xr:uid="{00000000-0005-0000-0000-0000310E0000}"/>
    <cellStyle name="Normal 5 7 2" xfId="5186" xr:uid="{00000000-0005-0000-0000-0000320E0000}"/>
    <cellStyle name="Normal 5 7_FY14 Period 1 thru 12 GL Details As of 13Aug2014" xfId="5187" xr:uid="{00000000-0005-0000-0000-0000330E0000}"/>
    <cellStyle name="Normal 5 8" xfId="3884" xr:uid="{00000000-0005-0000-0000-0000340E0000}"/>
    <cellStyle name="Normal 5 9" xfId="5188" xr:uid="{00000000-0005-0000-0000-0000350E0000}"/>
    <cellStyle name="Normal 5_Book1" xfId="5189" xr:uid="{00000000-0005-0000-0000-0000360E0000}"/>
    <cellStyle name="Normal 50" xfId="2177" xr:uid="{00000000-0005-0000-0000-0000370E0000}"/>
    <cellStyle name="Normal 50 2" xfId="5190" xr:uid="{00000000-0005-0000-0000-0000380E0000}"/>
    <cellStyle name="Normal 51" xfId="2178" xr:uid="{00000000-0005-0000-0000-0000390E0000}"/>
    <cellStyle name="Normal 51 2" xfId="3731" xr:uid="{00000000-0005-0000-0000-00003A0E0000}"/>
    <cellStyle name="Normal 52" xfId="2179" xr:uid="{00000000-0005-0000-0000-00003B0E0000}"/>
    <cellStyle name="Normal 52 2" xfId="5191" xr:uid="{00000000-0005-0000-0000-00003C0E0000}"/>
    <cellStyle name="Normal 52 2 2" xfId="5192" xr:uid="{00000000-0005-0000-0000-00003D0E0000}"/>
    <cellStyle name="Normal 52 3" xfId="5193" xr:uid="{00000000-0005-0000-0000-00003E0E0000}"/>
    <cellStyle name="Normal 52_ROPS 14-15B Workbook As of 26August2014" xfId="5194" xr:uid="{00000000-0005-0000-0000-00003F0E0000}"/>
    <cellStyle name="Normal 53" xfId="2180" xr:uid="{00000000-0005-0000-0000-0000400E0000}"/>
    <cellStyle name="Normal 53 2" xfId="5195" xr:uid="{00000000-0005-0000-0000-0000410E0000}"/>
    <cellStyle name="Normal 53 3" xfId="5196" xr:uid="{00000000-0005-0000-0000-0000420E0000}"/>
    <cellStyle name="Normal 53 4" xfId="5197" xr:uid="{00000000-0005-0000-0000-0000430E0000}"/>
    <cellStyle name="Normal 53_ROPS 14-15B Workbook As of 26August2014" xfId="5198" xr:uid="{00000000-0005-0000-0000-0000440E0000}"/>
    <cellStyle name="Normal 54" xfId="2181" xr:uid="{00000000-0005-0000-0000-0000450E0000}"/>
    <cellStyle name="Normal 54 2" xfId="3732" xr:uid="{00000000-0005-0000-0000-0000460E0000}"/>
    <cellStyle name="Normal 54 2 2" xfId="5199" xr:uid="{00000000-0005-0000-0000-0000470E0000}"/>
    <cellStyle name="Normal 54 3" xfId="5200" xr:uid="{00000000-0005-0000-0000-0000480E0000}"/>
    <cellStyle name="Normal 54_FY14 Period 1 thru 12 GL Details As of 08Aug2014" xfId="5201" xr:uid="{00000000-0005-0000-0000-0000490E0000}"/>
    <cellStyle name="Normal 55" xfId="2182" xr:uid="{00000000-0005-0000-0000-00004A0E0000}"/>
    <cellStyle name="Normal 55 2" xfId="5202" xr:uid="{00000000-0005-0000-0000-00004B0E0000}"/>
    <cellStyle name="Normal 55 2 2" xfId="5203" xr:uid="{00000000-0005-0000-0000-00004C0E0000}"/>
    <cellStyle name="Normal 55 3" xfId="5204" xr:uid="{00000000-0005-0000-0000-00004D0E0000}"/>
    <cellStyle name="Normal 55_FY14 Period 1 thru 12 GL Details As of 08Aug2014" xfId="5205" xr:uid="{00000000-0005-0000-0000-00004E0E0000}"/>
    <cellStyle name="Normal 56" xfId="2183" xr:uid="{00000000-0005-0000-0000-00004F0E0000}"/>
    <cellStyle name="Normal 56 2" xfId="5206" xr:uid="{00000000-0005-0000-0000-0000500E0000}"/>
    <cellStyle name="Normal 56_FY14 Period 1 thru 12 GL Details As of 13Aug2014" xfId="5207" xr:uid="{00000000-0005-0000-0000-0000510E0000}"/>
    <cellStyle name="Normal 57" xfId="2184" xr:uid="{00000000-0005-0000-0000-0000520E0000}"/>
    <cellStyle name="Normal 57 2" xfId="5208" xr:uid="{00000000-0005-0000-0000-0000530E0000}"/>
    <cellStyle name="Normal 57_FY14 Period 1 thru 12 GL Details As of 13Aug2014" xfId="5209" xr:uid="{00000000-0005-0000-0000-0000540E0000}"/>
    <cellStyle name="Normal 58" xfId="2185" xr:uid="{00000000-0005-0000-0000-0000550E0000}"/>
    <cellStyle name="Normal 58 2" xfId="5210" xr:uid="{00000000-0005-0000-0000-0000560E0000}"/>
    <cellStyle name="Normal 58 2 2" xfId="5211" xr:uid="{00000000-0005-0000-0000-0000570E0000}"/>
    <cellStyle name="Normal 58_ROPS 15-16A Workbook As of 15December2014" xfId="5212" xr:uid="{00000000-0005-0000-0000-0000580E0000}"/>
    <cellStyle name="Normal 59" xfId="2186" xr:uid="{00000000-0005-0000-0000-0000590E0000}"/>
    <cellStyle name="Normal 59 2" xfId="5213" xr:uid="{00000000-0005-0000-0000-00005A0E0000}"/>
    <cellStyle name="Normal 59_ROPS 15-16A Workbook As of 15December2014" xfId="5214" xr:uid="{00000000-0005-0000-0000-00005B0E0000}"/>
    <cellStyle name="Normal 6" xfId="40" xr:uid="{00000000-0005-0000-0000-00005C0E0000}"/>
    <cellStyle name="Normal 6 10" xfId="3885" xr:uid="{00000000-0005-0000-0000-00005D0E0000}"/>
    <cellStyle name="Normal 6 2" xfId="48" xr:uid="{00000000-0005-0000-0000-00005E0E0000}"/>
    <cellStyle name="Normal 6 2 10" xfId="5215" xr:uid="{00000000-0005-0000-0000-00005F0E0000}"/>
    <cellStyle name="Normal 6 2 2" xfId="2187" xr:uid="{00000000-0005-0000-0000-0000600E0000}"/>
    <cellStyle name="Normal 6 2 2 2" xfId="2188" xr:uid="{00000000-0005-0000-0000-0000610E0000}"/>
    <cellStyle name="Normal 6 2 2 2 2" xfId="5216" xr:uid="{00000000-0005-0000-0000-0000620E0000}"/>
    <cellStyle name="Normal 6 2 2 2 2 2" xfId="5217" xr:uid="{00000000-0005-0000-0000-0000630E0000}"/>
    <cellStyle name="Normal 6 2 2 2 2 3" xfId="5218" xr:uid="{00000000-0005-0000-0000-0000640E0000}"/>
    <cellStyle name="Normal 6 2 2 2 3" xfId="5219" xr:uid="{00000000-0005-0000-0000-0000650E0000}"/>
    <cellStyle name="Normal 6 2 2 2 4" xfId="5220" xr:uid="{00000000-0005-0000-0000-0000660E0000}"/>
    <cellStyle name="Normal 6 2 2 3" xfId="5221" xr:uid="{00000000-0005-0000-0000-0000670E0000}"/>
    <cellStyle name="Normal 6 2 2 3 2" xfId="5222" xr:uid="{00000000-0005-0000-0000-0000680E0000}"/>
    <cellStyle name="Normal 6 2 2 3 3" xfId="5223" xr:uid="{00000000-0005-0000-0000-0000690E0000}"/>
    <cellStyle name="Normal 6 2 2 4" xfId="5224" xr:uid="{00000000-0005-0000-0000-00006A0E0000}"/>
    <cellStyle name="Normal 6 2 2 5" xfId="5225" xr:uid="{00000000-0005-0000-0000-00006B0E0000}"/>
    <cellStyle name="Normal 6 2 3" xfId="2189" xr:uid="{00000000-0005-0000-0000-00006C0E0000}"/>
    <cellStyle name="Normal 6 2 3 2" xfId="2190" xr:uid="{00000000-0005-0000-0000-00006D0E0000}"/>
    <cellStyle name="Normal 6 2 3 2 2" xfId="5226" xr:uid="{00000000-0005-0000-0000-00006E0E0000}"/>
    <cellStyle name="Normal 6 2 3 2 2 2" xfId="5227" xr:uid="{00000000-0005-0000-0000-00006F0E0000}"/>
    <cellStyle name="Normal 6 2 3 2 2 3" xfId="5228" xr:uid="{00000000-0005-0000-0000-0000700E0000}"/>
    <cellStyle name="Normal 6 2 3 2 3" xfId="5229" xr:uid="{00000000-0005-0000-0000-0000710E0000}"/>
    <cellStyle name="Normal 6 2 3 2 4" xfId="5230" xr:uid="{00000000-0005-0000-0000-0000720E0000}"/>
    <cellStyle name="Normal 6 2 3 3" xfId="5231" xr:uid="{00000000-0005-0000-0000-0000730E0000}"/>
    <cellStyle name="Normal 6 2 3 3 2" xfId="5232" xr:uid="{00000000-0005-0000-0000-0000740E0000}"/>
    <cellStyle name="Normal 6 2 3 3 3" xfId="5233" xr:uid="{00000000-0005-0000-0000-0000750E0000}"/>
    <cellStyle name="Normal 6 2 3 4" xfId="5234" xr:uid="{00000000-0005-0000-0000-0000760E0000}"/>
    <cellStyle name="Normal 6 2 3 5" xfId="5235" xr:uid="{00000000-0005-0000-0000-0000770E0000}"/>
    <cellStyle name="Normal 6 2 4" xfId="2191" xr:uid="{00000000-0005-0000-0000-0000780E0000}"/>
    <cellStyle name="Normal 6 2 4 2" xfId="5236" xr:uid="{00000000-0005-0000-0000-0000790E0000}"/>
    <cellStyle name="Normal 6 2 4 2 2" xfId="5237" xr:uid="{00000000-0005-0000-0000-00007A0E0000}"/>
    <cellStyle name="Normal 6 2 4 2 2 2" xfId="5238" xr:uid="{00000000-0005-0000-0000-00007B0E0000}"/>
    <cellStyle name="Normal 6 2 4 2 2 3" xfId="5239" xr:uid="{00000000-0005-0000-0000-00007C0E0000}"/>
    <cellStyle name="Normal 6 2 4 2 3" xfId="5240" xr:uid="{00000000-0005-0000-0000-00007D0E0000}"/>
    <cellStyle name="Normal 6 2 4 2 4" xfId="5241" xr:uid="{00000000-0005-0000-0000-00007E0E0000}"/>
    <cellStyle name="Normal 6 2 4 3" xfId="5242" xr:uid="{00000000-0005-0000-0000-00007F0E0000}"/>
    <cellStyle name="Normal 6 2 4 3 2" xfId="5243" xr:uid="{00000000-0005-0000-0000-0000800E0000}"/>
    <cellStyle name="Normal 6 2 4 3 3" xfId="5244" xr:uid="{00000000-0005-0000-0000-0000810E0000}"/>
    <cellStyle name="Normal 6 2 4 4" xfId="5245" xr:uid="{00000000-0005-0000-0000-0000820E0000}"/>
    <cellStyle name="Normal 6 2 4 5" xfId="5246" xr:uid="{00000000-0005-0000-0000-0000830E0000}"/>
    <cellStyle name="Normal 6 2 5" xfId="2192" xr:uid="{00000000-0005-0000-0000-0000840E0000}"/>
    <cellStyle name="Normal 6 2 5 2" xfId="5247" xr:uid="{00000000-0005-0000-0000-0000850E0000}"/>
    <cellStyle name="Normal 6 2 5 2 2" xfId="5248" xr:uid="{00000000-0005-0000-0000-0000860E0000}"/>
    <cellStyle name="Normal 6 2 5 2 3" xfId="5249" xr:uid="{00000000-0005-0000-0000-0000870E0000}"/>
    <cellStyle name="Normal 6 2 5 3" xfId="5250" xr:uid="{00000000-0005-0000-0000-0000880E0000}"/>
    <cellStyle name="Normal 6 2 5 4" xfId="5251" xr:uid="{00000000-0005-0000-0000-0000890E0000}"/>
    <cellStyle name="Normal 6 2 6" xfId="3734" xr:uid="{00000000-0005-0000-0000-00008A0E0000}"/>
    <cellStyle name="Normal 6 2 6 2" xfId="5252" xr:uid="{00000000-0005-0000-0000-00008B0E0000}"/>
    <cellStyle name="Normal 6 2 6 2 2" xfId="5253" xr:uid="{00000000-0005-0000-0000-00008C0E0000}"/>
    <cellStyle name="Normal 6 2 6 2 3" xfId="5254" xr:uid="{00000000-0005-0000-0000-00008D0E0000}"/>
    <cellStyle name="Normal 6 2 6 3" xfId="5255" xr:uid="{00000000-0005-0000-0000-00008E0E0000}"/>
    <cellStyle name="Normal 6 2 6 4" xfId="5256" xr:uid="{00000000-0005-0000-0000-00008F0E0000}"/>
    <cellStyle name="Normal 6 2 7" xfId="5257" xr:uid="{00000000-0005-0000-0000-0000900E0000}"/>
    <cellStyle name="Normal 6 2 7 2" xfId="5258" xr:uid="{00000000-0005-0000-0000-0000910E0000}"/>
    <cellStyle name="Normal 6 2 7 2 2" xfId="5259" xr:uid="{00000000-0005-0000-0000-0000920E0000}"/>
    <cellStyle name="Normal 6 2 7 2 3" xfId="5260" xr:uid="{00000000-0005-0000-0000-0000930E0000}"/>
    <cellStyle name="Normal 6 2 7 3" xfId="5261" xr:uid="{00000000-0005-0000-0000-0000940E0000}"/>
    <cellStyle name="Normal 6 2 7 4" xfId="5262" xr:uid="{00000000-0005-0000-0000-0000950E0000}"/>
    <cellStyle name="Normal 6 2 8" xfId="5263" xr:uid="{00000000-0005-0000-0000-0000960E0000}"/>
    <cellStyle name="Normal 6 2 8 2" xfId="5264" xr:uid="{00000000-0005-0000-0000-0000970E0000}"/>
    <cellStyle name="Normal 6 2 8 3" xfId="5265" xr:uid="{00000000-0005-0000-0000-0000980E0000}"/>
    <cellStyle name="Normal 6 2 9" xfId="5266" xr:uid="{00000000-0005-0000-0000-0000990E0000}"/>
    <cellStyle name="Normal 6 2_5.4 RASA Debt Coverage Analysis FY13_Support 1" xfId="5267" xr:uid="{00000000-0005-0000-0000-00009A0E0000}"/>
    <cellStyle name="Normal 6 3" xfId="2193" xr:uid="{00000000-0005-0000-0000-00009B0E0000}"/>
    <cellStyle name="Normal 6 3 2" xfId="2194" xr:uid="{00000000-0005-0000-0000-00009C0E0000}"/>
    <cellStyle name="Normal 6 3 2 2" xfId="5268" xr:uid="{00000000-0005-0000-0000-00009D0E0000}"/>
    <cellStyle name="Normal 6 3 2 2 2" xfId="5269" xr:uid="{00000000-0005-0000-0000-00009E0E0000}"/>
    <cellStyle name="Normal 6 3 2 2 3" xfId="5270" xr:uid="{00000000-0005-0000-0000-00009F0E0000}"/>
    <cellStyle name="Normal 6 3 2 3" xfId="5271" xr:uid="{00000000-0005-0000-0000-0000A00E0000}"/>
    <cellStyle name="Normal 6 3 2 4" xfId="5272" xr:uid="{00000000-0005-0000-0000-0000A10E0000}"/>
    <cellStyle name="Normal 6 3 3" xfId="2195" xr:uid="{00000000-0005-0000-0000-0000A20E0000}"/>
    <cellStyle name="Normal 6 3 3 2" xfId="5273" xr:uid="{00000000-0005-0000-0000-0000A30E0000}"/>
    <cellStyle name="Normal 6 3 3 3" xfId="5274" xr:uid="{00000000-0005-0000-0000-0000A40E0000}"/>
    <cellStyle name="Normal 6 3 4" xfId="2196" xr:uid="{00000000-0005-0000-0000-0000A50E0000}"/>
    <cellStyle name="Normal 6 3 5" xfId="2197" xr:uid="{00000000-0005-0000-0000-0000A60E0000}"/>
    <cellStyle name="Normal 6 3 6" xfId="3735" xr:uid="{00000000-0005-0000-0000-0000A70E0000}"/>
    <cellStyle name="Normal 6 3 7" xfId="3886" xr:uid="{00000000-0005-0000-0000-0000A80E0000}"/>
    <cellStyle name="Normal 6 4" xfId="2198" xr:uid="{00000000-0005-0000-0000-0000A90E0000}"/>
    <cellStyle name="Normal 6 4 2" xfId="2199" xr:uid="{00000000-0005-0000-0000-0000AA0E0000}"/>
    <cellStyle name="Normal 6 4 2 2" xfId="5275" xr:uid="{00000000-0005-0000-0000-0000AB0E0000}"/>
    <cellStyle name="Normal 6 4 2 2 2" xfId="5276" xr:uid="{00000000-0005-0000-0000-0000AC0E0000}"/>
    <cellStyle name="Normal 6 4 2 2 3" xfId="5277" xr:uid="{00000000-0005-0000-0000-0000AD0E0000}"/>
    <cellStyle name="Normal 6 4 2 3" xfId="5278" xr:uid="{00000000-0005-0000-0000-0000AE0E0000}"/>
    <cellStyle name="Normal 6 4 2 4" xfId="5279" xr:uid="{00000000-0005-0000-0000-0000AF0E0000}"/>
    <cellStyle name="Normal 6 4 3" xfId="2200" xr:uid="{00000000-0005-0000-0000-0000B00E0000}"/>
    <cellStyle name="Normal 6 4 3 2" xfId="5280" xr:uid="{00000000-0005-0000-0000-0000B10E0000}"/>
    <cellStyle name="Normal 6 4 3 3" xfId="5281" xr:uid="{00000000-0005-0000-0000-0000B20E0000}"/>
    <cellStyle name="Normal 6 4 4" xfId="5282" xr:uid="{00000000-0005-0000-0000-0000B30E0000}"/>
    <cellStyle name="Normal 6 4 5" xfId="5283" xr:uid="{00000000-0005-0000-0000-0000B40E0000}"/>
    <cellStyle name="Normal 6 5" xfId="2201" xr:uid="{00000000-0005-0000-0000-0000B50E0000}"/>
    <cellStyle name="Normal 6 5 2" xfId="5284" xr:uid="{00000000-0005-0000-0000-0000B60E0000}"/>
    <cellStyle name="Normal 6 5 2 2" xfId="5285" xr:uid="{00000000-0005-0000-0000-0000B70E0000}"/>
    <cellStyle name="Normal 6 5 2 2 2" xfId="5286" xr:uid="{00000000-0005-0000-0000-0000B80E0000}"/>
    <cellStyle name="Normal 6 5 2 2 3" xfId="5287" xr:uid="{00000000-0005-0000-0000-0000B90E0000}"/>
    <cellStyle name="Normal 6 5 2 3" xfId="5288" xr:uid="{00000000-0005-0000-0000-0000BA0E0000}"/>
    <cellStyle name="Normal 6 5 2 4" xfId="5289" xr:uid="{00000000-0005-0000-0000-0000BB0E0000}"/>
    <cellStyle name="Normal 6 5 3" xfId="5290" xr:uid="{00000000-0005-0000-0000-0000BC0E0000}"/>
    <cellStyle name="Normal 6 5 3 2" xfId="5291" xr:uid="{00000000-0005-0000-0000-0000BD0E0000}"/>
    <cellStyle name="Normal 6 5 3 3" xfId="5292" xr:uid="{00000000-0005-0000-0000-0000BE0E0000}"/>
    <cellStyle name="Normal 6 5 4" xfId="5293" xr:uid="{00000000-0005-0000-0000-0000BF0E0000}"/>
    <cellStyle name="Normal 6 5 5" xfId="5294" xr:uid="{00000000-0005-0000-0000-0000C00E0000}"/>
    <cellStyle name="Normal 6 6" xfId="2202" xr:uid="{00000000-0005-0000-0000-0000C10E0000}"/>
    <cellStyle name="Normal 6 6 2" xfId="2203" xr:uid="{00000000-0005-0000-0000-0000C20E0000}"/>
    <cellStyle name="Normal 6 6 2 2" xfId="5295" xr:uid="{00000000-0005-0000-0000-0000C30E0000}"/>
    <cellStyle name="Normal 6 6 2 3" xfId="5296" xr:uid="{00000000-0005-0000-0000-0000C40E0000}"/>
    <cellStyle name="Normal 6 6 3" xfId="5297" xr:uid="{00000000-0005-0000-0000-0000C50E0000}"/>
    <cellStyle name="Normal 6 6 4" xfId="5298" xr:uid="{00000000-0005-0000-0000-0000C60E0000}"/>
    <cellStyle name="Normal 6 7" xfId="2204" xr:uid="{00000000-0005-0000-0000-0000C70E0000}"/>
    <cellStyle name="Normal 6 7 2" xfId="2205" xr:uid="{00000000-0005-0000-0000-0000C80E0000}"/>
    <cellStyle name="Normal 6 7 2 2" xfId="5299" xr:uid="{00000000-0005-0000-0000-0000C90E0000}"/>
    <cellStyle name="Normal 6 7 2 3" xfId="5300" xr:uid="{00000000-0005-0000-0000-0000CA0E0000}"/>
    <cellStyle name="Normal 6 7 3" xfId="2206" xr:uid="{00000000-0005-0000-0000-0000CB0E0000}"/>
    <cellStyle name="Normal 6 7 4" xfId="5301" xr:uid="{00000000-0005-0000-0000-0000CC0E0000}"/>
    <cellStyle name="Normal 6 8" xfId="2207" xr:uid="{00000000-0005-0000-0000-0000CD0E0000}"/>
    <cellStyle name="Normal 6 8 2" xfId="5302" xr:uid="{00000000-0005-0000-0000-0000CE0E0000}"/>
    <cellStyle name="Normal 6 8 2 2" xfId="5303" xr:uid="{00000000-0005-0000-0000-0000CF0E0000}"/>
    <cellStyle name="Normal 6 8 2 3" xfId="5304" xr:uid="{00000000-0005-0000-0000-0000D00E0000}"/>
    <cellStyle name="Normal 6 8 3" xfId="5305" xr:uid="{00000000-0005-0000-0000-0000D10E0000}"/>
    <cellStyle name="Normal 6 8 4" xfId="5306" xr:uid="{00000000-0005-0000-0000-0000D20E0000}"/>
    <cellStyle name="Normal 6 9" xfId="3733" xr:uid="{00000000-0005-0000-0000-0000D30E0000}"/>
    <cellStyle name="Normal 6 9 2" xfId="5307" xr:uid="{00000000-0005-0000-0000-0000D40E0000}"/>
    <cellStyle name="Normal 6 9 3" xfId="5308" xr:uid="{00000000-0005-0000-0000-0000D50E0000}"/>
    <cellStyle name="Normal 6_5.4 RASA Debt Coverage Analysis FY13_Support 1" xfId="5309" xr:uid="{00000000-0005-0000-0000-0000D60E0000}"/>
    <cellStyle name="Normal 60" xfId="2208" xr:uid="{00000000-0005-0000-0000-0000D70E0000}"/>
    <cellStyle name="Normal 60 2" xfId="5310" xr:uid="{00000000-0005-0000-0000-0000D80E0000}"/>
    <cellStyle name="Normal 60 3" xfId="5311" xr:uid="{00000000-0005-0000-0000-0000D90E0000}"/>
    <cellStyle name="Normal 60_FY14 Period 1 thru 12 GL Details As of 13Aug2014" xfId="5312" xr:uid="{00000000-0005-0000-0000-0000DA0E0000}"/>
    <cellStyle name="Normal 61" xfId="2209" xr:uid="{00000000-0005-0000-0000-0000DB0E0000}"/>
    <cellStyle name="Normal 61 2" xfId="5313" xr:uid="{00000000-0005-0000-0000-0000DC0E0000}"/>
    <cellStyle name="Normal 62" xfId="2210" xr:uid="{00000000-0005-0000-0000-0000DD0E0000}"/>
    <cellStyle name="Normal 62 2" xfId="5314" xr:uid="{00000000-0005-0000-0000-0000DE0E0000}"/>
    <cellStyle name="Normal 63" xfId="2211" xr:uid="{00000000-0005-0000-0000-0000DF0E0000}"/>
    <cellStyle name="Normal 63 2" xfId="5315" xr:uid="{00000000-0005-0000-0000-0000E00E0000}"/>
    <cellStyle name="Normal 63 3" xfId="5316" xr:uid="{00000000-0005-0000-0000-0000E10E0000}"/>
    <cellStyle name="Normal 63_FY14 Period 1 thru 12 GL Details As of 13Aug2014" xfId="5317" xr:uid="{00000000-0005-0000-0000-0000E20E0000}"/>
    <cellStyle name="Normal 64" xfId="2212" xr:uid="{00000000-0005-0000-0000-0000E30E0000}"/>
    <cellStyle name="Normal 64 2" xfId="5318" xr:uid="{00000000-0005-0000-0000-0000E40E0000}"/>
    <cellStyle name="Normal 65" xfId="2213" xr:uid="{00000000-0005-0000-0000-0000E50E0000}"/>
    <cellStyle name="Normal 65 2" xfId="5319" xr:uid="{00000000-0005-0000-0000-0000E60E0000}"/>
    <cellStyle name="Normal 66" xfId="2214" xr:uid="{00000000-0005-0000-0000-0000E70E0000}"/>
    <cellStyle name="Normal 66 2" xfId="5320" xr:uid="{00000000-0005-0000-0000-0000E80E0000}"/>
    <cellStyle name="Normal 67" xfId="2215" xr:uid="{00000000-0005-0000-0000-0000E90E0000}"/>
    <cellStyle name="Normal 68" xfId="2216" xr:uid="{00000000-0005-0000-0000-0000EA0E0000}"/>
    <cellStyle name="Normal 69" xfId="2217" xr:uid="{00000000-0005-0000-0000-0000EB0E0000}"/>
    <cellStyle name="Normal 69 2" xfId="5321" xr:uid="{00000000-0005-0000-0000-0000EC0E0000}"/>
    <cellStyle name="Normal 7" xfId="49" xr:uid="{00000000-0005-0000-0000-0000ED0E0000}"/>
    <cellStyle name="Normal 7 2" xfId="2218" xr:uid="{00000000-0005-0000-0000-0000EE0E0000}"/>
    <cellStyle name="Normal 7 2 2" xfId="2219" xr:uid="{00000000-0005-0000-0000-0000EF0E0000}"/>
    <cellStyle name="Normal 7 2 2 2" xfId="5322" xr:uid="{00000000-0005-0000-0000-0000F00E0000}"/>
    <cellStyle name="Normal 7 2 2 2 2" xfId="5323" xr:uid="{00000000-0005-0000-0000-0000F10E0000}"/>
    <cellStyle name="Normal 7 2 2 3" xfId="5324" xr:uid="{00000000-0005-0000-0000-0000F20E0000}"/>
    <cellStyle name="Normal 7 2 2_ROPS 14-15B Workbook As of 26August2014" xfId="5325" xr:uid="{00000000-0005-0000-0000-0000F30E0000}"/>
    <cellStyle name="Normal 7 2 3" xfId="3737" xr:uid="{00000000-0005-0000-0000-0000F40E0000}"/>
    <cellStyle name="Normal 7 2 3 2" xfId="5326" xr:uid="{00000000-0005-0000-0000-0000F50E0000}"/>
    <cellStyle name="Normal 7 2 4" xfId="3888" xr:uid="{00000000-0005-0000-0000-0000F60E0000}"/>
    <cellStyle name="Normal 7 2_5.4 RASA Debt Coverage Analysis FY13_Support 1" xfId="5327" xr:uid="{00000000-0005-0000-0000-0000F70E0000}"/>
    <cellStyle name="Normal 7 3" xfId="2220" xr:uid="{00000000-0005-0000-0000-0000F80E0000}"/>
    <cellStyle name="Normal 7 3 2" xfId="2221" xr:uid="{00000000-0005-0000-0000-0000F90E0000}"/>
    <cellStyle name="Normal 7 3 2 2" xfId="5328" xr:uid="{00000000-0005-0000-0000-0000FA0E0000}"/>
    <cellStyle name="Normal 7 3 2 2 2" xfId="5329" xr:uid="{00000000-0005-0000-0000-0000FB0E0000}"/>
    <cellStyle name="Normal 7 3 2 2 3" xfId="5330" xr:uid="{00000000-0005-0000-0000-0000FC0E0000}"/>
    <cellStyle name="Normal 7 3 2 3" xfId="5331" xr:uid="{00000000-0005-0000-0000-0000FD0E0000}"/>
    <cellStyle name="Normal 7 3 2_ROPS 14-15B Workbook As of 26August2014" xfId="5332" xr:uid="{00000000-0005-0000-0000-0000FE0E0000}"/>
    <cellStyle name="Normal 7 3 3" xfId="5333" xr:uid="{00000000-0005-0000-0000-0000FF0E0000}"/>
    <cellStyle name="Normal 7 3 3 2" xfId="5334" xr:uid="{00000000-0005-0000-0000-0000000F0000}"/>
    <cellStyle name="Normal 7 3 4" xfId="5335" xr:uid="{00000000-0005-0000-0000-0000010F0000}"/>
    <cellStyle name="Normal 7 3_5.4 RASA Debt Coverage Analysis FY13_Support 1" xfId="5336" xr:uid="{00000000-0005-0000-0000-0000020F0000}"/>
    <cellStyle name="Normal 7 4" xfId="2222" xr:uid="{00000000-0005-0000-0000-0000030F0000}"/>
    <cellStyle name="Normal 7 4 2" xfId="2223" xr:uid="{00000000-0005-0000-0000-0000040F0000}"/>
    <cellStyle name="Normal 7 5" xfId="2224" xr:uid="{00000000-0005-0000-0000-0000050F0000}"/>
    <cellStyle name="Normal 7 5 2" xfId="5337" xr:uid="{00000000-0005-0000-0000-0000060F0000}"/>
    <cellStyle name="Normal 7 5 2 2" xfId="5338" xr:uid="{00000000-0005-0000-0000-0000070F0000}"/>
    <cellStyle name="Normal 7 5 3" xfId="5339" xr:uid="{00000000-0005-0000-0000-0000080F0000}"/>
    <cellStyle name="Normal 7 5_FY14 Period 1 thru 12 GL Details As of 08Aug2014" xfId="5340" xr:uid="{00000000-0005-0000-0000-0000090F0000}"/>
    <cellStyle name="Normal 7 6" xfId="2225" xr:uid="{00000000-0005-0000-0000-00000A0F0000}"/>
    <cellStyle name="Normal 7 6 2" xfId="5341" xr:uid="{00000000-0005-0000-0000-00000B0F0000}"/>
    <cellStyle name="Normal 7 6 3" xfId="5342" xr:uid="{00000000-0005-0000-0000-00000C0F0000}"/>
    <cellStyle name="Normal 7 6_FY14 Period 1 thru 12 GL Details As of 13Aug2014" xfId="5343" xr:uid="{00000000-0005-0000-0000-00000D0F0000}"/>
    <cellStyle name="Normal 7 7" xfId="3736" xr:uid="{00000000-0005-0000-0000-00000E0F0000}"/>
    <cellStyle name="Normal 7 7 2" xfId="5344" xr:uid="{00000000-0005-0000-0000-00000F0F0000}"/>
    <cellStyle name="Normal 7 8" xfId="3887" xr:uid="{00000000-0005-0000-0000-0000100F0000}"/>
    <cellStyle name="Normal 7 9" xfId="5345" xr:uid="{00000000-0005-0000-0000-0000110F0000}"/>
    <cellStyle name="Normal 7_5.4 RASA Debt Coverage Analysis FY13_Support 1" xfId="5346" xr:uid="{00000000-0005-0000-0000-0000120F0000}"/>
    <cellStyle name="Normal 70" xfId="2226" xr:uid="{00000000-0005-0000-0000-0000130F0000}"/>
    <cellStyle name="Normal 71" xfId="2227" xr:uid="{00000000-0005-0000-0000-0000140F0000}"/>
    <cellStyle name="Normal 72" xfId="2228" xr:uid="{00000000-0005-0000-0000-0000150F0000}"/>
    <cellStyle name="Normal 73" xfId="3584" xr:uid="{00000000-0005-0000-0000-0000160F0000}"/>
    <cellStyle name="Normal 74" xfId="3586" xr:uid="{00000000-0005-0000-0000-0000170F0000}"/>
    <cellStyle name="Normal 75" xfId="3800" xr:uid="{00000000-0005-0000-0000-0000180F0000}"/>
    <cellStyle name="Normal 76" xfId="3817" xr:uid="{00000000-0005-0000-0000-0000190F0000}"/>
    <cellStyle name="Normal 77" xfId="3824" xr:uid="{00000000-0005-0000-0000-00001A0F0000}"/>
    <cellStyle name="Normal 78" xfId="3910" xr:uid="{00000000-0005-0000-0000-00001B0F0000}"/>
    <cellStyle name="Normal 79" xfId="3919" xr:uid="{00000000-0005-0000-0000-00001C0F0000}"/>
    <cellStyle name="Normal 8" xfId="51" xr:uid="{00000000-0005-0000-0000-00001D0F0000}"/>
    <cellStyle name="Normal 8 10" xfId="5347" xr:uid="{00000000-0005-0000-0000-00001E0F0000}"/>
    <cellStyle name="Normal 8 2" xfId="2229" xr:uid="{00000000-0005-0000-0000-00001F0F0000}"/>
    <cellStyle name="Normal 8 2 2" xfId="2230" xr:uid="{00000000-0005-0000-0000-0000200F0000}"/>
    <cellStyle name="Normal 8 2 3" xfId="5348" xr:uid="{00000000-0005-0000-0000-0000210F0000}"/>
    <cellStyle name="Normal 8 2 3 2" xfId="5349" xr:uid="{00000000-0005-0000-0000-0000220F0000}"/>
    <cellStyle name="Normal 8 2 4" xfId="5350" xr:uid="{00000000-0005-0000-0000-0000230F0000}"/>
    <cellStyle name="Normal 8 2_Book1" xfId="5351" xr:uid="{00000000-0005-0000-0000-0000240F0000}"/>
    <cellStyle name="Normal 8 3" xfId="2231" xr:uid="{00000000-0005-0000-0000-0000250F0000}"/>
    <cellStyle name="Normal 8 3 2" xfId="5352" xr:uid="{00000000-0005-0000-0000-0000260F0000}"/>
    <cellStyle name="Normal 8 3 2 2" xfId="5353" xr:uid="{00000000-0005-0000-0000-0000270F0000}"/>
    <cellStyle name="Normal 8 3 2 2 2" xfId="5354" xr:uid="{00000000-0005-0000-0000-0000280F0000}"/>
    <cellStyle name="Normal 8 3 2 2 3" xfId="5355" xr:uid="{00000000-0005-0000-0000-0000290F0000}"/>
    <cellStyle name="Normal 8 3 2 3" xfId="5356" xr:uid="{00000000-0005-0000-0000-00002A0F0000}"/>
    <cellStyle name="Normal 8 3 2_ROPS 14-15B Workbook As of 26August2014" xfId="5357" xr:uid="{00000000-0005-0000-0000-00002B0F0000}"/>
    <cellStyle name="Normal 8 3_Book1" xfId="5358" xr:uid="{00000000-0005-0000-0000-00002C0F0000}"/>
    <cellStyle name="Normal 8 4" xfId="2232" xr:uid="{00000000-0005-0000-0000-00002D0F0000}"/>
    <cellStyle name="Normal 8 4 2" xfId="5359" xr:uid="{00000000-0005-0000-0000-00002E0F0000}"/>
    <cellStyle name="Normal 8 4 2 2" xfId="5360" xr:uid="{00000000-0005-0000-0000-00002F0F0000}"/>
    <cellStyle name="Normal 8 4 3" xfId="5361" xr:uid="{00000000-0005-0000-0000-0000300F0000}"/>
    <cellStyle name="Normal 8 4_FY14 Period 1 thru 12 GL Details As of 08Aug2014" xfId="5362" xr:uid="{00000000-0005-0000-0000-0000310F0000}"/>
    <cellStyle name="Normal 8 5" xfId="3738" xr:uid="{00000000-0005-0000-0000-0000320F0000}"/>
    <cellStyle name="Normal 8 5 2" xfId="5363" xr:uid="{00000000-0005-0000-0000-0000330F0000}"/>
    <cellStyle name="Normal 8 6" xfId="3889" xr:uid="{00000000-0005-0000-0000-0000340F0000}"/>
    <cellStyle name="Normal 8 7" xfId="5364" xr:uid="{00000000-0005-0000-0000-0000350F0000}"/>
    <cellStyle name="Normal 8 8" xfId="5365" xr:uid="{00000000-0005-0000-0000-0000360F0000}"/>
    <cellStyle name="Normal 8 9" xfId="5366" xr:uid="{00000000-0005-0000-0000-0000370F0000}"/>
    <cellStyle name="Normal 8_5.4 RASA Debt Coverage Analysis FY13_Support 1" xfId="5367" xr:uid="{00000000-0005-0000-0000-0000380F0000}"/>
    <cellStyle name="Normal 80" xfId="3908" xr:uid="{00000000-0005-0000-0000-0000390F0000}"/>
    <cellStyle name="Normal 81" xfId="3926" xr:uid="{00000000-0005-0000-0000-00003A0F0000}"/>
    <cellStyle name="Normal 9" xfId="2233" xr:uid="{00000000-0005-0000-0000-00003B0F0000}"/>
    <cellStyle name="Normal 9 10" xfId="5368" xr:uid="{00000000-0005-0000-0000-00003C0F0000}"/>
    <cellStyle name="Normal 9 2" xfId="2234" xr:uid="{00000000-0005-0000-0000-00003D0F0000}"/>
    <cellStyle name="Normal 9 2 2" xfId="5369" xr:uid="{00000000-0005-0000-0000-00003E0F0000}"/>
    <cellStyle name="Normal 9 2 3" xfId="5370" xr:uid="{00000000-0005-0000-0000-00003F0F0000}"/>
    <cellStyle name="Normal 9 2 3 2" xfId="5371" xr:uid="{00000000-0005-0000-0000-0000400F0000}"/>
    <cellStyle name="Normal 9 2 4" xfId="5372" xr:uid="{00000000-0005-0000-0000-0000410F0000}"/>
    <cellStyle name="Normal 9 2_Book1" xfId="5373" xr:uid="{00000000-0005-0000-0000-0000420F0000}"/>
    <cellStyle name="Normal 9 3" xfId="3739" xr:uid="{00000000-0005-0000-0000-0000430F0000}"/>
    <cellStyle name="Normal 9 4" xfId="5374" xr:uid="{00000000-0005-0000-0000-0000440F0000}"/>
    <cellStyle name="Normal 9 5" xfId="5375" xr:uid="{00000000-0005-0000-0000-0000450F0000}"/>
    <cellStyle name="Normal 9 5 2" xfId="5376" xr:uid="{00000000-0005-0000-0000-0000460F0000}"/>
    <cellStyle name="Normal 9 6" xfId="5377" xr:uid="{00000000-0005-0000-0000-0000470F0000}"/>
    <cellStyle name="Normal 9 7" xfId="5378" xr:uid="{00000000-0005-0000-0000-0000480F0000}"/>
    <cellStyle name="Normal 9 8" xfId="5379" xr:uid="{00000000-0005-0000-0000-0000490F0000}"/>
    <cellStyle name="Normal 9 9" xfId="5380" xr:uid="{00000000-0005-0000-0000-00004A0F0000}"/>
    <cellStyle name="Normal 9_5.4 RASA Debt Coverage Analysis FY13_Support 1" xfId="5381" xr:uid="{00000000-0005-0000-0000-00004B0F0000}"/>
    <cellStyle name="Normal_Sheet1" xfId="3581" xr:uid="{00000000-0005-0000-0000-00004C0F0000}"/>
    <cellStyle name="Normal_Sheet3" xfId="3582" xr:uid="{00000000-0005-0000-0000-00004D0F0000}"/>
    <cellStyle name="NormalOPrint_Module_E (2)" xfId="2235" xr:uid="{00000000-0005-0000-0000-00004E0F0000}"/>
    <cellStyle name="Norm伀l_D_TR_OI" xfId="2236" xr:uid="{00000000-0005-0000-0000-00004F0F0000}"/>
    <cellStyle name="Note 2" xfId="2237" xr:uid="{00000000-0005-0000-0000-0000500F0000}"/>
    <cellStyle name="Note 2 2" xfId="2238" xr:uid="{00000000-0005-0000-0000-0000510F0000}"/>
    <cellStyle name="Note 2 2 2" xfId="2239" xr:uid="{00000000-0005-0000-0000-0000520F0000}"/>
    <cellStyle name="Note 2 3" xfId="2240" xr:uid="{00000000-0005-0000-0000-0000530F0000}"/>
    <cellStyle name="Note 2 3 2" xfId="2241" xr:uid="{00000000-0005-0000-0000-0000540F0000}"/>
    <cellStyle name="Note 2 4" xfId="2242" xr:uid="{00000000-0005-0000-0000-0000550F0000}"/>
    <cellStyle name="Note 2 4 2" xfId="2243" xr:uid="{00000000-0005-0000-0000-0000560F0000}"/>
    <cellStyle name="Note 2 4 3" xfId="2244" xr:uid="{00000000-0005-0000-0000-0000570F0000}"/>
    <cellStyle name="Note 2 5" xfId="3740" xr:uid="{00000000-0005-0000-0000-0000580F0000}"/>
    <cellStyle name="Note 2 6" xfId="3890" xr:uid="{00000000-0005-0000-0000-0000590F0000}"/>
    <cellStyle name="Note 3" xfId="2245" xr:uid="{00000000-0005-0000-0000-00005A0F0000}"/>
    <cellStyle name="Note 3 2" xfId="2246" xr:uid="{00000000-0005-0000-0000-00005B0F0000}"/>
    <cellStyle name="Note 3 2 2" xfId="2247" xr:uid="{00000000-0005-0000-0000-00005C0F0000}"/>
    <cellStyle name="Note 3 2 2 2" xfId="2248" xr:uid="{00000000-0005-0000-0000-00005D0F0000}"/>
    <cellStyle name="Note 3 2 3" xfId="2249" xr:uid="{00000000-0005-0000-0000-00005E0F0000}"/>
    <cellStyle name="Note 3 2 3 2" xfId="2250" xr:uid="{00000000-0005-0000-0000-00005F0F0000}"/>
    <cellStyle name="Note 3 3" xfId="2251" xr:uid="{00000000-0005-0000-0000-0000600F0000}"/>
    <cellStyle name="Note 3 3 2" xfId="2252" xr:uid="{00000000-0005-0000-0000-0000610F0000}"/>
    <cellStyle name="Note 3 3 2 2" xfId="2253" xr:uid="{00000000-0005-0000-0000-0000620F0000}"/>
    <cellStyle name="Note 3 3 3" xfId="2254" xr:uid="{00000000-0005-0000-0000-0000630F0000}"/>
    <cellStyle name="Note 3 4" xfId="2255" xr:uid="{00000000-0005-0000-0000-0000640F0000}"/>
    <cellStyle name="Note 3 4 2" xfId="2256" xr:uid="{00000000-0005-0000-0000-0000650F0000}"/>
    <cellStyle name="Note 3 5" xfId="3741" xr:uid="{00000000-0005-0000-0000-0000660F0000}"/>
    <cellStyle name="Note 4" xfId="2257" xr:uid="{00000000-0005-0000-0000-0000670F0000}"/>
    <cellStyle name="Note 4 2" xfId="2258" xr:uid="{00000000-0005-0000-0000-0000680F0000}"/>
    <cellStyle name="Note 4 3" xfId="2259" xr:uid="{00000000-0005-0000-0000-0000690F0000}"/>
    <cellStyle name="Note 4 4" xfId="2260" xr:uid="{00000000-0005-0000-0000-00006A0F0000}"/>
    <cellStyle name="Note 5" xfId="2261" xr:uid="{00000000-0005-0000-0000-00006B0F0000}"/>
    <cellStyle name="Note 5 2" xfId="2262" xr:uid="{00000000-0005-0000-0000-00006C0F0000}"/>
    <cellStyle name="Note 5 2 2" xfId="2263" xr:uid="{00000000-0005-0000-0000-00006D0F0000}"/>
    <cellStyle name="Note 5 3" xfId="2264" xr:uid="{00000000-0005-0000-0000-00006E0F0000}"/>
    <cellStyle name="Note 6" xfId="2265" xr:uid="{00000000-0005-0000-0000-00006F0F0000}"/>
    <cellStyle name="Note 6 2" xfId="2266" xr:uid="{00000000-0005-0000-0000-0000700F0000}"/>
    <cellStyle name="Œ…‹æØ‚è [0.00]_Pro Forma for Yamato Lease" xfId="2267" xr:uid="{00000000-0005-0000-0000-0000710F0000}"/>
    <cellStyle name="Œ…‹æØ‚è_Kyowa2 " xfId="2268" xr:uid="{00000000-0005-0000-0000-0000720F0000}"/>
    <cellStyle name="Output 2" xfId="2269" xr:uid="{00000000-0005-0000-0000-0000730F0000}"/>
    <cellStyle name="Output 2 2" xfId="2270" xr:uid="{00000000-0005-0000-0000-0000740F0000}"/>
    <cellStyle name="Output 3" xfId="2271" xr:uid="{00000000-0005-0000-0000-0000750F0000}"/>
    <cellStyle name="Output 3 2" xfId="2272" xr:uid="{00000000-0005-0000-0000-0000760F0000}"/>
    <cellStyle name="Output 4" xfId="2273" xr:uid="{00000000-0005-0000-0000-0000770F0000}"/>
    <cellStyle name="Output 4 2" xfId="2274" xr:uid="{00000000-0005-0000-0000-0000780F0000}"/>
    <cellStyle name="Output 5" xfId="2275" xr:uid="{00000000-0005-0000-0000-0000790F0000}"/>
    <cellStyle name="Output 5 2" xfId="2276" xr:uid="{00000000-0005-0000-0000-00007A0F0000}"/>
    <cellStyle name="Parcel" xfId="2277" xr:uid="{00000000-0005-0000-0000-00007B0F0000}"/>
    <cellStyle name="Parcel 2" xfId="2278" xr:uid="{00000000-0005-0000-0000-00007C0F0000}"/>
    <cellStyle name="Parcel 2 2" xfId="2279" xr:uid="{00000000-0005-0000-0000-00007D0F0000}"/>
    <cellStyle name="Parcel 2 2 2" xfId="2280" xr:uid="{00000000-0005-0000-0000-00007E0F0000}"/>
    <cellStyle name="Parcel 2 3" xfId="2281" xr:uid="{00000000-0005-0000-0000-00007F0F0000}"/>
    <cellStyle name="Parcel 3" xfId="2282" xr:uid="{00000000-0005-0000-0000-0000800F0000}"/>
    <cellStyle name="Parcel 3 2" xfId="2283" xr:uid="{00000000-0005-0000-0000-0000810F0000}"/>
    <cellStyle name="Parent row" xfId="2284" xr:uid="{00000000-0005-0000-0000-0000820F0000}"/>
    <cellStyle name="Percen - Style2" xfId="2285" xr:uid="{00000000-0005-0000-0000-0000830F0000}"/>
    <cellStyle name="Percen - Style2 2" xfId="2286" xr:uid="{00000000-0005-0000-0000-0000840F0000}"/>
    <cellStyle name="Percent" xfId="4" builtinId="5" customBuiltin="1"/>
    <cellStyle name="Percent %" xfId="2287" xr:uid="{00000000-0005-0000-0000-0000860F0000}"/>
    <cellStyle name="Percent % Long Underline" xfId="2288" xr:uid="{00000000-0005-0000-0000-0000870F0000}"/>
    <cellStyle name="Percent %_Accounts Receivable" xfId="2289" xr:uid="{00000000-0005-0000-0000-0000880F0000}"/>
    <cellStyle name="Percent (0)" xfId="2290" xr:uid="{00000000-0005-0000-0000-0000890F0000}"/>
    <cellStyle name="Percent [00]" xfId="2291" xr:uid="{00000000-0005-0000-0000-00008A0F0000}"/>
    <cellStyle name="Percent [2]" xfId="2292" xr:uid="{00000000-0005-0000-0000-00008B0F0000}"/>
    <cellStyle name="Percent [2] 2" xfId="2293" xr:uid="{00000000-0005-0000-0000-00008C0F0000}"/>
    <cellStyle name="Percent [2] 3" xfId="2294" xr:uid="{00000000-0005-0000-0000-00008D0F0000}"/>
    <cellStyle name="Percent 0.0%" xfId="2295" xr:uid="{00000000-0005-0000-0000-00008E0F0000}"/>
    <cellStyle name="Percent 0.0% Long Underline" xfId="2296" xr:uid="{00000000-0005-0000-0000-00008F0F0000}"/>
    <cellStyle name="Percent 0.0%_Accounts Receivable" xfId="2297" xr:uid="{00000000-0005-0000-0000-0000900F0000}"/>
    <cellStyle name="Percent 0.00%" xfId="2298" xr:uid="{00000000-0005-0000-0000-0000910F0000}"/>
    <cellStyle name="Percent 0.00% Long Underline" xfId="2299" xr:uid="{00000000-0005-0000-0000-0000920F0000}"/>
    <cellStyle name="Percent 0.00%_Accounts Receivable" xfId="2300" xr:uid="{00000000-0005-0000-0000-0000930F0000}"/>
    <cellStyle name="Percent 0.000%" xfId="2301" xr:uid="{00000000-0005-0000-0000-0000940F0000}"/>
    <cellStyle name="Percent 0.000% Long Underline" xfId="2302" xr:uid="{00000000-0005-0000-0000-0000950F0000}"/>
    <cellStyle name="Percent 0.000%_Accounts Receivable" xfId="2303" xr:uid="{00000000-0005-0000-0000-0000960F0000}"/>
    <cellStyle name="Percent 10" xfId="2304" xr:uid="{00000000-0005-0000-0000-0000970F0000}"/>
    <cellStyle name="Percent 10 2" xfId="2305" xr:uid="{00000000-0005-0000-0000-0000980F0000}"/>
    <cellStyle name="Percent 10 3" xfId="3742" xr:uid="{00000000-0005-0000-0000-0000990F0000}"/>
    <cellStyle name="Percent 10 4" xfId="3891" xr:uid="{00000000-0005-0000-0000-00009A0F0000}"/>
    <cellStyle name="Percent 11" xfId="2306" xr:uid="{00000000-0005-0000-0000-00009B0F0000}"/>
    <cellStyle name="Percent 11 2" xfId="2307" xr:uid="{00000000-0005-0000-0000-00009C0F0000}"/>
    <cellStyle name="Percent 11 3" xfId="3743" xr:uid="{00000000-0005-0000-0000-00009D0F0000}"/>
    <cellStyle name="Percent 12" xfId="2308" xr:uid="{00000000-0005-0000-0000-00009E0F0000}"/>
    <cellStyle name="Percent 12 2" xfId="2309" xr:uid="{00000000-0005-0000-0000-00009F0F0000}"/>
    <cellStyle name="Percent 12 3" xfId="3744" xr:uid="{00000000-0005-0000-0000-0000A00F0000}"/>
    <cellStyle name="Percent 13" xfId="2310" xr:uid="{00000000-0005-0000-0000-0000A10F0000}"/>
    <cellStyle name="Percent 13 2" xfId="3745" xr:uid="{00000000-0005-0000-0000-0000A20F0000}"/>
    <cellStyle name="Percent 13 3" xfId="3892" xr:uid="{00000000-0005-0000-0000-0000A30F0000}"/>
    <cellStyle name="Percent 14" xfId="2311" xr:uid="{00000000-0005-0000-0000-0000A40F0000}"/>
    <cellStyle name="Percent 15" xfId="2312" xr:uid="{00000000-0005-0000-0000-0000A50F0000}"/>
    <cellStyle name="Percent 16" xfId="2313" xr:uid="{00000000-0005-0000-0000-0000A60F0000}"/>
    <cellStyle name="Percent 17" xfId="2314" xr:uid="{00000000-0005-0000-0000-0000A70F0000}"/>
    <cellStyle name="Percent 18" xfId="2315" xr:uid="{00000000-0005-0000-0000-0000A80F0000}"/>
    <cellStyle name="Percent 19" xfId="2316" xr:uid="{00000000-0005-0000-0000-0000A90F0000}"/>
    <cellStyle name="Percent 2" xfId="22" xr:uid="{00000000-0005-0000-0000-0000AA0F0000}"/>
    <cellStyle name="Percent 2 2" xfId="41" xr:uid="{00000000-0005-0000-0000-0000AB0F0000}"/>
    <cellStyle name="Percent 2 2 2" xfId="2317" xr:uid="{00000000-0005-0000-0000-0000AC0F0000}"/>
    <cellStyle name="Percent 2 2 3" xfId="2318" xr:uid="{00000000-0005-0000-0000-0000AD0F0000}"/>
    <cellStyle name="Percent 2 3" xfId="2319" xr:uid="{00000000-0005-0000-0000-0000AE0F0000}"/>
    <cellStyle name="Percent 2 3 2" xfId="3746" xr:uid="{00000000-0005-0000-0000-0000AF0F0000}"/>
    <cellStyle name="Percent 2 4" xfId="2320" xr:uid="{00000000-0005-0000-0000-0000B00F0000}"/>
    <cellStyle name="Percent 2 4 2" xfId="2321" xr:uid="{00000000-0005-0000-0000-0000B10F0000}"/>
    <cellStyle name="Percent 2 4 3" xfId="3747" xr:uid="{00000000-0005-0000-0000-0000B20F0000}"/>
    <cellStyle name="Percent 2 5" xfId="2322" xr:uid="{00000000-0005-0000-0000-0000B30F0000}"/>
    <cellStyle name="Percent 2 5 2" xfId="3748" xr:uid="{00000000-0005-0000-0000-0000B40F0000}"/>
    <cellStyle name="Percent 2 6" xfId="3749" xr:uid="{00000000-0005-0000-0000-0000B50F0000}"/>
    <cellStyle name="Percent 2 7" xfId="3750" xr:uid="{00000000-0005-0000-0000-0000B60F0000}"/>
    <cellStyle name="Percent 20" xfId="2323" xr:uid="{00000000-0005-0000-0000-0000B70F0000}"/>
    <cellStyle name="Percent 21" xfId="2324" xr:uid="{00000000-0005-0000-0000-0000B80F0000}"/>
    <cellStyle name="Percent 22" xfId="2325" xr:uid="{00000000-0005-0000-0000-0000B90F0000}"/>
    <cellStyle name="Percent 23" xfId="2326" xr:uid="{00000000-0005-0000-0000-0000BA0F0000}"/>
    <cellStyle name="Percent 24" xfId="2327" xr:uid="{00000000-0005-0000-0000-0000BB0F0000}"/>
    <cellStyle name="Percent 25" xfId="2328" xr:uid="{00000000-0005-0000-0000-0000BC0F0000}"/>
    <cellStyle name="Percent 26" xfId="2329" xr:uid="{00000000-0005-0000-0000-0000BD0F0000}"/>
    <cellStyle name="Percent 27" xfId="2330" xr:uid="{00000000-0005-0000-0000-0000BE0F0000}"/>
    <cellStyle name="Percent 28" xfId="2331" xr:uid="{00000000-0005-0000-0000-0000BF0F0000}"/>
    <cellStyle name="Percent 29" xfId="2332" xr:uid="{00000000-0005-0000-0000-0000C00F0000}"/>
    <cellStyle name="Percent 3" xfId="2333" xr:uid="{00000000-0005-0000-0000-0000C10F0000}"/>
    <cellStyle name="Percent 3 2" xfId="2334" xr:uid="{00000000-0005-0000-0000-0000C20F0000}"/>
    <cellStyle name="Percent 3 2 2" xfId="3589" xr:uid="{00000000-0005-0000-0000-0000C30F0000}"/>
    <cellStyle name="Percent 3 3" xfId="2335" xr:uid="{00000000-0005-0000-0000-0000C40F0000}"/>
    <cellStyle name="Percent 3 3 2" xfId="2336" xr:uid="{00000000-0005-0000-0000-0000C50F0000}"/>
    <cellStyle name="Percent 3 4" xfId="2337" xr:uid="{00000000-0005-0000-0000-0000C60F0000}"/>
    <cellStyle name="Percent 3 4 2" xfId="5382" xr:uid="{00000000-0005-0000-0000-0000C70F0000}"/>
    <cellStyle name="Percent 3 4 2 2" xfId="5383" xr:uid="{00000000-0005-0000-0000-0000C80F0000}"/>
    <cellStyle name="Percent 3 4 2 2 2" xfId="5384" xr:uid="{00000000-0005-0000-0000-0000C90F0000}"/>
    <cellStyle name="Percent 3 4 2 2 2 2" xfId="5385" xr:uid="{00000000-0005-0000-0000-0000CA0F0000}"/>
    <cellStyle name="Percent 3 4 2 2 3" xfId="5386" xr:uid="{00000000-0005-0000-0000-0000CB0F0000}"/>
    <cellStyle name="Percent 3 4 2 3" xfId="5387" xr:uid="{00000000-0005-0000-0000-0000CC0F0000}"/>
    <cellStyle name="Percent 3 4 2 3 2" xfId="5388" xr:uid="{00000000-0005-0000-0000-0000CD0F0000}"/>
    <cellStyle name="Percent 3 4 2 3 2 2" xfId="5389" xr:uid="{00000000-0005-0000-0000-0000CE0F0000}"/>
    <cellStyle name="Percent 3 4 2 3 3" xfId="5390" xr:uid="{00000000-0005-0000-0000-0000CF0F0000}"/>
    <cellStyle name="Percent 3 4 2 4" xfId="5391" xr:uid="{00000000-0005-0000-0000-0000D00F0000}"/>
    <cellStyle name="Percent 3 4 2 4 2" xfId="5392" xr:uid="{00000000-0005-0000-0000-0000D10F0000}"/>
    <cellStyle name="Percent 3 4 2 5" xfId="5393" xr:uid="{00000000-0005-0000-0000-0000D20F0000}"/>
    <cellStyle name="Percent 3 4 3" xfId="5394" xr:uid="{00000000-0005-0000-0000-0000D30F0000}"/>
    <cellStyle name="Percent 3 4 3 2" xfId="5395" xr:uid="{00000000-0005-0000-0000-0000D40F0000}"/>
    <cellStyle name="Percent 3 4 3 2 2" xfId="5396" xr:uid="{00000000-0005-0000-0000-0000D50F0000}"/>
    <cellStyle name="Percent 3 4 3 3" xfId="5397" xr:uid="{00000000-0005-0000-0000-0000D60F0000}"/>
    <cellStyle name="Percent 3 4 4" xfId="5398" xr:uid="{00000000-0005-0000-0000-0000D70F0000}"/>
    <cellStyle name="Percent 3 4 4 2" xfId="5399" xr:uid="{00000000-0005-0000-0000-0000D80F0000}"/>
    <cellStyle name="Percent 3 4 4 2 2" xfId="5400" xr:uid="{00000000-0005-0000-0000-0000D90F0000}"/>
    <cellStyle name="Percent 3 4 4 3" xfId="5401" xr:uid="{00000000-0005-0000-0000-0000DA0F0000}"/>
    <cellStyle name="Percent 3 4 5" xfId="5402" xr:uid="{00000000-0005-0000-0000-0000DB0F0000}"/>
    <cellStyle name="Percent 3 4 5 2" xfId="5403" xr:uid="{00000000-0005-0000-0000-0000DC0F0000}"/>
    <cellStyle name="Percent 3 4 6" xfId="5404" xr:uid="{00000000-0005-0000-0000-0000DD0F0000}"/>
    <cellStyle name="Percent 3 5" xfId="5405" xr:uid="{00000000-0005-0000-0000-0000DE0F0000}"/>
    <cellStyle name="Percent 3 5 2" xfId="5406" xr:uid="{00000000-0005-0000-0000-0000DF0F0000}"/>
    <cellStyle name="Percent 3 5 2 2" xfId="5407" xr:uid="{00000000-0005-0000-0000-0000E00F0000}"/>
    <cellStyle name="Percent 3 5 2 2 2" xfId="5408" xr:uid="{00000000-0005-0000-0000-0000E10F0000}"/>
    <cellStyle name="Percent 3 5 2 3" xfId="5409" xr:uid="{00000000-0005-0000-0000-0000E20F0000}"/>
    <cellStyle name="Percent 3 5 3" xfId="5410" xr:uid="{00000000-0005-0000-0000-0000E30F0000}"/>
    <cellStyle name="Percent 3 5 3 2" xfId="5411" xr:uid="{00000000-0005-0000-0000-0000E40F0000}"/>
    <cellStyle name="Percent 3 5 3 2 2" xfId="5412" xr:uid="{00000000-0005-0000-0000-0000E50F0000}"/>
    <cellStyle name="Percent 3 5 3 3" xfId="5413" xr:uid="{00000000-0005-0000-0000-0000E60F0000}"/>
    <cellStyle name="Percent 3 5 4" xfId="5414" xr:uid="{00000000-0005-0000-0000-0000E70F0000}"/>
    <cellStyle name="Percent 3 5 4 2" xfId="5415" xr:uid="{00000000-0005-0000-0000-0000E80F0000}"/>
    <cellStyle name="Percent 3 5 5" xfId="5416" xr:uid="{00000000-0005-0000-0000-0000E90F0000}"/>
    <cellStyle name="Percent 3 6" xfId="5417" xr:uid="{00000000-0005-0000-0000-0000EA0F0000}"/>
    <cellStyle name="Percent 3 6 2" xfId="5418" xr:uid="{00000000-0005-0000-0000-0000EB0F0000}"/>
    <cellStyle name="Percent 3 6 2 2" xfId="5419" xr:uid="{00000000-0005-0000-0000-0000EC0F0000}"/>
    <cellStyle name="Percent 3 6 2 2 2" xfId="5420" xr:uid="{00000000-0005-0000-0000-0000ED0F0000}"/>
    <cellStyle name="Percent 3 6 2 3" xfId="5421" xr:uid="{00000000-0005-0000-0000-0000EE0F0000}"/>
    <cellStyle name="Percent 3 6 3" xfId="5422" xr:uid="{00000000-0005-0000-0000-0000EF0F0000}"/>
    <cellStyle name="Percent 3 6 3 2" xfId="5423" xr:uid="{00000000-0005-0000-0000-0000F00F0000}"/>
    <cellStyle name="Percent 3 6 3 2 2" xfId="5424" xr:uid="{00000000-0005-0000-0000-0000F10F0000}"/>
    <cellStyle name="Percent 3 6 3 3" xfId="5425" xr:uid="{00000000-0005-0000-0000-0000F20F0000}"/>
    <cellStyle name="Percent 3 6 4" xfId="5426" xr:uid="{00000000-0005-0000-0000-0000F30F0000}"/>
    <cellStyle name="Percent 3 6 4 2" xfId="5427" xr:uid="{00000000-0005-0000-0000-0000F40F0000}"/>
    <cellStyle name="Percent 3 6 5" xfId="5428" xr:uid="{00000000-0005-0000-0000-0000F50F0000}"/>
    <cellStyle name="Percent 3 7" xfId="5429" xr:uid="{00000000-0005-0000-0000-0000F60F0000}"/>
    <cellStyle name="Percent 3 7 2" xfId="5430" xr:uid="{00000000-0005-0000-0000-0000F70F0000}"/>
    <cellStyle name="Percent 3 7 2 2" xfId="5431" xr:uid="{00000000-0005-0000-0000-0000F80F0000}"/>
    <cellStyle name="Percent 3 7 3" xfId="5432" xr:uid="{00000000-0005-0000-0000-0000F90F0000}"/>
    <cellStyle name="Percent 3 8" xfId="5433" xr:uid="{00000000-0005-0000-0000-0000FA0F0000}"/>
    <cellStyle name="Percent 3 8 2" xfId="5434" xr:uid="{00000000-0005-0000-0000-0000FB0F0000}"/>
    <cellStyle name="Percent 3 8 2 2" xfId="5435" xr:uid="{00000000-0005-0000-0000-0000FC0F0000}"/>
    <cellStyle name="Percent 3 8 3" xfId="5436" xr:uid="{00000000-0005-0000-0000-0000FD0F0000}"/>
    <cellStyle name="Percent 3 9" xfId="5437" xr:uid="{00000000-0005-0000-0000-0000FE0F0000}"/>
    <cellStyle name="Percent 3 9 2" xfId="5438" xr:uid="{00000000-0005-0000-0000-0000FF0F0000}"/>
    <cellStyle name="Percent 30" xfId="2338" xr:uid="{00000000-0005-0000-0000-000000100000}"/>
    <cellStyle name="Percent 31" xfId="2339" xr:uid="{00000000-0005-0000-0000-000001100000}"/>
    <cellStyle name="Percent 32" xfId="2340" xr:uid="{00000000-0005-0000-0000-000002100000}"/>
    <cellStyle name="Percent 33" xfId="2341" xr:uid="{00000000-0005-0000-0000-000003100000}"/>
    <cellStyle name="Percent 34" xfId="2342" xr:uid="{00000000-0005-0000-0000-000004100000}"/>
    <cellStyle name="Percent 35" xfId="2343" xr:uid="{00000000-0005-0000-0000-000005100000}"/>
    <cellStyle name="Percent 36" xfId="2344" xr:uid="{00000000-0005-0000-0000-000006100000}"/>
    <cellStyle name="Percent 37" xfId="2345" xr:uid="{00000000-0005-0000-0000-000007100000}"/>
    <cellStyle name="Percent 38" xfId="2346" xr:uid="{00000000-0005-0000-0000-000008100000}"/>
    <cellStyle name="Percent 39" xfId="2347" xr:uid="{00000000-0005-0000-0000-000009100000}"/>
    <cellStyle name="Percent 4" xfId="2348" xr:uid="{00000000-0005-0000-0000-00000A100000}"/>
    <cellStyle name="Percent 4 10" xfId="5439" xr:uid="{00000000-0005-0000-0000-00000B100000}"/>
    <cellStyle name="Percent 4 10 2" xfId="5440" xr:uid="{00000000-0005-0000-0000-00000C100000}"/>
    <cellStyle name="Percent 4 10 2 2" xfId="5441" xr:uid="{00000000-0005-0000-0000-00000D100000}"/>
    <cellStyle name="Percent 4 10 2 3" xfId="5442" xr:uid="{00000000-0005-0000-0000-00000E100000}"/>
    <cellStyle name="Percent 4 10 3" xfId="5443" xr:uid="{00000000-0005-0000-0000-00000F100000}"/>
    <cellStyle name="Percent 4 10 4" xfId="5444" xr:uid="{00000000-0005-0000-0000-000010100000}"/>
    <cellStyle name="Percent 4 11" xfId="5445" xr:uid="{00000000-0005-0000-0000-000011100000}"/>
    <cellStyle name="Percent 4 11 2" xfId="5446" xr:uid="{00000000-0005-0000-0000-000012100000}"/>
    <cellStyle name="Percent 4 11 2 2" xfId="5447" xr:uid="{00000000-0005-0000-0000-000013100000}"/>
    <cellStyle name="Percent 4 11 2 3" xfId="5448" xr:uid="{00000000-0005-0000-0000-000014100000}"/>
    <cellStyle name="Percent 4 11 3" xfId="5449" xr:uid="{00000000-0005-0000-0000-000015100000}"/>
    <cellStyle name="Percent 4 11 4" xfId="5450" xr:uid="{00000000-0005-0000-0000-000016100000}"/>
    <cellStyle name="Percent 4 12" xfId="5451" xr:uid="{00000000-0005-0000-0000-000017100000}"/>
    <cellStyle name="Percent 4 12 2" xfId="5452" xr:uid="{00000000-0005-0000-0000-000018100000}"/>
    <cellStyle name="Percent 4 12 3" xfId="5453" xr:uid="{00000000-0005-0000-0000-000019100000}"/>
    <cellStyle name="Percent 4 13" xfId="5454" xr:uid="{00000000-0005-0000-0000-00001A100000}"/>
    <cellStyle name="Percent 4 14" xfId="5455" xr:uid="{00000000-0005-0000-0000-00001B100000}"/>
    <cellStyle name="Percent 4 2" xfId="43" xr:uid="{00000000-0005-0000-0000-00001C100000}"/>
    <cellStyle name="Percent 4 2 10" xfId="5456" xr:uid="{00000000-0005-0000-0000-00001D100000}"/>
    <cellStyle name="Percent 4 2 10 2" xfId="5457" xr:uid="{00000000-0005-0000-0000-00001E100000}"/>
    <cellStyle name="Percent 4 2 10 2 2" xfId="5458" xr:uid="{00000000-0005-0000-0000-00001F100000}"/>
    <cellStyle name="Percent 4 2 10 2 3" xfId="5459" xr:uid="{00000000-0005-0000-0000-000020100000}"/>
    <cellStyle name="Percent 4 2 10 3" xfId="5460" xr:uid="{00000000-0005-0000-0000-000021100000}"/>
    <cellStyle name="Percent 4 2 10 4" xfId="5461" xr:uid="{00000000-0005-0000-0000-000022100000}"/>
    <cellStyle name="Percent 4 2 11" xfId="5462" xr:uid="{00000000-0005-0000-0000-000023100000}"/>
    <cellStyle name="Percent 4 2 11 2" xfId="5463" xr:uid="{00000000-0005-0000-0000-000024100000}"/>
    <cellStyle name="Percent 4 2 11 3" xfId="5464" xr:uid="{00000000-0005-0000-0000-000025100000}"/>
    <cellStyle name="Percent 4 2 12" xfId="5465" xr:uid="{00000000-0005-0000-0000-000026100000}"/>
    <cellStyle name="Percent 4 2 13" xfId="5466" xr:uid="{00000000-0005-0000-0000-000027100000}"/>
    <cellStyle name="Percent 4 2 2" xfId="3752" xr:uid="{00000000-0005-0000-0000-000028100000}"/>
    <cellStyle name="Percent 4 2 2 10" xfId="5467" xr:uid="{00000000-0005-0000-0000-000029100000}"/>
    <cellStyle name="Percent 4 2 2 10 2" xfId="5468" xr:uid="{00000000-0005-0000-0000-00002A100000}"/>
    <cellStyle name="Percent 4 2 2 10 3" xfId="5469" xr:uid="{00000000-0005-0000-0000-00002B100000}"/>
    <cellStyle name="Percent 4 2 2 11" xfId="5470" xr:uid="{00000000-0005-0000-0000-00002C100000}"/>
    <cellStyle name="Percent 4 2 2 12" xfId="5471" xr:uid="{00000000-0005-0000-0000-00002D100000}"/>
    <cellStyle name="Percent 4 2 2 2" xfId="5472" xr:uid="{00000000-0005-0000-0000-00002E100000}"/>
    <cellStyle name="Percent 4 2 2 2 10" xfId="5473" xr:uid="{00000000-0005-0000-0000-00002F100000}"/>
    <cellStyle name="Percent 4 2 2 2 11" xfId="5474" xr:uid="{00000000-0005-0000-0000-000030100000}"/>
    <cellStyle name="Percent 4 2 2 2 2" xfId="5475" xr:uid="{00000000-0005-0000-0000-000031100000}"/>
    <cellStyle name="Percent 4 2 2 2 2 10" xfId="5476" xr:uid="{00000000-0005-0000-0000-000032100000}"/>
    <cellStyle name="Percent 4 2 2 2 2 2" xfId="5477" xr:uid="{00000000-0005-0000-0000-000033100000}"/>
    <cellStyle name="Percent 4 2 2 2 2 2 2" xfId="5478" xr:uid="{00000000-0005-0000-0000-000034100000}"/>
    <cellStyle name="Percent 4 2 2 2 2 2 2 2" xfId="5479" xr:uid="{00000000-0005-0000-0000-000035100000}"/>
    <cellStyle name="Percent 4 2 2 2 2 2 2 2 2" xfId="5480" xr:uid="{00000000-0005-0000-0000-000036100000}"/>
    <cellStyle name="Percent 4 2 2 2 2 2 2 2 3" xfId="5481" xr:uid="{00000000-0005-0000-0000-000037100000}"/>
    <cellStyle name="Percent 4 2 2 2 2 2 2 3" xfId="5482" xr:uid="{00000000-0005-0000-0000-000038100000}"/>
    <cellStyle name="Percent 4 2 2 2 2 2 2 4" xfId="5483" xr:uid="{00000000-0005-0000-0000-000039100000}"/>
    <cellStyle name="Percent 4 2 2 2 2 2 3" xfId="5484" xr:uid="{00000000-0005-0000-0000-00003A100000}"/>
    <cellStyle name="Percent 4 2 2 2 2 2 3 2" xfId="5485" xr:uid="{00000000-0005-0000-0000-00003B100000}"/>
    <cellStyle name="Percent 4 2 2 2 2 2 3 3" xfId="5486" xr:uid="{00000000-0005-0000-0000-00003C100000}"/>
    <cellStyle name="Percent 4 2 2 2 2 2 4" xfId="5487" xr:uid="{00000000-0005-0000-0000-00003D100000}"/>
    <cellStyle name="Percent 4 2 2 2 2 2 5" xfId="5488" xr:uid="{00000000-0005-0000-0000-00003E100000}"/>
    <cellStyle name="Percent 4 2 2 2 2 3" xfId="5489" xr:uid="{00000000-0005-0000-0000-00003F100000}"/>
    <cellStyle name="Percent 4 2 2 2 2 3 2" xfId="5490" xr:uid="{00000000-0005-0000-0000-000040100000}"/>
    <cellStyle name="Percent 4 2 2 2 2 3 2 2" xfId="5491" xr:uid="{00000000-0005-0000-0000-000041100000}"/>
    <cellStyle name="Percent 4 2 2 2 2 3 2 2 2" xfId="5492" xr:uid="{00000000-0005-0000-0000-000042100000}"/>
    <cellStyle name="Percent 4 2 2 2 2 3 2 2 3" xfId="5493" xr:uid="{00000000-0005-0000-0000-000043100000}"/>
    <cellStyle name="Percent 4 2 2 2 2 3 2 3" xfId="5494" xr:uid="{00000000-0005-0000-0000-000044100000}"/>
    <cellStyle name="Percent 4 2 2 2 2 3 2 4" xfId="5495" xr:uid="{00000000-0005-0000-0000-000045100000}"/>
    <cellStyle name="Percent 4 2 2 2 2 3 3" xfId="5496" xr:uid="{00000000-0005-0000-0000-000046100000}"/>
    <cellStyle name="Percent 4 2 2 2 2 3 3 2" xfId="5497" xr:uid="{00000000-0005-0000-0000-000047100000}"/>
    <cellStyle name="Percent 4 2 2 2 2 3 3 3" xfId="5498" xr:uid="{00000000-0005-0000-0000-000048100000}"/>
    <cellStyle name="Percent 4 2 2 2 2 3 4" xfId="5499" xr:uid="{00000000-0005-0000-0000-000049100000}"/>
    <cellStyle name="Percent 4 2 2 2 2 3 5" xfId="5500" xr:uid="{00000000-0005-0000-0000-00004A100000}"/>
    <cellStyle name="Percent 4 2 2 2 2 4" xfId="5501" xr:uid="{00000000-0005-0000-0000-00004B100000}"/>
    <cellStyle name="Percent 4 2 2 2 2 4 2" xfId="5502" xr:uid="{00000000-0005-0000-0000-00004C100000}"/>
    <cellStyle name="Percent 4 2 2 2 2 4 2 2" xfId="5503" xr:uid="{00000000-0005-0000-0000-00004D100000}"/>
    <cellStyle name="Percent 4 2 2 2 2 4 2 2 2" xfId="5504" xr:uid="{00000000-0005-0000-0000-00004E100000}"/>
    <cellStyle name="Percent 4 2 2 2 2 4 2 2 3" xfId="5505" xr:uid="{00000000-0005-0000-0000-00004F100000}"/>
    <cellStyle name="Percent 4 2 2 2 2 4 2 3" xfId="5506" xr:uid="{00000000-0005-0000-0000-000050100000}"/>
    <cellStyle name="Percent 4 2 2 2 2 4 2 4" xfId="5507" xr:uid="{00000000-0005-0000-0000-000051100000}"/>
    <cellStyle name="Percent 4 2 2 2 2 4 3" xfId="5508" xr:uid="{00000000-0005-0000-0000-000052100000}"/>
    <cellStyle name="Percent 4 2 2 2 2 4 3 2" xfId="5509" xr:uid="{00000000-0005-0000-0000-000053100000}"/>
    <cellStyle name="Percent 4 2 2 2 2 4 3 3" xfId="5510" xr:uid="{00000000-0005-0000-0000-000054100000}"/>
    <cellStyle name="Percent 4 2 2 2 2 4 4" xfId="5511" xr:uid="{00000000-0005-0000-0000-000055100000}"/>
    <cellStyle name="Percent 4 2 2 2 2 4 5" xfId="5512" xr:uid="{00000000-0005-0000-0000-000056100000}"/>
    <cellStyle name="Percent 4 2 2 2 2 5" xfId="5513" xr:uid="{00000000-0005-0000-0000-000057100000}"/>
    <cellStyle name="Percent 4 2 2 2 2 5 2" xfId="5514" xr:uid="{00000000-0005-0000-0000-000058100000}"/>
    <cellStyle name="Percent 4 2 2 2 2 5 2 2" xfId="5515" xr:uid="{00000000-0005-0000-0000-000059100000}"/>
    <cellStyle name="Percent 4 2 2 2 2 5 2 3" xfId="5516" xr:uid="{00000000-0005-0000-0000-00005A100000}"/>
    <cellStyle name="Percent 4 2 2 2 2 5 3" xfId="5517" xr:uid="{00000000-0005-0000-0000-00005B100000}"/>
    <cellStyle name="Percent 4 2 2 2 2 5 4" xfId="5518" xr:uid="{00000000-0005-0000-0000-00005C100000}"/>
    <cellStyle name="Percent 4 2 2 2 2 6" xfId="5519" xr:uid="{00000000-0005-0000-0000-00005D100000}"/>
    <cellStyle name="Percent 4 2 2 2 2 6 2" xfId="5520" xr:uid="{00000000-0005-0000-0000-00005E100000}"/>
    <cellStyle name="Percent 4 2 2 2 2 6 2 2" xfId="5521" xr:uid="{00000000-0005-0000-0000-00005F100000}"/>
    <cellStyle name="Percent 4 2 2 2 2 6 2 3" xfId="5522" xr:uid="{00000000-0005-0000-0000-000060100000}"/>
    <cellStyle name="Percent 4 2 2 2 2 6 3" xfId="5523" xr:uid="{00000000-0005-0000-0000-000061100000}"/>
    <cellStyle name="Percent 4 2 2 2 2 6 4" xfId="5524" xr:uid="{00000000-0005-0000-0000-000062100000}"/>
    <cellStyle name="Percent 4 2 2 2 2 7" xfId="5525" xr:uid="{00000000-0005-0000-0000-000063100000}"/>
    <cellStyle name="Percent 4 2 2 2 2 7 2" xfId="5526" xr:uid="{00000000-0005-0000-0000-000064100000}"/>
    <cellStyle name="Percent 4 2 2 2 2 7 2 2" xfId="5527" xr:uid="{00000000-0005-0000-0000-000065100000}"/>
    <cellStyle name="Percent 4 2 2 2 2 7 2 3" xfId="5528" xr:uid="{00000000-0005-0000-0000-000066100000}"/>
    <cellStyle name="Percent 4 2 2 2 2 7 3" xfId="5529" xr:uid="{00000000-0005-0000-0000-000067100000}"/>
    <cellStyle name="Percent 4 2 2 2 2 7 4" xfId="5530" xr:uid="{00000000-0005-0000-0000-000068100000}"/>
    <cellStyle name="Percent 4 2 2 2 2 8" xfId="5531" xr:uid="{00000000-0005-0000-0000-000069100000}"/>
    <cellStyle name="Percent 4 2 2 2 2 8 2" xfId="5532" xr:uid="{00000000-0005-0000-0000-00006A100000}"/>
    <cellStyle name="Percent 4 2 2 2 2 8 3" xfId="5533" xr:uid="{00000000-0005-0000-0000-00006B100000}"/>
    <cellStyle name="Percent 4 2 2 2 2 9" xfId="5534" xr:uid="{00000000-0005-0000-0000-00006C100000}"/>
    <cellStyle name="Percent 4 2 2 2 3" xfId="5535" xr:uid="{00000000-0005-0000-0000-00006D100000}"/>
    <cellStyle name="Percent 4 2 2 2 3 2" xfId="5536" xr:uid="{00000000-0005-0000-0000-00006E100000}"/>
    <cellStyle name="Percent 4 2 2 2 3 2 2" xfId="5537" xr:uid="{00000000-0005-0000-0000-00006F100000}"/>
    <cellStyle name="Percent 4 2 2 2 3 2 2 2" xfId="5538" xr:uid="{00000000-0005-0000-0000-000070100000}"/>
    <cellStyle name="Percent 4 2 2 2 3 2 2 3" xfId="5539" xr:uid="{00000000-0005-0000-0000-000071100000}"/>
    <cellStyle name="Percent 4 2 2 2 3 2 3" xfId="5540" xr:uid="{00000000-0005-0000-0000-000072100000}"/>
    <cellStyle name="Percent 4 2 2 2 3 2 4" xfId="5541" xr:uid="{00000000-0005-0000-0000-000073100000}"/>
    <cellStyle name="Percent 4 2 2 2 3 3" xfId="5542" xr:uid="{00000000-0005-0000-0000-000074100000}"/>
    <cellStyle name="Percent 4 2 2 2 3 3 2" xfId="5543" xr:uid="{00000000-0005-0000-0000-000075100000}"/>
    <cellStyle name="Percent 4 2 2 2 3 3 3" xfId="5544" xr:uid="{00000000-0005-0000-0000-000076100000}"/>
    <cellStyle name="Percent 4 2 2 2 3 4" xfId="5545" xr:uid="{00000000-0005-0000-0000-000077100000}"/>
    <cellStyle name="Percent 4 2 2 2 3 5" xfId="5546" xr:uid="{00000000-0005-0000-0000-000078100000}"/>
    <cellStyle name="Percent 4 2 2 2 4" xfId="5547" xr:uid="{00000000-0005-0000-0000-000079100000}"/>
    <cellStyle name="Percent 4 2 2 2 4 2" xfId="5548" xr:uid="{00000000-0005-0000-0000-00007A100000}"/>
    <cellStyle name="Percent 4 2 2 2 4 2 2" xfId="5549" xr:uid="{00000000-0005-0000-0000-00007B100000}"/>
    <cellStyle name="Percent 4 2 2 2 4 2 2 2" xfId="5550" xr:uid="{00000000-0005-0000-0000-00007C100000}"/>
    <cellStyle name="Percent 4 2 2 2 4 2 2 3" xfId="5551" xr:uid="{00000000-0005-0000-0000-00007D100000}"/>
    <cellStyle name="Percent 4 2 2 2 4 2 3" xfId="5552" xr:uid="{00000000-0005-0000-0000-00007E100000}"/>
    <cellStyle name="Percent 4 2 2 2 4 2 4" xfId="5553" xr:uid="{00000000-0005-0000-0000-00007F100000}"/>
    <cellStyle name="Percent 4 2 2 2 4 3" xfId="5554" xr:uid="{00000000-0005-0000-0000-000080100000}"/>
    <cellStyle name="Percent 4 2 2 2 4 3 2" xfId="5555" xr:uid="{00000000-0005-0000-0000-000081100000}"/>
    <cellStyle name="Percent 4 2 2 2 4 3 3" xfId="5556" xr:uid="{00000000-0005-0000-0000-000082100000}"/>
    <cellStyle name="Percent 4 2 2 2 4 4" xfId="5557" xr:uid="{00000000-0005-0000-0000-000083100000}"/>
    <cellStyle name="Percent 4 2 2 2 4 5" xfId="5558" xr:uid="{00000000-0005-0000-0000-000084100000}"/>
    <cellStyle name="Percent 4 2 2 2 5" xfId="5559" xr:uid="{00000000-0005-0000-0000-000085100000}"/>
    <cellStyle name="Percent 4 2 2 2 5 2" xfId="5560" xr:uid="{00000000-0005-0000-0000-000086100000}"/>
    <cellStyle name="Percent 4 2 2 2 5 2 2" xfId="5561" xr:uid="{00000000-0005-0000-0000-000087100000}"/>
    <cellStyle name="Percent 4 2 2 2 5 2 2 2" xfId="5562" xr:uid="{00000000-0005-0000-0000-000088100000}"/>
    <cellStyle name="Percent 4 2 2 2 5 2 2 3" xfId="5563" xr:uid="{00000000-0005-0000-0000-000089100000}"/>
    <cellStyle name="Percent 4 2 2 2 5 2 3" xfId="5564" xr:uid="{00000000-0005-0000-0000-00008A100000}"/>
    <cellStyle name="Percent 4 2 2 2 5 2 4" xfId="5565" xr:uid="{00000000-0005-0000-0000-00008B100000}"/>
    <cellStyle name="Percent 4 2 2 2 5 3" xfId="5566" xr:uid="{00000000-0005-0000-0000-00008C100000}"/>
    <cellStyle name="Percent 4 2 2 2 5 3 2" xfId="5567" xr:uid="{00000000-0005-0000-0000-00008D100000}"/>
    <cellStyle name="Percent 4 2 2 2 5 3 3" xfId="5568" xr:uid="{00000000-0005-0000-0000-00008E100000}"/>
    <cellStyle name="Percent 4 2 2 2 5 4" xfId="5569" xr:uid="{00000000-0005-0000-0000-00008F100000}"/>
    <cellStyle name="Percent 4 2 2 2 5 5" xfId="5570" xr:uid="{00000000-0005-0000-0000-000090100000}"/>
    <cellStyle name="Percent 4 2 2 2 6" xfId="5571" xr:uid="{00000000-0005-0000-0000-000091100000}"/>
    <cellStyle name="Percent 4 2 2 2 6 2" xfId="5572" xr:uid="{00000000-0005-0000-0000-000092100000}"/>
    <cellStyle name="Percent 4 2 2 2 6 2 2" xfId="5573" xr:uid="{00000000-0005-0000-0000-000093100000}"/>
    <cellStyle name="Percent 4 2 2 2 6 2 3" xfId="5574" xr:uid="{00000000-0005-0000-0000-000094100000}"/>
    <cellStyle name="Percent 4 2 2 2 6 3" xfId="5575" xr:uid="{00000000-0005-0000-0000-000095100000}"/>
    <cellStyle name="Percent 4 2 2 2 6 4" xfId="5576" xr:uid="{00000000-0005-0000-0000-000096100000}"/>
    <cellStyle name="Percent 4 2 2 2 7" xfId="5577" xr:uid="{00000000-0005-0000-0000-000097100000}"/>
    <cellStyle name="Percent 4 2 2 2 7 2" xfId="5578" xr:uid="{00000000-0005-0000-0000-000098100000}"/>
    <cellStyle name="Percent 4 2 2 2 7 2 2" xfId="5579" xr:uid="{00000000-0005-0000-0000-000099100000}"/>
    <cellStyle name="Percent 4 2 2 2 7 2 3" xfId="5580" xr:uid="{00000000-0005-0000-0000-00009A100000}"/>
    <cellStyle name="Percent 4 2 2 2 7 3" xfId="5581" xr:uid="{00000000-0005-0000-0000-00009B100000}"/>
    <cellStyle name="Percent 4 2 2 2 7 4" xfId="5582" xr:uid="{00000000-0005-0000-0000-00009C100000}"/>
    <cellStyle name="Percent 4 2 2 2 8" xfId="5583" xr:uid="{00000000-0005-0000-0000-00009D100000}"/>
    <cellStyle name="Percent 4 2 2 2 8 2" xfId="5584" xr:uid="{00000000-0005-0000-0000-00009E100000}"/>
    <cellStyle name="Percent 4 2 2 2 8 2 2" xfId="5585" xr:uid="{00000000-0005-0000-0000-00009F100000}"/>
    <cellStyle name="Percent 4 2 2 2 8 2 3" xfId="5586" xr:uid="{00000000-0005-0000-0000-0000A0100000}"/>
    <cellStyle name="Percent 4 2 2 2 8 3" xfId="5587" xr:uid="{00000000-0005-0000-0000-0000A1100000}"/>
    <cellStyle name="Percent 4 2 2 2 8 4" xfId="5588" xr:uid="{00000000-0005-0000-0000-0000A2100000}"/>
    <cellStyle name="Percent 4 2 2 2 9" xfId="5589" xr:uid="{00000000-0005-0000-0000-0000A3100000}"/>
    <cellStyle name="Percent 4 2 2 2 9 2" xfId="5590" xr:uid="{00000000-0005-0000-0000-0000A4100000}"/>
    <cellStyle name="Percent 4 2 2 2 9 3" xfId="5591" xr:uid="{00000000-0005-0000-0000-0000A5100000}"/>
    <cellStyle name="Percent 4 2 2 3" xfId="5592" xr:uid="{00000000-0005-0000-0000-0000A6100000}"/>
    <cellStyle name="Percent 4 2 2 3 10" xfId="5593" xr:uid="{00000000-0005-0000-0000-0000A7100000}"/>
    <cellStyle name="Percent 4 2 2 3 2" xfId="5594" xr:uid="{00000000-0005-0000-0000-0000A8100000}"/>
    <cellStyle name="Percent 4 2 2 3 2 2" xfId="5595" xr:uid="{00000000-0005-0000-0000-0000A9100000}"/>
    <cellStyle name="Percent 4 2 2 3 2 2 2" xfId="5596" xr:uid="{00000000-0005-0000-0000-0000AA100000}"/>
    <cellStyle name="Percent 4 2 2 3 2 2 2 2" xfId="5597" xr:uid="{00000000-0005-0000-0000-0000AB100000}"/>
    <cellStyle name="Percent 4 2 2 3 2 2 2 3" xfId="5598" xr:uid="{00000000-0005-0000-0000-0000AC100000}"/>
    <cellStyle name="Percent 4 2 2 3 2 2 3" xfId="5599" xr:uid="{00000000-0005-0000-0000-0000AD100000}"/>
    <cellStyle name="Percent 4 2 2 3 2 2 4" xfId="5600" xr:uid="{00000000-0005-0000-0000-0000AE100000}"/>
    <cellStyle name="Percent 4 2 2 3 2 3" xfId="5601" xr:uid="{00000000-0005-0000-0000-0000AF100000}"/>
    <cellStyle name="Percent 4 2 2 3 2 3 2" xfId="5602" xr:uid="{00000000-0005-0000-0000-0000B0100000}"/>
    <cellStyle name="Percent 4 2 2 3 2 3 3" xfId="5603" xr:uid="{00000000-0005-0000-0000-0000B1100000}"/>
    <cellStyle name="Percent 4 2 2 3 2 4" xfId="5604" xr:uid="{00000000-0005-0000-0000-0000B2100000}"/>
    <cellStyle name="Percent 4 2 2 3 2 5" xfId="5605" xr:uid="{00000000-0005-0000-0000-0000B3100000}"/>
    <cellStyle name="Percent 4 2 2 3 3" xfId="5606" xr:uid="{00000000-0005-0000-0000-0000B4100000}"/>
    <cellStyle name="Percent 4 2 2 3 3 2" xfId="5607" xr:uid="{00000000-0005-0000-0000-0000B5100000}"/>
    <cellStyle name="Percent 4 2 2 3 3 2 2" xfId="5608" xr:uid="{00000000-0005-0000-0000-0000B6100000}"/>
    <cellStyle name="Percent 4 2 2 3 3 2 2 2" xfId="5609" xr:uid="{00000000-0005-0000-0000-0000B7100000}"/>
    <cellStyle name="Percent 4 2 2 3 3 2 2 3" xfId="5610" xr:uid="{00000000-0005-0000-0000-0000B8100000}"/>
    <cellStyle name="Percent 4 2 2 3 3 2 3" xfId="5611" xr:uid="{00000000-0005-0000-0000-0000B9100000}"/>
    <cellStyle name="Percent 4 2 2 3 3 2 4" xfId="5612" xr:uid="{00000000-0005-0000-0000-0000BA100000}"/>
    <cellStyle name="Percent 4 2 2 3 3 3" xfId="5613" xr:uid="{00000000-0005-0000-0000-0000BB100000}"/>
    <cellStyle name="Percent 4 2 2 3 3 3 2" xfId="5614" xr:uid="{00000000-0005-0000-0000-0000BC100000}"/>
    <cellStyle name="Percent 4 2 2 3 3 3 3" xfId="5615" xr:uid="{00000000-0005-0000-0000-0000BD100000}"/>
    <cellStyle name="Percent 4 2 2 3 3 4" xfId="5616" xr:uid="{00000000-0005-0000-0000-0000BE100000}"/>
    <cellStyle name="Percent 4 2 2 3 3 5" xfId="5617" xr:uid="{00000000-0005-0000-0000-0000BF100000}"/>
    <cellStyle name="Percent 4 2 2 3 4" xfId="5618" xr:uid="{00000000-0005-0000-0000-0000C0100000}"/>
    <cellStyle name="Percent 4 2 2 3 4 2" xfId="5619" xr:uid="{00000000-0005-0000-0000-0000C1100000}"/>
    <cellStyle name="Percent 4 2 2 3 4 2 2" xfId="5620" xr:uid="{00000000-0005-0000-0000-0000C2100000}"/>
    <cellStyle name="Percent 4 2 2 3 4 2 2 2" xfId="5621" xr:uid="{00000000-0005-0000-0000-0000C3100000}"/>
    <cellStyle name="Percent 4 2 2 3 4 2 2 3" xfId="5622" xr:uid="{00000000-0005-0000-0000-0000C4100000}"/>
    <cellStyle name="Percent 4 2 2 3 4 2 3" xfId="5623" xr:uid="{00000000-0005-0000-0000-0000C5100000}"/>
    <cellStyle name="Percent 4 2 2 3 4 2 4" xfId="5624" xr:uid="{00000000-0005-0000-0000-0000C6100000}"/>
    <cellStyle name="Percent 4 2 2 3 4 3" xfId="5625" xr:uid="{00000000-0005-0000-0000-0000C7100000}"/>
    <cellStyle name="Percent 4 2 2 3 4 3 2" xfId="5626" xr:uid="{00000000-0005-0000-0000-0000C8100000}"/>
    <cellStyle name="Percent 4 2 2 3 4 3 3" xfId="5627" xr:uid="{00000000-0005-0000-0000-0000C9100000}"/>
    <cellStyle name="Percent 4 2 2 3 4 4" xfId="5628" xr:uid="{00000000-0005-0000-0000-0000CA100000}"/>
    <cellStyle name="Percent 4 2 2 3 4 5" xfId="5629" xr:uid="{00000000-0005-0000-0000-0000CB100000}"/>
    <cellStyle name="Percent 4 2 2 3 5" xfId="5630" xr:uid="{00000000-0005-0000-0000-0000CC100000}"/>
    <cellStyle name="Percent 4 2 2 3 5 2" xfId="5631" xr:uid="{00000000-0005-0000-0000-0000CD100000}"/>
    <cellStyle name="Percent 4 2 2 3 5 2 2" xfId="5632" xr:uid="{00000000-0005-0000-0000-0000CE100000}"/>
    <cellStyle name="Percent 4 2 2 3 5 2 3" xfId="5633" xr:uid="{00000000-0005-0000-0000-0000CF100000}"/>
    <cellStyle name="Percent 4 2 2 3 5 3" xfId="5634" xr:uid="{00000000-0005-0000-0000-0000D0100000}"/>
    <cellStyle name="Percent 4 2 2 3 5 4" xfId="5635" xr:uid="{00000000-0005-0000-0000-0000D1100000}"/>
    <cellStyle name="Percent 4 2 2 3 6" xfId="5636" xr:uid="{00000000-0005-0000-0000-0000D2100000}"/>
    <cellStyle name="Percent 4 2 2 3 6 2" xfId="5637" xr:uid="{00000000-0005-0000-0000-0000D3100000}"/>
    <cellStyle name="Percent 4 2 2 3 6 2 2" xfId="5638" xr:uid="{00000000-0005-0000-0000-0000D4100000}"/>
    <cellStyle name="Percent 4 2 2 3 6 2 3" xfId="5639" xr:uid="{00000000-0005-0000-0000-0000D5100000}"/>
    <cellStyle name="Percent 4 2 2 3 6 3" xfId="5640" xr:uid="{00000000-0005-0000-0000-0000D6100000}"/>
    <cellStyle name="Percent 4 2 2 3 6 4" xfId="5641" xr:uid="{00000000-0005-0000-0000-0000D7100000}"/>
    <cellStyle name="Percent 4 2 2 3 7" xfId="5642" xr:uid="{00000000-0005-0000-0000-0000D8100000}"/>
    <cellStyle name="Percent 4 2 2 3 7 2" xfId="5643" xr:uid="{00000000-0005-0000-0000-0000D9100000}"/>
    <cellStyle name="Percent 4 2 2 3 7 2 2" xfId="5644" xr:uid="{00000000-0005-0000-0000-0000DA100000}"/>
    <cellStyle name="Percent 4 2 2 3 7 2 3" xfId="5645" xr:uid="{00000000-0005-0000-0000-0000DB100000}"/>
    <cellStyle name="Percent 4 2 2 3 7 3" xfId="5646" xr:uid="{00000000-0005-0000-0000-0000DC100000}"/>
    <cellStyle name="Percent 4 2 2 3 7 4" xfId="5647" xr:uid="{00000000-0005-0000-0000-0000DD100000}"/>
    <cellStyle name="Percent 4 2 2 3 8" xfId="5648" xr:uid="{00000000-0005-0000-0000-0000DE100000}"/>
    <cellStyle name="Percent 4 2 2 3 8 2" xfId="5649" xr:uid="{00000000-0005-0000-0000-0000DF100000}"/>
    <cellStyle name="Percent 4 2 2 3 8 3" xfId="5650" xr:uid="{00000000-0005-0000-0000-0000E0100000}"/>
    <cellStyle name="Percent 4 2 2 3 9" xfId="5651" xr:uid="{00000000-0005-0000-0000-0000E1100000}"/>
    <cellStyle name="Percent 4 2 2 4" xfId="5652" xr:uid="{00000000-0005-0000-0000-0000E2100000}"/>
    <cellStyle name="Percent 4 2 2 4 2" xfId="5653" xr:uid="{00000000-0005-0000-0000-0000E3100000}"/>
    <cellStyle name="Percent 4 2 2 4 2 2" xfId="5654" xr:uid="{00000000-0005-0000-0000-0000E4100000}"/>
    <cellStyle name="Percent 4 2 2 4 2 2 2" xfId="5655" xr:uid="{00000000-0005-0000-0000-0000E5100000}"/>
    <cellStyle name="Percent 4 2 2 4 2 2 3" xfId="5656" xr:uid="{00000000-0005-0000-0000-0000E6100000}"/>
    <cellStyle name="Percent 4 2 2 4 2 3" xfId="5657" xr:uid="{00000000-0005-0000-0000-0000E7100000}"/>
    <cellStyle name="Percent 4 2 2 4 2 4" xfId="5658" xr:uid="{00000000-0005-0000-0000-0000E8100000}"/>
    <cellStyle name="Percent 4 2 2 4 3" xfId="5659" xr:uid="{00000000-0005-0000-0000-0000E9100000}"/>
    <cellStyle name="Percent 4 2 2 4 3 2" xfId="5660" xr:uid="{00000000-0005-0000-0000-0000EA100000}"/>
    <cellStyle name="Percent 4 2 2 4 3 3" xfId="5661" xr:uid="{00000000-0005-0000-0000-0000EB100000}"/>
    <cellStyle name="Percent 4 2 2 4 4" xfId="5662" xr:uid="{00000000-0005-0000-0000-0000EC100000}"/>
    <cellStyle name="Percent 4 2 2 4 5" xfId="5663" xr:uid="{00000000-0005-0000-0000-0000ED100000}"/>
    <cellStyle name="Percent 4 2 2 5" xfId="5664" xr:uid="{00000000-0005-0000-0000-0000EE100000}"/>
    <cellStyle name="Percent 4 2 2 5 2" xfId="5665" xr:uid="{00000000-0005-0000-0000-0000EF100000}"/>
    <cellStyle name="Percent 4 2 2 5 2 2" xfId="5666" xr:uid="{00000000-0005-0000-0000-0000F0100000}"/>
    <cellStyle name="Percent 4 2 2 5 2 2 2" xfId="5667" xr:uid="{00000000-0005-0000-0000-0000F1100000}"/>
    <cellStyle name="Percent 4 2 2 5 2 2 3" xfId="5668" xr:uid="{00000000-0005-0000-0000-0000F2100000}"/>
    <cellStyle name="Percent 4 2 2 5 2 3" xfId="5669" xr:uid="{00000000-0005-0000-0000-0000F3100000}"/>
    <cellStyle name="Percent 4 2 2 5 2 4" xfId="5670" xr:uid="{00000000-0005-0000-0000-0000F4100000}"/>
    <cellStyle name="Percent 4 2 2 5 3" xfId="5671" xr:uid="{00000000-0005-0000-0000-0000F5100000}"/>
    <cellStyle name="Percent 4 2 2 5 3 2" xfId="5672" xr:uid="{00000000-0005-0000-0000-0000F6100000}"/>
    <cellStyle name="Percent 4 2 2 5 3 3" xfId="5673" xr:uid="{00000000-0005-0000-0000-0000F7100000}"/>
    <cellStyle name="Percent 4 2 2 5 4" xfId="5674" xr:uid="{00000000-0005-0000-0000-0000F8100000}"/>
    <cellStyle name="Percent 4 2 2 5 5" xfId="5675" xr:uid="{00000000-0005-0000-0000-0000F9100000}"/>
    <cellStyle name="Percent 4 2 2 6" xfId="5676" xr:uid="{00000000-0005-0000-0000-0000FA100000}"/>
    <cellStyle name="Percent 4 2 2 6 2" xfId="5677" xr:uid="{00000000-0005-0000-0000-0000FB100000}"/>
    <cellStyle name="Percent 4 2 2 6 2 2" xfId="5678" xr:uid="{00000000-0005-0000-0000-0000FC100000}"/>
    <cellStyle name="Percent 4 2 2 6 2 2 2" xfId="5679" xr:uid="{00000000-0005-0000-0000-0000FD100000}"/>
    <cellStyle name="Percent 4 2 2 6 2 2 3" xfId="5680" xr:uid="{00000000-0005-0000-0000-0000FE100000}"/>
    <cellStyle name="Percent 4 2 2 6 2 3" xfId="5681" xr:uid="{00000000-0005-0000-0000-0000FF100000}"/>
    <cellStyle name="Percent 4 2 2 6 2 4" xfId="5682" xr:uid="{00000000-0005-0000-0000-000000110000}"/>
    <cellStyle name="Percent 4 2 2 6 3" xfId="5683" xr:uid="{00000000-0005-0000-0000-000001110000}"/>
    <cellStyle name="Percent 4 2 2 6 3 2" xfId="5684" xr:uid="{00000000-0005-0000-0000-000002110000}"/>
    <cellStyle name="Percent 4 2 2 6 3 3" xfId="5685" xr:uid="{00000000-0005-0000-0000-000003110000}"/>
    <cellStyle name="Percent 4 2 2 6 4" xfId="5686" xr:uid="{00000000-0005-0000-0000-000004110000}"/>
    <cellStyle name="Percent 4 2 2 6 5" xfId="5687" xr:uid="{00000000-0005-0000-0000-000005110000}"/>
    <cellStyle name="Percent 4 2 2 7" xfId="5688" xr:uid="{00000000-0005-0000-0000-000006110000}"/>
    <cellStyle name="Percent 4 2 2 7 2" xfId="5689" xr:uid="{00000000-0005-0000-0000-000007110000}"/>
    <cellStyle name="Percent 4 2 2 7 2 2" xfId="5690" xr:uid="{00000000-0005-0000-0000-000008110000}"/>
    <cellStyle name="Percent 4 2 2 7 2 3" xfId="5691" xr:uid="{00000000-0005-0000-0000-000009110000}"/>
    <cellStyle name="Percent 4 2 2 7 3" xfId="5692" xr:uid="{00000000-0005-0000-0000-00000A110000}"/>
    <cellStyle name="Percent 4 2 2 7 4" xfId="5693" xr:uid="{00000000-0005-0000-0000-00000B110000}"/>
    <cellStyle name="Percent 4 2 2 8" xfId="5694" xr:uid="{00000000-0005-0000-0000-00000C110000}"/>
    <cellStyle name="Percent 4 2 2 8 2" xfId="5695" xr:uid="{00000000-0005-0000-0000-00000D110000}"/>
    <cellStyle name="Percent 4 2 2 8 2 2" xfId="5696" xr:uid="{00000000-0005-0000-0000-00000E110000}"/>
    <cellStyle name="Percent 4 2 2 8 2 3" xfId="5697" xr:uid="{00000000-0005-0000-0000-00000F110000}"/>
    <cellStyle name="Percent 4 2 2 8 3" xfId="5698" xr:uid="{00000000-0005-0000-0000-000010110000}"/>
    <cellStyle name="Percent 4 2 2 8 4" xfId="5699" xr:uid="{00000000-0005-0000-0000-000011110000}"/>
    <cellStyle name="Percent 4 2 2 9" xfId="5700" xr:uid="{00000000-0005-0000-0000-000012110000}"/>
    <cellStyle name="Percent 4 2 2 9 2" xfId="5701" xr:uid="{00000000-0005-0000-0000-000013110000}"/>
    <cellStyle name="Percent 4 2 2 9 2 2" xfId="5702" xr:uid="{00000000-0005-0000-0000-000014110000}"/>
    <cellStyle name="Percent 4 2 2 9 2 3" xfId="5703" xr:uid="{00000000-0005-0000-0000-000015110000}"/>
    <cellStyle name="Percent 4 2 2 9 3" xfId="5704" xr:uid="{00000000-0005-0000-0000-000016110000}"/>
    <cellStyle name="Percent 4 2 2 9 4" xfId="5705" xr:uid="{00000000-0005-0000-0000-000017110000}"/>
    <cellStyle name="Percent 4 2 3" xfId="5706" xr:uid="{00000000-0005-0000-0000-000018110000}"/>
    <cellStyle name="Percent 4 2 3 10" xfId="5707" xr:uid="{00000000-0005-0000-0000-000019110000}"/>
    <cellStyle name="Percent 4 2 3 11" xfId="5708" xr:uid="{00000000-0005-0000-0000-00001A110000}"/>
    <cellStyle name="Percent 4 2 3 2" xfId="5709" xr:uid="{00000000-0005-0000-0000-00001B110000}"/>
    <cellStyle name="Percent 4 2 3 2 10" xfId="5710" xr:uid="{00000000-0005-0000-0000-00001C110000}"/>
    <cellStyle name="Percent 4 2 3 2 2" xfId="5711" xr:uid="{00000000-0005-0000-0000-00001D110000}"/>
    <cellStyle name="Percent 4 2 3 2 2 2" xfId="5712" xr:uid="{00000000-0005-0000-0000-00001E110000}"/>
    <cellStyle name="Percent 4 2 3 2 2 2 2" xfId="5713" xr:uid="{00000000-0005-0000-0000-00001F110000}"/>
    <cellStyle name="Percent 4 2 3 2 2 2 2 2" xfId="5714" xr:uid="{00000000-0005-0000-0000-000020110000}"/>
    <cellStyle name="Percent 4 2 3 2 2 2 2 3" xfId="5715" xr:uid="{00000000-0005-0000-0000-000021110000}"/>
    <cellStyle name="Percent 4 2 3 2 2 2 3" xfId="5716" xr:uid="{00000000-0005-0000-0000-000022110000}"/>
    <cellStyle name="Percent 4 2 3 2 2 2 4" xfId="5717" xr:uid="{00000000-0005-0000-0000-000023110000}"/>
    <cellStyle name="Percent 4 2 3 2 2 3" xfId="5718" xr:uid="{00000000-0005-0000-0000-000024110000}"/>
    <cellStyle name="Percent 4 2 3 2 2 3 2" xfId="5719" xr:uid="{00000000-0005-0000-0000-000025110000}"/>
    <cellStyle name="Percent 4 2 3 2 2 3 3" xfId="5720" xr:uid="{00000000-0005-0000-0000-000026110000}"/>
    <cellStyle name="Percent 4 2 3 2 2 4" xfId="5721" xr:uid="{00000000-0005-0000-0000-000027110000}"/>
    <cellStyle name="Percent 4 2 3 2 2 5" xfId="5722" xr:uid="{00000000-0005-0000-0000-000028110000}"/>
    <cellStyle name="Percent 4 2 3 2 3" xfId="5723" xr:uid="{00000000-0005-0000-0000-000029110000}"/>
    <cellStyle name="Percent 4 2 3 2 3 2" xfId="5724" xr:uid="{00000000-0005-0000-0000-00002A110000}"/>
    <cellStyle name="Percent 4 2 3 2 3 2 2" xfId="5725" xr:uid="{00000000-0005-0000-0000-00002B110000}"/>
    <cellStyle name="Percent 4 2 3 2 3 2 2 2" xfId="5726" xr:uid="{00000000-0005-0000-0000-00002C110000}"/>
    <cellStyle name="Percent 4 2 3 2 3 2 2 3" xfId="5727" xr:uid="{00000000-0005-0000-0000-00002D110000}"/>
    <cellStyle name="Percent 4 2 3 2 3 2 3" xfId="5728" xr:uid="{00000000-0005-0000-0000-00002E110000}"/>
    <cellStyle name="Percent 4 2 3 2 3 2 4" xfId="5729" xr:uid="{00000000-0005-0000-0000-00002F110000}"/>
    <cellStyle name="Percent 4 2 3 2 3 3" xfId="5730" xr:uid="{00000000-0005-0000-0000-000030110000}"/>
    <cellStyle name="Percent 4 2 3 2 3 3 2" xfId="5731" xr:uid="{00000000-0005-0000-0000-000031110000}"/>
    <cellStyle name="Percent 4 2 3 2 3 3 3" xfId="5732" xr:uid="{00000000-0005-0000-0000-000032110000}"/>
    <cellStyle name="Percent 4 2 3 2 3 4" xfId="5733" xr:uid="{00000000-0005-0000-0000-000033110000}"/>
    <cellStyle name="Percent 4 2 3 2 3 5" xfId="5734" xr:uid="{00000000-0005-0000-0000-000034110000}"/>
    <cellStyle name="Percent 4 2 3 2 4" xfId="5735" xr:uid="{00000000-0005-0000-0000-000035110000}"/>
    <cellStyle name="Percent 4 2 3 2 4 2" xfId="5736" xr:uid="{00000000-0005-0000-0000-000036110000}"/>
    <cellStyle name="Percent 4 2 3 2 4 2 2" xfId="5737" xr:uid="{00000000-0005-0000-0000-000037110000}"/>
    <cellStyle name="Percent 4 2 3 2 4 2 2 2" xfId="5738" xr:uid="{00000000-0005-0000-0000-000038110000}"/>
    <cellStyle name="Percent 4 2 3 2 4 2 2 3" xfId="5739" xr:uid="{00000000-0005-0000-0000-000039110000}"/>
    <cellStyle name="Percent 4 2 3 2 4 2 3" xfId="5740" xr:uid="{00000000-0005-0000-0000-00003A110000}"/>
    <cellStyle name="Percent 4 2 3 2 4 2 4" xfId="5741" xr:uid="{00000000-0005-0000-0000-00003B110000}"/>
    <cellStyle name="Percent 4 2 3 2 4 3" xfId="5742" xr:uid="{00000000-0005-0000-0000-00003C110000}"/>
    <cellStyle name="Percent 4 2 3 2 4 3 2" xfId="5743" xr:uid="{00000000-0005-0000-0000-00003D110000}"/>
    <cellStyle name="Percent 4 2 3 2 4 3 3" xfId="5744" xr:uid="{00000000-0005-0000-0000-00003E110000}"/>
    <cellStyle name="Percent 4 2 3 2 4 4" xfId="5745" xr:uid="{00000000-0005-0000-0000-00003F110000}"/>
    <cellStyle name="Percent 4 2 3 2 4 5" xfId="5746" xr:uid="{00000000-0005-0000-0000-000040110000}"/>
    <cellStyle name="Percent 4 2 3 2 5" xfId="5747" xr:uid="{00000000-0005-0000-0000-000041110000}"/>
    <cellStyle name="Percent 4 2 3 2 5 2" xfId="5748" xr:uid="{00000000-0005-0000-0000-000042110000}"/>
    <cellStyle name="Percent 4 2 3 2 5 2 2" xfId="5749" xr:uid="{00000000-0005-0000-0000-000043110000}"/>
    <cellStyle name="Percent 4 2 3 2 5 2 3" xfId="5750" xr:uid="{00000000-0005-0000-0000-000044110000}"/>
    <cellStyle name="Percent 4 2 3 2 5 3" xfId="5751" xr:uid="{00000000-0005-0000-0000-000045110000}"/>
    <cellStyle name="Percent 4 2 3 2 5 4" xfId="5752" xr:uid="{00000000-0005-0000-0000-000046110000}"/>
    <cellStyle name="Percent 4 2 3 2 6" xfId="5753" xr:uid="{00000000-0005-0000-0000-000047110000}"/>
    <cellStyle name="Percent 4 2 3 2 6 2" xfId="5754" xr:uid="{00000000-0005-0000-0000-000048110000}"/>
    <cellStyle name="Percent 4 2 3 2 6 2 2" xfId="5755" xr:uid="{00000000-0005-0000-0000-000049110000}"/>
    <cellStyle name="Percent 4 2 3 2 6 2 3" xfId="5756" xr:uid="{00000000-0005-0000-0000-00004A110000}"/>
    <cellStyle name="Percent 4 2 3 2 6 3" xfId="5757" xr:uid="{00000000-0005-0000-0000-00004B110000}"/>
    <cellStyle name="Percent 4 2 3 2 6 4" xfId="5758" xr:uid="{00000000-0005-0000-0000-00004C110000}"/>
    <cellStyle name="Percent 4 2 3 2 7" xfId="5759" xr:uid="{00000000-0005-0000-0000-00004D110000}"/>
    <cellStyle name="Percent 4 2 3 2 7 2" xfId="5760" xr:uid="{00000000-0005-0000-0000-00004E110000}"/>
    <cellStyle name="Percent 4 2 3 2 7 2 2" xfId="5761" xr:uid="{00000000-0005-0000-0000-00004F110000}"/>
    <cellStyle name="Percent 4 2 3 2 7 2 3" xfId="5762" xr:uid="{00000000-0005-0000-0000-000050110000}"/>
    <cellStyle name="Percent 4 2 3 2 7 3" xfId="5763" xr:uid="{00000000-0005-0000-0000-000051110000}"/>
    <cellStyle name="Percent 4 2 3 2 7 4" xfId="5764" xr:uid="{00000000-0005-0000-0000-000052110000}"/>
    <cellStyle name="Percent 4 2 3 2 8" xfId="5765" xr:uid="{00000000-0005-0000-0000-000053110000}"/>
    <cellStyle name="Percent 4 2 3 2 8 2" xfId="5766" xr:uid="{00000000-0005-0000-0000-000054110000}"/>
    <cellStyle name="Percent 4 2 3 2 8 3" xfId="5767" xr:uid="{00000000-0005-0000-0000-000055110000}"/>
    <cellStyle name="Percent 4 2 3 2 9" xfId="5768" xr:uid="{00000000-0005-0000-0000-000056110000}"/>
    <cellStyle name="Percent 4 2 3 3" xfId="5769" xr:uid="{00000000-0005-0000-0000-000057110000}"/>
    <cellStyle name="Percent 4 2 3 3 2" xfId="5770" xr:uid="{00000000-0005-0000-0000-000058110000}"/>
    <cellStyle name="Percent 4 2 3 3 2 2" xfId="5771" xr:uid="{00000000-0005-0000-0000-000059110000}"/>
    <cellStyle name="Percent 4 2 3 3 2 2 2" xfId="5772" xr:uid="{00000000-0005-0000-0000-00005A110000}"/>
    <cellStyle name="Percent 4 2 3 3 2 2 3" xfId="5773" xr:uid="{00000000-0005-0000-0000-00005B110000}"/>
    <cellStyle name="Percent 4 2 3 3 2 3" xfId="5774" xr:uid="{00000000-0005-0000-0000-00005C110000}"/>
    <cellStyle name="Percent 4 2 3 3 2 4" xfId="5775" xr:uid="{00000000-0005-0000-0000-00005D110000}"/>
    <cellStyle name="Percent 4 2 3 3 3" xfId="5776" xr:uid="{00000000-0005-0000-0000-00005E110000}"/>
    <cellStyle name="Percent 4 2 3 3 3 2" xfId="5777" xr:uid="{00000000-0005-0000-0000-00005F110000}"/>
    <cellStyle name="Percent 4 2 3 3 3 3" xfId="5778" xr:uid="{00000000-0005-0000-0000-000060110000}"/>
    <cellStyle name="Percent 4 2 3 3 4" xfId="5779" xr:uid="{00000000-0005-0000-0000-000061110000}"/>
    <cellStyle name="Percent 4 2 3 3 5" xfId="5780" xr:uid="{00000000-0005-0000-0000-000062110000}"/>
    <cellStyle name="Percent 4 2 3 4" xfId="5781" xr:uid="{00000000-0005-0000-0000-000063110000}"/>
    <cellStyle name="Percent 4 2 3 4 2" xfId="5782" xr:uid="{00000000-0005-0000-0000-000064110000}"/>
    <cellStyle name="Percent 4 2 3 4 2 2" xfId="5783" xr:uid="{00000000-0005-0000-0000-000065110000}"/>
    <cellStyle name="Percent 4 2 3 4 2 2 2" xfId="5784" xr:uid="{00000000-0005-0000-0000-000066110000}"/>
    <cellStyle name="Percent 4 2 3 4 2 2 3" xfId="5785" xr:uid="{00000000-0005-0000-0000-000067110000}"/>
    <cellStyle name="Percent 4 2 3 4 2 3" xfId="5786" xr:uid="{00000000-0005-0000-0000-000068110000}"/>
    <cellStyle name="Percent 4 2 3 4 2 4" xfId="5787" xr:uid="{00000000-0005-0000-0000-000069110000}"/>
    <cellStyle name="Percent 4 2 3 4 3" xfId="5788" xr:uid="{00000000-0005-0000-0000-00006A110000}"/>
    <cellStyle name="Percent 4 2 3 4 3 2" xfId="5789" xr:uid="{00000000-0005-0000-0000-00006B110000}"/>
    <cellStyle name="Percent 4 2 3 4 3 3" xfId="5790" xr:uid="{00000000-0005-0000-0000-00006C110000}"/>
    <cellStyle name="Percent 4 2 3 4 4" xfId="5791" xr:uid="{00000000-0005-0000-0000-00006D110000}"/>
    <cellStyle name="Percent 4 2 3 4 5" xfId="5792" xr:uid="{00000000-0005-0000-0000-00006E110000}"/>
    <cellStyle name="Percent 4 2 3 5" xfId="5793" xr:uid="{00000000-0005-0000-0000-00006F110000}"/>
    <cellStyle name="Percent 4 2 3 5 2" xfId="5794" xr:uid="{00000000-0005-0000-0000-000070110000}"/>
    <cellStyle name="Percent 4 2 3 5 2 2" xfId="5795" xr:uid="{00000000-0005-0000-0000-000071110000}"/>
    <cellStyle name="Percent 4 2 3 5 2 2 2" xfId="5796" xr:uid="{00000000-0005-0000-0000-000072110000}"/>
    <cellStyle name="Percent 4 2 3 5 2 2 3" xfId="5797" xr:uid="{00000000-0005-0000-0000-000073110000}"/>
    <cellStyle name="Percent 4 2 3 5 2 3" xfId="5798" xr:uid="{00000000-0005-0000-0000-000074110000}"/>
    <cellStyle name="Percent 4 2 3 5 2 4" xfId="5799" xr:uid="{00000000-0005-0000-0000-000075110000}"/>
    <cellStyle name="Percent 4 2 3 5 3" xfId="5800" xr:uid="{00000000-0005-0000-0000-000076110000}"/>
    <cellStyle name="Percent 4 2 3 5 3 2" xfId="5801" xr:uid="{00000000-0005-0000-0000-000077110000}"/>
    <cellStyle name="Percent 4 2 3 5 3 3" xfId="5802" xr:uid="{00000000-0005-0000-0000-000078110000}"/>
    <cellStyle name="Percent 4 2 3 5 4" xfId="5803" xr:uid="{00000000-0005-0000-0000-000079110000}"/>
    <cellStyle name="Percent 4 2 3 5 5" xfId="5804" xr:uid="{00000000-0005-0000-0000-00007A110000}"/>
    <cellStyle name="Percent 4 2 3 6" xfId="5805" xr:uid="{00000000-0005-0000-0000-00007B110000}"/>
    <cellStyle name="Percent 4 2 3 6 2" xfId="5806" xr:uid="{00000000-0005-0000-0000-00007C110000}"/>
    <cellStyle name="Percent 4 2 3 6 2 2" xfId="5807" xr:uid="{00000000-0005-0000-0000-00007D110000}"/>
    <cellStyle name="Percent 4 2 3 6 2 3" xfId="5808" xr:uid="{00000000-0005-0000-0000-00007E110000}"/>
    <cellStyle name="Percent 4 2 3 6 3" xfId="5809" xr:uid="{00000000-0005-0000-0000-00007F110000}"/>
    <cellStyle name="Percent 4 2 3 6 4" xfId="5810" xr:uid="{00000000-0005-0000-0000-000080110000}"/>
    <cellStyle name="Percent 4 2 3 7" xfId="5811" xr:uid="{00000000-0005-0000-0000-000081110000}"/>
    <cellStyle name="Percent 4 2 3 7 2" xfId="5812" xr:uid="{00000000-0005-0000-0000-000082110000}"/>
    <cellStyle name="Percent 4 2 3 7 2 2" xfId="5813" xr:uid="{00000000-0005-0000-0000-000083110000}"/>
    <cellStyle name="Percent 4 2 3 7 2 3" xfId="5814" xr:uid="{00000000-0005-0000-0000-000084110000}"/>
    <cellStyle name="Percent 4 2 3 7 3" xfId="5815" xr:uid="{00000000-0005-0000-0000-000085110000}"/>
    <cellStyle name="Percent 4 2 3 7 4" xfId="5816" xr:uid="{00000000-0005-0000-0000-000086110000}"/>
    <cellStyle name="Percent 4 2 3 8" xfId="5817" xr:uid="{00000000-0005-0000-0000-000087110000}"/>
    <cellStyle name="Percent 4 2 3 8 2" xfId="5818" xr:uid="{00000000-0005-0000-0000-000088110000}"/>
    <cellStyle name="Percent 4 2 3 8 2 2" xfId="5819" xr:uid="{00000000-0005-0000-0000-000089110000}"/>
    <cellStyle name="Percent 4 2 3 8 2 3" xfId="5820" xr:uid="{00000000-0005-0000-0000-00008A110000}"/>
    <cellStyle name="Percent 4 2 3 8 3" xfId="5821" xr:uid="{00000000-0005-0000-0000-00008B110000}"/>
    <cellStyle name="Percent 4 2 3 8 4" xfId="5822" xr:uid="{00000000-0005-0000-0000-00008C110000}"/>
    <cellStyle name="Percent 4 2 3 9" xfId="5823" xr:uid="{00000000-0005-0000-0000-00008D110000}"/>
    <cellStyle name="Percent 4 2 3 9 2" xfId="5824" xr:uid="{00000000-0005-0000-0000-00008E110000}"/>
    <cellStyle name="Percent 4 2 3 9 3" xfId="5825" xr:uid="{00000000-0005-0000-0000-00008F110000}"/>
    <cellStyle name="Percent 4 2 4" xfId="5826" xr:uid="{00000000-0005-0000-0000-000090110000}"/>
    <cellStyle name="Percent 4 2 4 10" xfId="5827" xr:uid="{00000000-0005-0000-0000-000091110000}"/>
    <cellStyle name="Percent 4 2 4 2" xfId="5828" xr:uid="{00000000-0005-0000-0000-000092110000}"/>
    <cellStyle name="Percent 4 2 4 2 2" xfId="5829" xr:uid="{00000000-0005-0000-0000-000093110000}"/>
    <cellStyle name="Percent 4 2 4 2 2 2" xfId="5830" xr:uid="{00000000-0005-0000-0000-000094110000}"/>
    <cellStyle name="Percent 4 2 4 2 2 2 2" xfId="5831" xr:uid="{00000000-0005-0000-0000-000095110000}"/>
    <cellStyle name="Percent 4 2 4 2 2 2 3" xfId="5832" xr:uid="{00000000-0005-0000-0000-000096110000}"/>
    <cellStyle name="Percent 4 2 4 2 2 3" xfId="5833" xr:uid="{00000000-0005-0000-0000-000097110000}"/>
    <cellStyle name="Percent 4 2 4 2 2 4" xfId="5834" xr:uid="{00000000-0005-0000-0000-000098110000}"/>
    <cellStyle name="Percent 4 2 4 2 3" xfId="5835" xr:uid="{00000000-0005-0000-0000-000099110000}"/>
    <cellStyle name="Percent 4 2 4 2 3 2" xfId="5836" xr:uid="{00000000-0005-0000-0000-00009A110000}"/>
    <cellStyle name="Percent 4 2 4 2 3 3" xfId="5837" xr:uid="{00000000-0005-0000-0000-00009B110000}"/>
    <cellStyle name="Percent 4 2 4 2 4" xfId="5838" xr:uid="{00000000-0005-0000-0000-00009C110000}"/>
    <cellStyle name="Percent 4 2 4 2 5" xfId="5839" xr:uid="{00000000-0005-0000-0000-00009D110000}"/>
    <cellStyle name="Percent 4 2 4 3" xfId="5840" xr:uid="{00000000-0005-0000-0000-00009E110000}"/>
    <cellStyle name="Percent 4 2 4 3 2" xfId="5841" xr:uid="{00000000-0005-0000-0000-00009F110000}"/>
    <cellStyle name="Percent 4 2 4 3 2 2" xfId="5842" xr:uid="{00000000-0005-0000-0000-0000A0110000}"/>
    <cellStyle name="Percent 4 2 4 3 2 2 2" xfId="5843" xr:uid="{00000000-0005-0000-0000-0000A1110000}"/>
    <cellStyle name="Percent 4 2 4 3 2 2 3" xfId="5844" xr:uid="{00000000-0005-0000-0000-0000A2110000}"/>
    <cellStyle name="Percent 4 2 4 3 2 3" xfId="5845" xr:uid="{00000000-0005-0000-0000-0000A3110000}"/>
    <cellStyle name="Percent 4 2 4 3 2 4" xfId="5846" xr:uid="{00000000-0005-0000-0000-0000A4110000}"/>
    <cellStyle name="Percent 4 2 4 3 3" xfId="5847" xr:uid="{00000000-0005-0000-0000-0000A5110000}"/>
    <cellStyle name="Percent 4 2 4 3 3 2" xfId="5848" xr:uid="{00000000-0005-0000-0000-0000A6110000}"/>
    <cellStyle name="Percent 4 2 4 3 3 3" xfId="5849" xr:uid="{00000000-0005-0000-0000-0000A7110000}"/>
    <cellStyle name="Percent 4 2 4 3 4" xfId="5850" xr:uid="{00000000-0005-0000-0000-0000A8110000}"/>
    <cellStyle name="Percent 4 2 4 3 5" xfId="5851" xr:uid="{00000000-0005-0000-0000-0000A9110000}"/>
    <cellStyle name="Percent 4 2 4 4" xfId="5852" xr:uid="{00000000-0005-0000-0000-0000AA110000}"/>
    <cellStyle name="Percent 4 2 4 4 2" xfId="5853" xr:uid="{00000000-0005-0000-0000-0000AB110000}"/>
    <cellStyle name="Percent 4 2 4 4 2 2" xfId="5854" xr:uid="{00000000-0005-0000-0000-0000AC110000}"/>
    <cellStyle name="Percent 4 2 4 4 2 2 2" xfId="5855" xr:uid="{00000000-0005-0000-0000-0000AD110000}"/>
    <cellStyle name="Percent 4 2 4 4 2 2 3" xfId="5856" xr:uid="{00000000-0005-0000-0000-0000AE110000}"/>
    <cellStyle name="Percent 4 2 4 4 2 3" xfId="5857" xr:uid="{00000000-0005-0000-0000-0000AF110000}"/>
    <cellStyle name="Percent 4 2 4 4 2 4" xfId="5858" xr:uid="{00000000-0005-0000-0000-0000B0110000}"/>
    <cellStyle name="Percent 4 2 4 4 3" xfId="5859" xr:uid="{00000000-0005-0000-0000-0000B1110000}"/>
    <cellStyle name="Percent 4 2 4 4 3 2" xfId="5860" xr:uid="{00000000-0005-0000-0000-0000B2110000}"/>
    <cellStyle name="Percent 4 2 4 4 3 3" xfId="5861" xr:uid="{00000000-0005-0000-0000-0000B3110000}"/>
    <cellStyle name="Percent 4 2 4 4 4" xfId="5862" xr:uid="{00000000-0005-0000-0000-0000B4110000}"/>
    <cellStyle name="Percent 4 2 4 4 5" xfId="5863" xr:uid="{00000000-0005-0000-0000-0000B5110000}"/>
    <cellStyle name="Percent 4 2 4 5" xfId="5864" xr:uid="{00000000-0005-0000-0000-0000B6110000}"/>
    <cellStyle name="Percent 4 2 4 5 2" xfId="5865" xr:uid="{00000000-0005-0000-0000-0000B7110000}"/>
    <cellStyle name="Percent 4 2 4 5 2 2" xfId="5866" xr:uid="{00000000-0005-0000-0000-0000B8110000}"/>
    <cellStyle name="Percent 4 2 4 5 2 3" xfId="5867" xr:uid="{00000000-0005-0000-0000-0000B9110000}"/>
    <cellStyle name="Percent 4 2 4 5 3" xfId="5868" xr:uid="{00000000-0005-0000-0000-0000BA110000}"/>
    <cellStyle name="Percent 4 2 4 5 4" xfId="5869" xr:uid="{00000000-0005-0000-0000-0000BB110000}"/>
    <cellStyle name="Percent 4 2 4 6" xfId="5870" xr:uid="{00000000-0005-0000-0000-0000BC110000}"/>
    <cellStyle name="Percent 4 2 4 6 2" xfId="5871" xr:uid="{00000000-0005-0000-0000-0000BD110000}"/>
    <cellStyle name="Percent 4 2 4 6 2 2" xfId="5872" xr:uid="{00000000-0005-0000-0000-0000BE110000}"/>
    <cellStyle name="Percent 4 2 4 6 2 3" xfId="5873" xr:uid="{00000000-0005-0000-0000-0000BF110000}"/>
    <cellStyle name="Percent 4 2 4 6 3" xfId="5874" xr:uid="{00000000-0005-0000-0000-0000C0110000}"/>
    <cellStyle name="Percent 4 2 4 6 4" xfId="5875" xr:uid="{00000000-0005-0000-0000-0000C1110000}"/>
    <cellStyle name="Percent 4 2 4 7" xfId="5876" xr:uid="{00000000-0005-0000-0000-0000C2110000}"/>
    <cellStyle name="Percent 4 2 4 7 2" xfId="5877" xr:uid="{00000000-0005-0000-0000-0000C3110000}"/>
    <cellStyle name="Percent 4 2 4 7 2 2" xfId="5878" xr:uid="{00000000-0005-0000-0000-0000C4110000}"/>
    <cellStyle name="Percent 4 2 4 7 2 3" xfId="5879" xr:uid="{00000000-0005-0000-0000-0000C5110000}"/>
    <cellStyle name="Percent 4 2 4 7 3" xfId="5880" xr:uid="{00000000-0005-0000-0000-0000C6110000}"/>
    <cellStyle name="Percent 4 2 4 7 4" xfId="5881" xr:uid="{00000000-0005-0000-0000-0000C7110000}"/>
    <cellStyle name="Percent 4 2 4 8" xfId="5882" xr:uid="{00000000-0005-0000-0000-0000C8110000}"/>
    <cellStyle name="Percent 4 2 4 8 2" xfId="5883" xr:uid="{00000000-0005-0000-0000-0000C9110000}"/>
    <cellStyle name="Percent 4 2 4 8 3" xfId="5884" xr:uid="{00000000-0005-0000-0000-0000CA110000}"/>
    <cellStyle name="Percent 4 2 4 9" xfId="5885" xr:uid="{00000000-0005-0000-0000-0000CB110000}"/>
    <cellStyle name="Percent 4 2 5" xfId="5886" xr:uid="{00000000-0005-0000-0000-0000CC110000}"/>
    <cellStyle name="Percent 4 2 5 2" xfId="5887" xr:uid="{00000000-0005-0000-0000-0000CD110000}"/>
    <cellStyle name="Percent 4 2 5 2 2" xfId="5888" xr:uid="{00000000-0005-0000-0000-0000CE110000}"/>
    <cellStyle name="Percent 4 2 5 2 2 2" xfId="5889" xr:uid="{00000000-0005-0000-0000-0000CF110000}"/>
    <cellStyle name="Percent 4 2 5 2 2 3" xfId="5890" xr:uid="{00000000-0005-0000-0000-0000D0110000}"/>
    <cellStyle name="Percent 4 2 5 2 3" xfId="5891" xr:uid="{00000000-0005-0000-0000-0000D1110000}"/>
    <cellStyle name="Percent 4 2 5 2 4" xfId="5892" xr:uid="{00000000-0005-0000-0000-0000D2110000}"/>
    <cellStyle name="Percent 4 2 5 3" xfId="5893" xr:uid="{00000000-0005-0000-0000-0000D3110000}"/>
    <cellStyle name="Percent 4 2 5 3 2" xfId="5894" xr:uid="{00000000-0005-0000-0000-0000D4110000}"/>
    <cellStyle name="Percent 4 2 5 3 3" xfId="5895" xr:uid="{00000000-0005-0000-0000-0000D5110000}"/>
    <cellStyle name="Percent 4 2 5 4" xfId="5896" xr:uid="{00000000-0005-0000-0000-0000D6110000}"/>
    <cellStyle name="Percent 4 2 5 5" xfId="5897" xr:uid="{00000000-0005-0000-0000-0000D7110000}"/>
    <cellStyle name="Percent 4 2 6" xfId="5898" xr:uid="{00000000-0005-0000-0000-0000D8110000}"/>
    <cellStyle name="Percent 4 2 6 2" xfId="5899" xr:uid="{00000000-0005-0000-0000-0000D9110000}"/>
    <cellStyle name="Percent 4 2 6 2 2" xfId="5900" xr:uid="{00000000-0005-0000-0000-0000DA110000}"/>
    <cellStyle name="Percent 4 2 6 2 2 2" xfId="5901" xr:uid="{00000000-0005-0000-0000-0000DB110000}"/>
    <cellStyle name="Percent 4 2 6 2 2 3" xfId="5902" xr:uid="{00000000-0005-0000-0000-0000DC110000}"/>
    <cellStyle name="Percent 4 2 6 2 3" xfId="5903" xr:uid="{00000000-0005-0000-0000-0000DD110000}"/>
    <cellStyle name="Percent 4 2 6 2 4" xfId="5904" xr:uid="{00000000-0005-0000-0000-0000DE110000}"/>
    <cellStyle name="Percent 4 2 6 3" xfId="5905" xr:uid="{00000000-0005-0000-0000-0000DF110000}"/>
    <cellStyle name="Percent 4 2 6 3 2" xfId="5906" xr:uid="{00000000-0005-0000-0000-0000E0110000}"/>
    <cellStyle name="Percent 4 2 6 3 3" xfId="5907" xr:uid="{00000000-0005-0000-0000-0000E1110000}"/>
    <cellStyle name="Percent 4 2 6 4" xfId="5908" xr:uid="{00000000-0005-0000-0000-0000E2110000}"/>
    <cellStyle name="Percent 4 2 6 5" xfId="5909" xr:uid="{00000000-0005-0000-0000-0000E3110000}"/>
    <cellStyle name="Percent 4 2 7" xfId="5910" xr:uid="{00000000-0005-0000-0000-0000E4110000}"/>
    <cellStyle name="Percent 4 2 7 2" xfId="5911" xr:uid="{00000000-0005-0000-0000-0000E5110000}"/>
    <cellStyle name="Percent 4 2 7 2 2" xfId="5912" xr:uid="{00000000-0005-0000-0000-0000E6110000}"/>
    <cellStyle name="Percent 4 2 7 2 2 2" xfId="5913" xr:uid="{00000000-0005-0000-0000-0000E7110000}"/>
    <cellStyle name="Percent 4 2 7 2 2 3" xfId="5914" xr:uid="{00000000-0005-0000-0000-0000E8110000}"/>
    <cellStyle name="Percent 4 2 7 2 3" xfId="5915" xr:uid="{00000000-0005-0000-0000-0000E9110000}"/>
    <cellStyle name="Percent 4 2 7 2 4" xfId="5916" xr:uid="{00000000-0005-0000-0000-0000EA110000}"/>
    <cellStyle name="Percent 4 2 7 3" xfId="5917" xr:uid="{00000000-0005-0000-0000-0000EB110000}"/>
    <cellStyle name="Percent 4 2 7 3 2" xfId="5918" xr:uid="{00000000-0005-0000-0000-0000EC110000}"/>
    <cellStyle name="Percent 4 2 7 3 3" xfId="5919" xr:uid="{00000000-0005-0000-0000-0000ED110000}"/>
    <cellStyle name="Percent 4 2 7 4" xfId="5920" xr:uid="{00000000-0005-0000-0000-0000EE110000}"/>
    <cellStyle name="Percent 4 2 7 5" xfId="5921" xr:uid="{00000000-0005-0000-0000-0000EF110000}"/>
    <cellStyle name="Percent 4 2 8" xfId="5922" xr:uid="{00000000-0005-0000-0000-0000F0110000}"/>
    <cellStyle name="Percent 4 2 8 2" xfId="5923" xr:uid="{00000000-0005-0000-0000-0000F1110000}"/>
    <cellStyle name="Percent 4 2 8 2 2" xfId="5924" xr:uid="{00000000-0005-0000-0000-0000F2110000}"/>
    <cellStyle name="Percent 4 2 8 2 3" xfId="5925" xr:uid="{00000000-0005-0000-0000-0000F3110000}"/>
    <cellStyle name="Percent 4 2 8 3" xfId="5926" xr:uid="{00000000-0005-0000-0000-0000F4110000}"/>
    <cellStyle name="Percent 4 2 8 4" xfId="5927" xr:uid="{00000000-0005-0000-0000-0000F5110000}"/>
    <cellStyle name="Percent 4 2 9" xfId="5928" xr:uid="{00000000-0005-0000-0000-0000F6110000}"/>
    <cellStyle name="Percent 4 2 9 2" xfId="5929" xr:uid="{00000000-0005-0000-0000-0000F7110000}"/>
    <cellStyle name="Percent 4 2 9 2 2" xfId="5930" xr:uid="{00000000-0005-0000-0000-0000F8110000}"/>
    <cellStyle name="Percent 4 2 9 2 3" xfId="5931" xr:uid="{00000000-0005-0000-0000-0000F9110000}"/>
    <cellStyle name="Percent 4 2 9 3" xfId="5932" xr:uid="{00000000-0005-0000-0000-0000FA110000}"/>
    <cellStyle name="Percent 4 2 9 4" xfId="5933" xr:uid="{00000000-0005-0000-0000-0000FB110000}"/>
    <cellStyle name="Percent 4 3" xfId="2349" xr:uid="{00000000-0005-0000-0000-0000FC110000}"/>
    <cellStyle name="Percent 4 3 10" xfId="5934" xr:uid="{00000000-0005-0000-0000-0000FD110000}"/>
    <cellStyle name="Percent 4 3 10 2" xfId="5935" xr:uid="{00000000-0005-0000-0000-0000FE110000}"/>
    <cellStyle name="Percent 4 3 10 3" xfId="5936" xr:uid="{00000000-0005-0000-0000-0000FF110000}"/>
    <cellStyle name="Percent 4 3 11" xfId="5937" xr:uid="{00000000-0005-0000-0000-000000120000}"/>
    <cellStyle name="Percent 4 3 12" xfId="5938" xr:uid="{00000000-0005-0000-0000-000001120000}"/>
    <cellStyle name="Percent 4 3 2" xfId="3753" xr:uid="{00000000-0005-0000-0000-000002120000}"/>
    <cellStyle name="Percent 4 3 2 10" xfId="5939" xr:uid="{00000000-0005-0000-0000-000003120000}"/>
    <cellStyle name="Percent 4 3 2 11" xfId="5940" xr:uid="{00000000-0005-0000-0000-000004120000}"/>
    <cellStyle name="Percent 4 3 2 2" xfId="5941" xr:uid="{00000000-0005-0000-0000-000005120000}"/>
    <cellStyle name="Percent 4 3 2 2 10" xfId="5942" xr:uid="{00000000-0005-0000-0000-000006120000}"/>
    <cellStyle name="Percent 4 3 2 2 2" xfId="5943" xr:uid="{00000000-0005-0000-0000-000007120000}"/>
    <cellStyle name="Percent 4 3 2 2 2 2" xfId="5944" xr:uid="{00000000-0005-0000-0000-000008120000}"/>
    <cellStyle name="Percent 4 3 2 2 2 2 2" xfId="5945" xr:uid="{00000000-0005-0000-0000-000009120000}"/>
    <cellStyle name="Percent 4 3 2 2 2 2 2 2" xfId="5946" xr:uid="{00000000-0005-0000-0000-00000A120000}"/>
    <cellStyle name="Percent 4 3 2 2 2 2 2 3" xfId="5947" xr:uid="{00000000-0005-0000-0000-00000B120000}"/>
    <cellStyle name="Percent 4 3 2 2 2 2 3" xfId="5948" xr:uid="{00000000-0005-0000-0000-00000C120000}"/>
    <cellStyle name="Percent 4 3 2 2 2 2 4" xfId="5949" xr:uid="{00000000-0005-0000-0000-00000D120000}"/>
    <cellStyle name="Percent 4 3 2 2 2 3" xfId="5950" xr:uid="{00000000-0005-0000-0000-00000E120000}"/>
    <cellStyle name="Percent 4 3 2 2 2 3 2" xfId="5951" xr:uid="{00000000-0005-0000-0000-00000F120000}"/>
    <cellStyle name="Percent 4 3 2 2 2 3 3" xfId="5952" xr:uid="{00000000-0005-0000-0000-000010120000}"/>
    <cellStyle name="Percent 4 3 2 2 2 4" xfId="5953" xr:uid="{00000000-0005-0000-0000-000011120000}"/>
    <cellStyle name="Percent 4 3 2 2 2 5" xfId="5954" xr:uid="{00000000-0005-0000-0000-000012120000}"/>
    <cellStyle name="Percent 4 3 2 2 3" xfId="5955" xr:uid="{00000000-0005-0000-0000-000013120000}"/>
    <cellStyle name="Percent 4 3 2 2 3 2" xfId="5956" xr:uid="{00000000-0005-0000-0000-000014120000}"/>
    <cellStyle name="Percent 4 3 2 2 3 2 2" xfId="5957" xr:uid="{00000000-0005-0000-0000-000015120000}"/>
    <cellStyle name="Percent 4 3 2 2 3 2 2 2" xfId="5958" xr:uid="{00000000-0005-0000-0000-000016120000}"/>
    <cellStyle name="Percent 4 3 2 2 3 2 2 3" xfId="5959" xr:uid="{00000000-0005-0000-0000-000017120000}"/>
    <cellStyle name="Percent 4 3 2 2 3 2 3" xfId="5960" xr:uid="{00000000-0005-0000-0000-000018120000}"/>
    <cellStyle name="Percent 4 3 2 2 3 2 4" xfId="5961" xr:uid="{00000000-0005-0000-0000-000019120000}"/>
    <cellStyle name="Percent 4 3 2 2 3 3" xfId="5962" xr:uid="{00000000-0005-0000-0000-00001A120000}"/>
    <cellStyle name="Percent 4 3 2 2 3 3 2" xfId="5963" xr:uid="{00000000-0005-0000-0000-00001B120000}"/>
    <cellStyle name="Percent 4 3 2 2 3 3 3" xfId="5964" xr:uid="{00000000-0005-0000-0000-00001C120000}"/>
    <cellStyle name="Percent 4 3 2 2 3 4" xfId="5965" xr:uid="{00000000-0005-0000-0000-00001D120000}"/>
    <cellStyle name="Percent 4 3 2 2 3 5" xfId="5966" xr:uid="{00000000-0005-0000-0000-00001E120000}"/>
    <cellStyle name="Percent 4 3 2 2 4" xfId="5967" xr:uid="{00000000-0005-0000-0000-00001F120000}"/>
    <cellStyle name="Percent 4 3 2 2 4 2" xfId="5968" xr:uid="{00000000-0005-0000-0000-000020120000}"/>
    <cellStyle name="Percent 4 3 2 2 4 2 2" xfId="5969" xr:uid="{00000000-0005-0000-0000-000021120000}"/>
    <cellStyle name="Percent 4 3 2 2 4 2 2 2" xfId="5970" xr:uid="{00000000-0005-0000-0000-000022120000}"/>
    <cellStyle name="Percent 4 3 2 2 4 2 2 3" xfId="5971" xr:uid="{00000000-0005-0000-0000-000023120000}"/>
    <cellStyle name="Percent 4 3 2 2 4 2 3" xfId="5972" xr:uid="{00000000-0005-0000-0000-000024120000}"/>
    <cellStyle name="Percent 4 3 2 2 4 2 4" xfId="5973" xr:uid="{00000000-0005-0000-0000-000025120000}"/>
    <cellStyle name="Percent 4 3 2 2 4 3" xfId="5974" xr:uid="{00000000-0005-0000-0000-000026120000}"/>
    <cellStyle name="Percent 4 3 2 2 4 3 2" xfId="5975" xr:uid="{00000000-0005-0000-0000-000027120000}"/>
    <cellStyle name="Percent 4 3 2 2 4 3 3" xfId="5976" xr:uid="{00000000-0005-0000-0000-000028120000}"/>
    <cellStyle name="Percent 4 3 2 2 4 4" xfId="5977" xr:uid="{00000000-0005-0000-0000-000029120000}"/>
    <cellStyle name="Percent 4 3 2 2 4 5" xfId="5978" xr:uid="{00000000-0005-0000-0000-00002A120000}"/>
    <cellStyle name="Percent 4 3 2 2 5" xfId="5979" xr:uid="{00000000-0005-0000-0000-00002B120000}"/>
    <cellStyle name="Percent 4 3 2 2 5 2" xfId="5980" xr:uid="{00000000-0005-0000-0000-00002C120000}"/>
    <cellStyle name="Percent 4 3 2 2 5 2 2" xfId="5981" xr:uid="{00000000-0005-0000-0000-00002D120000}"/>
    <cellStyle name="Percent 4 3 2 2 5 2 3" xfId="5982" xr:uid="{00000000-0005-0000-0000-00002E120000}"/>
    <cellStyle name="Percent 4 3 2 2 5 3" xfId="5983" xr:uid="{00000000-0005-0000-0000-00002F120000}"/>
    <cellStyle name="Percent 4 3 2 2 5 4" xfId="5984" xr:uid="{00000000-0005-0000-0000-000030120000}"/>
    <cellStyle name="Percent 4 3 2 2 6" xfId="5985" xr:uid="{00000000-0005-0000-0000-000031120000}"/>
    <cellStyle name="Percent 4 3 2 2 6 2" xfId="5986" xr:uid="{00000000-0005-0000-0000-000032120000}"/>
    <cellStyle name="Percent 4 3 2 2 6 2 2" xfId="5987" xr:uid="{00000000-0005-0000-0000-000033120000}"/>
    <cellStyle name="Percent 4 3 2 2 6 2 3" xfId="5988" xr:uid="{00000000-0005-0000-0000-000034120000}"/>
    <cellStyle name="Percent 4 3 2 2 6 3" xfId="5989" xr:uid="{00000000-0005-0000-0000-000035120000}"/>
    <cellStyle name="Percent 4 3 2 2 6 4" xfId="5990" xr:uid="{00000000-0005-0000-0000-000036120000}"/>
    <cellStyle name="Percent 4 3 2 2 7" xfId="5991" xr:uid="{00000000-0005-0000-0000-000037120000}"/>
    <cellStyle name="Percent 4 3 2 2 7 2" xfId="5992" xr:uid="{00000000-0005-0000-0000-000038120000}"/>
    <cellStyle name="Percent 4 3 2 2 7 2 2" xfId="5993" xr:uid="{00000000-0005-0000-0000-000039120000}"/>
    <cellStyle name="Percent 4 3 2 2 7 2 3" xfId="5994" xr:uid="{00000000-0005-0000-0000-00003A120000}"/>
    <cellStyle name="Percent 4 3 2 2 7 3" xfId="5995" xr:uid="{00000000-0005-0000-0000-00003B120000}"/>
    <cellStyle name="Percent 4 3 2 2 7 4" xfId="5996" xr:uid="{00000000-0005-0000-0000-00003C120000}"/>
    <cellStyle name="Percent 4 3 2 2 8" xfId="5997" xr:uid="{00000000-0005-0000-0000-00003D120000}"/>
    <cellStyle name="Percent 4 3 2 2 8 2" xfId="5998" xr:uid="{00000000-0005-0000-0000-00003E120000}"/>
    <cellStyle name="Percent 4 3 2 2 8 3" xfId="5999" xr:uid="{00000000-0005-0000-0000-00003F120000}"/>
    <cellStyle name="Percent 4 3 2 2 9" xfId="6000" xr:uid="{00000000-0005-0000-0000-000040120000}"/>
    <cellStyle name="Percent 4 3 2 3" xfId="6001" xr:uid="{00000000-0005-0000-0000-000041120000}"/>
    <cellStyle name="Percent 4 3 2 3 2" xfId="6002" xr:uid="{00000000-0005-0000-0000-000042120000}"/>
    <cellStyle name="Percent 4 3 2 3 2 2" xfId="6003" xr:uid="{00000000-0005-0000-0000-000043120000}"/>
    <cellStyle name="Percent 4 3 2 3 2 2 2" xfId="6004" xr:uid="{00000000-0005-0000-0000-000044120000}"/>
    <cellStyle name="Percent 4 3 2 3 2 2 3" xfId="6005" xr:uid="{00000000-0005-0000-0000-000045120000}"/>
    <cellStyle name="Percent 4 3 2 3 2 3" xfId="6006" xr:uid="{00000000-0005-0000-0000-000046120000}"/>
    <cellStyle name="Percent 4 3 2 3 2 4" xfId="6007" xr:uid="{00000000-0005-0000-0000-000047120000}"/>
    <cellStyle name="Percent 4 3 2 3 3" xfId="6008" xr:uid="{00000000-0005-0000-0000-000048120000}"/>
    <cellStyle name="Percent 4 3 2 3 3 2" xfId="6009" xr:uid="{00000000-0005-0000-0000-000049120000}"/>
    <cellStyle name="Percent 4 3 2 3 3 3" xfId="6010" xr:uid="{00000000-0005-0000-0000-00004A120000}"/>
    <cellStyle name="Percent 4 3 2 3 4" xfId="6011" xr:uid="{00000000-0005-0000-0000-00004B120000}"/>
    <cellStyle name="Percent 4 3 2 3 5" xfId="6012" xr:uid="{00000000-0005-0000-0000-00004C120000}"/>
    <cellStyle name="Percent 4 3 2 4" xfId="6013" xr:uid="{00000000-0005-0000-0000-00004D120000}"/>
    <cellStyle name="Percent 4 3 2 4 2" xfId="6014" xr:uid="{00000000-0005-0000-0000-00004E120000}"/>
    <cellStyle name="Percent 4 3 2 4 2 2" xfId="6015" xr:uid="{00000000-0005-0000-0000-00004F120000}"/>
    <cellStyle name="Percent 4 3 2 4 2 2 2" xfId="6016" xr:uid="{00000000-0005-0000-0000-000050120000}"/>
    <cellStyle name="Percent 4 3 2 4 2 2 3" xfId="6017" xr:uid="{00000000-0005-0000-0000-000051120000}"/>
    <cellStyle name="Percent 4 3 2 4 2 3" xfId="6018" xr:uid="{00000000-0005-0000-0000-000052120000}"/>
    <cellStyle name="Percent 4 3 2 4 2 4" xfId="6019" xr:uid="{00000000-0005-0000-0000-000053120000}"/>
    <cellStyle name="Percent 4 3 2 4 3" xfId="6020" xr:uid="{00000000-0005-0000-0000-000054120000}"/>
    <cellStyle name="Percent 4 3 2 4 3 2" xfId="6021" xr:uid="{00000000-0005-0000-0000-000055120000}"/>
    <cellStyle name="Percent 4 3 2 4 3 3" xfId="6022" xr:uid="{00000000-0005-0000-0000-000056120000}"/>
    <cellStyle name="Percent 4 3 2 4 4" xfId="6023" xr:uid="{00000000-0005-0000-0000-000057120000}"/>
    <cellStyle name="Percent 4 3 2 4 5" xfId="6024" xr:uid="{00000000-0005-0000-0000-000058120000}"/>
    <cellStyle name="Percent 4 3 2 5" xfId="6025" xr:uid="{00000000-0005-0000-0000-000059120000}"/>
    <cellStyle name="Percent 4 3 2 5 2" xfId="6026" xr:uid="{00000000-0005-0000-0000-00005A120000}"/>
    <cellStyle name="Percent 4 3 2 5 2 2" xfId="6027" xr:uid="{00000000-0005-0000-0000-00005B120000}"/>
    <cellStyle name="Percent 4 3 2 5 2 2 2" xfId="6028" xr:uid="{00000000-0005-0000-0000-00005C120000}"/>
    <cellStyle name="Percent 4 3 2 5 2 2 3" xfId="6029" xr:uid="{00000000-0005-0000-0000-00005D120000}"/>
    <cellStyle name="Percent 4 3 2 5 2 3" xfId="6030" xr:uid="{00000000-0005-0000-0000-00005E120000}"/>
    <cellStyle name="Percent 4 3 2 5 2 4" xfId="6031" xr:uid="{00000000-0005-0000-0000-00005F120000}"/>
    <cellStyle name="Percent 4 3 2 5 3" xfId="6032" xr:uid="{00000000-0005-0000-0000-000060120000}"/>
    <cellStyle name="Percent 4 3 2 5 3 2" xfId="6033" xr:uid="{00000000-0005-0000-0000-000061120000}"/>
    <cellStyle name="Percent 4 3 2 5 3 3" xfId="6034" xr:uid="{00000000-0005-0000-0000-000062120000}"/>
    <cellStyle name="Percent 4 3 2 5 4" xfId="6035" xr:uid="{00000000-0005-0000-0000-000063120000}"/>
    <cellStyle name="Percent 4 3 2 5 5" xfId="6036" xr:uid="{00000000-0005-0000-0000-000064120000}"/>
    <cellStyle name="Percent 4 3 2 6" xfId="6037" xr:uid="{00000000-0005-0000-0000-000065120000}"/>
    <cellStyle name="Percent 4 3 2 6 2" xfId="6038" xr:uid="{00000000-0005-0000-0000-000066120000}"/>
    <cellStyle name="Percent 4 3 2 6 2 2" xfId="6039" xr:uid="{00000000-0005-0000-0000-000067120000}"/>
    <cellStyle name="Percent 4 3 2 6 2 3" xfId="6040" xr:uid="{00000000-0005-0000-0000-000068120000}"/>
    <cellStyle name="Percent 4 3 2 6 3" xfId="6041" xr:uid="{00000000-0005-0000-0000-000069120000}"/>
    <cellStyle name="Percent 4 3 2 6 4" xfId="6042" xr:uid="{00000000-0005-0000-0000-00006A120000}"/>
    <cellStyle name="Percent 4 3 2 7" xfId="6043" xr:uid="{00000000-0005-0000-0000-00006B120000}"/>
    <cellStyle name="Percent 4 3 2 7 2" xfId="6044" xr:uid="{00000000-0005-0000-0000-00006C120000}"/>
    <cellStyle name="Percent 4 3 2 7 2 2" xfId="6045" xr:uid="{00000000-0005-0000-0000-00006D120000}"/>
    <cellStyle name="Percent 4 3 2 7 2 3" xfId="6046" xr:uid="{00000000-0005-0000-0000-00006E120000}"/>
    <cellStyle name="Percent 4 3 2 7 3" xfId="6047" xr:uid="{00000000-0005-0000-0000-00006F120000}"/>
    <cellStyle name="Percent 4 3 2 7 4" xfId="6048" xr:uid="{00000000-0005-0000-0000-000070120000}"/>
    <cellStyle name="Percent 4 3 2 8" xfId="6049" xr:uid="{00000000-0005-0000-0000-000071120000}"/>
    <cellStyle name="Percent 4 3 2 8 2" xfId="6050" xr:uid="{00000000-0005-0000-0000-000072120000}"/>
    <cellStyle name="Percent 4 3 2 8 2 2" xfId="6051" xr:uid="{00000000-0005-0000-0000-000073120000}"/>
    <cellStyle name="Percent 4 3 2 8 2 3" xfId="6052" xr:uid="{00000000-0005-0000-0000-000074120000}"/>
    <cellStyle name="Percent 4 3 2 8 3" xfId="6053" xr:uid="{00000000-0005-0000-0000-000075120000}"/>
    <cellStyle name="Percent 4 3 2 8 4" xfId="6054" xr:uid="{00000000-0005-0000-0000-000076120000}"/>
    <cellStyle name="Percent 4 3 2 9" xfId="6055" xr:uid="{00000000-0005-0000-0000-000077120000}"/>
    <cellStyle name="Percent 4 3 2 9 2" xfId="6056" xr:uid="{00000000-0005-0000-0000-000078120000}"/>
    <cellStyle name="Percent 4 3 2 9 3" xfId="6057" xr:uid="{00000000-0005-0000-0000-000079120000}"/>
    <cellStyle name="Percent 4 3 3" xfId="3893" xr:uid="{00000000-0005-0000-0000-00007A120000}"/>
    <cellStyle name="Percent 4 3 3 10" xfId="6058" xr:uid="{00000000-0005-0000-0000-00007B120000}"/>
    <cellStyle name="Percent 4 3 3 2" xfId="6059" xr:uid="{00000000-0005-0000-0000-00007C120000}"/>
    <cellStyle name="Percent 4 3 3 2 2" xfId="6060" xr:uid="{00000000-0005-0000-0000-00007D120000}"/>
    <cellStyle name="Percent 4 3 3 2 2 2" xfId="6061" xr:uid="{00000000-0005-0000-0000-00007E120000}"/>
    <cellStyle name="Percent 4 3 3 2 2 2 2" xfId="6062" xr:uid="{00000000-0005-0000-0000-00007F120000}"/>
    <cellStyle name="Percent 4 3 3 2 2 2 3" xfId="6063" xr:uid="{00000000-0005-0000-0000-000080120000}"/>
    <cellStyle name="Percent 4 3 3 2 2 3" xfId="6064" xr:uid="{00000000-0005-0000-0000-000081120000}"/>
    <cellStyle name="Percent 4 3 3 2 2 4" xfId="6065" xr:uid="{00000000-0005-0000-0000-000082120000}"/>
    <cellStyle name="Percent 4 3 3 2 3" xfId="6066" xr:uid="{00000000-0005-0000-0000-000083120000}"/>
    <cellStyle name="Percent 4 3 3 2 3 2" xfId="6067" xr:uid="{00000000-0005-0000-0000-000084120000}"/>
    <cellStyle name="Percent 4 3 3 2 3 3" xfId="6068" xr:uid="{00000000-0005-0000-0000-000085120000}"/>
    <cellStyle name="Percent 4 3 3 2 4" xfId="6069" xr:uid="{00000000-0005-0000-0000-000086120000}"/>
    <cellStyle name="Percent 4 3 3 2 5" xfId="6070" xr:uid="{00000000-0005-0000-0000-000087120000}"/>
    <cellStyle name="Percent 4 3 3 3" xfId="6071" xr:uid="{00000000-0005-0000-0000-000088120000}"/>
    <cellStyle name="Percent 4 3 3 3 2" xfId="6072" xr:uid="{00000000-0005-0000-0000-000089120000}"/>
    <cellStyle name="Percent 4 3 3 3 2 2" xfId="6073" xr:uid="{00000000-0005-0000-0000-00008A120000}"/>
    <cellStyle name="Percent 4 3 3 3 2 2 2" xfId="6074" xr:uid="{00000000-0005-0000-0000-00008B120000}"/>
    <cellStyle name="Percent 4 3 3 3 2 2 3" xfId="6075" xr:uid="{00000000-0005-0000-0000-00008C120000}"/>
    <cellStyle name="Percent 4 3 3 3 2 3" xfId="6076" xr:uid="{00000000-0005-0000-0000-00008D120000}"/>
    <cellStyle name="Percent 4 3 3 3 2 4" xfId="6077" xr:uid="{00000000-0005-0000-0000-00008E120000}"/>
    <cellStyle name="Percent 4 3 3 3 3" xfId="6078" xr:uid="{00000000-0005-0000-0000-00008F120000}"/>
    <cellStyle name="Percent 4 3 3 3 3 2" xfId="6079" xr:uid="{00000000-0005-0000-0000-000090120000}"/>
    <cellStyle name="Percent 4 3 3 3 3 3" xfId="6080" xr:uid="{00000000-0005-0000-0000-000091120000}"/>
    <cellStyle name="Percent 4 3 3 3 4" xfId="6081" xr:uid="{00000000-0005-0000-0000-000092120000}"/>
    <cellStyle name="Percent 4 3 3 3 5" xfId="6082" xr:uid="{00000000-0005-0000-0000-000093120000}"/>
    <cellStyle name="Percent 4 3 3 4" xfId="6083" xr:uid="{00000000-0005-0000-0000-000094120000}"/>
    <cellStyle name="Percent 4 3 3 4 2" xfId="6084" xr:uid="{00000000-0005-0000-0000-000095120000}"/>
    <cellStyle name="Percent 4 3 3 4 2 2" xfId="6085" xr:uid="{00000000-0005-0000-0000-000096120000}"/>
    <cellStyle name="Percent 4 3 3 4 2 2 2" xfId="6086" xr:uid="{00000000-0005-0000-0000-000097120000}"/>
    <cellStyle name="Percent 4 3 3 4 2 2 3" xfId="6087" xr:uid="{00000000-0005-0000-0000-000098120000}"/>
    <cellStyle name="Percent 4 3 3 4 2 3" xfId="6088" xr:uid="{00000000-0005-0000-0000-000099120000}"/>
    <cellStyle name="Percent 4 3 3 4 2 4" xfId="6089" xr:uid="{00000000-0005-0000-0000-00009A120000}"/>
    <cellStyle name="Percent 4 3 3 4 3" xfId="6090" xr:uid="{00000000-0005-0000-0000-00009B120000}"/>
    <cellStyle name="Percent 4 3 3 4 3 2" xfId="6091" xr:uid="{00000000-0005-0000-0000-00009C120000}"/>
    <cellStyle name="Percent 4 3 3 4 3 3" xfId="6092" xr:uid="{00000000-0005-0000-0000-00009D120000}"/>
    <cellStyle name="Percent 4 3 3 4 4" xfId="6093" xr:uid="{00000000-0005-0000-0000-00009E120000}"/>
    <cellStyle name="Percent 4 3 3 4 5" xfId="6094" xr:uid="{00000000-0005-0000-0000-00009F120000}"/>
    <cellStyle name="Percent 4 3 3 5" xfId="6095" xr:uid="{00000000-0005-0000-0000-0000A0120000}"/>
    <cellStyle name="Percent 4 3 3 5 2" xfId="6096" xr:uid="{00000000-0005-0000-0000-0000A1120000}"/>
    <cellStyle name="Percent 4 3 3 5 2 2" xfId="6097" xr:uid="{00000000-0005-0000-0000-0000A2120000}"/>
    <cellStyle name="Percent 4 3 3 5 2 3" xfId="6098" xr:uid="{00000000-0005-0000-0000-0000A3120000}"/>
    <cellStyle name="Percent 4 3 3 5 3" xfId="6099" xr:uid="{00000000-0005-0000-0000-0000A4120000}"/>
    <cellStyle name="Percent 4 3 3 5 4" xfId="6100" xr:uid="{00000000-0005-0000-0000-0000A5120000}"/>
    <cellStyle name="Percent 4 3 3 6" xfId="6101" xr:uid="{00000000-0005-0000-0000-0000A6120000}"/>
    <cellStyle name="Percent 4 3 3 6 2" xfId="6102" xr:uid="{00000000-0005-0000-0000-0000A7120000}"/>
    <cellStyle name="Percent 4 3 3 6 2 2" xfId="6103" xr:uid="{00000000-0005-0000-0000-0000A8120000}"/>
    <cellStyle name="Percent 4 3 3 6 2 3" xfId="6104" xr:uid="{00000000-0005-0000-0000-0000A9120000}"/>
    <cellStyle name="Percent 4 3 3 6 3" xfId="6105" xr:uid="{00000000-0005-0000-0000-0000AA120000}"/>
    <cellStyle name="Percent 4 3 3 6 4" xfId="6106" xr:uid="{00000000-0005-0000-0000-0000AB120000}"/>
    <cellStyle name="Percent 4 3 3 7" xfId="6107" xr:uid="{00000000-0005-0000-0000-0000AC120000}"/>
    <cellStyle name="Percent 4 3 3 7 2" xfId="6108" xr:uid="{00000000-0005-0000-0000-0000AD120000}"/>
    <cellStyle name="Percent 4 3 3 7 2 2" xfId="6109" xr:uid="{00000000-0005-0000-0000-0000AE120000}"/>
    <cellStyle name="Percent 4 3 3 7 2 3" xfId="6110" xr:uid="{00000000-0005-0000-0000-0000AF120000}"/>
    <cellStyle name="Percent 4 3 3 7 3" xfId="6111" xr:uid="{00000000-0005-0000-0000-0000B0120000}"/>
    <cellStyle name="Percent 4 3 3 7 4" xfId="6112" xr:uid="{00000000-0005-0000-0000-0000B1120000}"/>
    <cellStyle name="Percent 4 3 3 8" xfId="6113" xr:uid="{00000000-0005-0000-0000-0000B2120000}"/>
    <cellStyle name="Percent 4 3 3 8 2" xfId="6114" xr:uid="{00000000-0005-0000-0000-0000B3120000}"/>
    <cellStyle name="Percent 4 3 3 8 3" xfId="6115" xr:uid="{00000000-0005-0000-0000-0000B4120000}"/>
    <cellStyle name="Percent 4 3 3 9" xfId="6116" xr:uid="{00000000-0005-0000-0000-0000B5120000}"/>
    <cellStyle name="Percent 4 3 4" xfId="6117" xr:uid="{00000000-0005-0000-0000-0000B6120000}"/>
    <cellStyle name="Percent 4 3 4 2" xfId="6118" xr:uid="{00000000-0005-0000-0000-0000B7120000}"/>
    <cellStyle name="Percent 4 3 4 2 2" xfId="6119" xr:uid="{00000000-0005-0000-0000-0000B8120000}"/>
    <cellStyle name="Percent 4 3 4 2 2 2" xfId="6120" xr:uid="{00000000-0005-0000-0000-0000B9120000}"/>
    <cellStyle name="Percent 4 3 4 2 2 3" xfId="6121" xr:uid="{00000000-0005-0000-0000-0000BA120000}"/>
    <cellStyle name="Percent 4 3 4 2 3" xfId="6122" xr:uid="{00000000-0005-0000-0000-0000BB120000}"/>
    <cellStyle name="Percent 4 3 4 2 4" xfId="6123" xr:uid="{00000000-0005-0000-0000-0000BC120000}"/>
    <cellStyle name="Percent 4 3 4 3" xfId="6124" xr:uid="{00000000-0005-0000-0000-0000BD120000}"/>
    <cellStyle name="Percent 4 3 4 3 2" xfId="6125" xr:uid="{00000000-0005-0000-0000-0000BE120000}"/>
    <cellStyle name="Percent 4 3 4 3 3" xfId="6126" xr:uid="{00000000-0005-0000-0000-0000BF120000}"/>
    <cellStyle name="Percent 4 3 4 4" xfId="6127" xr:uid="{00000000-0005-0000-0000-0000C0120000}"/>
    <cellStyle name="Percent 4 3 4 5" xfId="6128" xr:uid="{00000000-0005-0000-0000-0000C1120000}"/>
    <cellStyle name="Percent 4 3 5" xfId="6129" xr:uid="{00000000-0005-0000-0000-0000C2120000}"/>
    <cellStyle name="Percent 4 3 5 2" xfId="6130" xr:uid="{00000000-0005-0000-0000-0000C3120000}"/>
    <cellStyle name="Percent 4 3 5 2 2" xfId="6131" xr:uid="{00000000-0005-0000-0000-0000C4120000}"/>
    <cellStyle name="Percent 4 3 5 2 2 2" xfId="6132" xr:uid="{00000000-0005-0000-0000-0000C5120000}"/>
    <cellStyle name="Percent 4 3 5 2 2 3" xfId="6133" xr:uid="{00000000-0005-0000-0000-0000C6120000}"/>
    <cellStyle name="Percent 4 3 5 2 3" xfId="6134" xr:uid="{00000000-0005-0000-0000-0000C7120000}"/>
    <cellStyle name="Percent 4 3 5 2 4" xfId="6135" xr:uid="{00000000-0005-0000-0000-0000C8120000}"/>
    <cellStyle name="Percent 4 3 5 3" xfId="6136" xr:uid="{00000000-0005-0000-0000-0000C9120000}"/>
    <cellStyle name="Percent 4 3 5 3 2" xfId="6137" xr:uid="{00000000-0005-0000-0000-0000CA120000}"/>
    <cellStyle name="Percent 4 3 5 3 3" xfId="6138" xr:uid="{00000000-0005-0000-0000-0000CB120000}"/>
    <cellStyle name="Percent 4 3 5 4" xfId="6139" xr:uid="{00000000-0005-0000-0000-0000CC120000}"/>
    <cellStyle name="Percent 4 3 5 5" xfId="6140" xr:uid="{00000000-0005-0000-0000-0000CD120000}"/>
    <cellStyle name="Percent 4 3 6" xfId="6141" xr:uid="{00000000-0005-0000-0000-0000CE120000}"/>
    <cellStyle name="Percent 4 3 6 2" xfId="6142" xr:uid="{00000000-0005-0000-0000-0000CF120000}"/>
    <cellStyle name="Percent 4 3 6 2 2" xfId="6143" xr:uid="{00000000-0005-0000-0000-0000D0120000}"/>
    <cellStyle name="Percent 4 3 6 2 2 2" xfId="6144" xr:uid="{00000000-0005-0000-0000-0000D1120000}"/>
    <cellStyle name="Percent 4 3 6 2 2 3" xfId="6145" xr:uid="{00000000-0005-0000-0000-0000D2120000}"/>
    <cellStyle name="Percent 4 3 6 2 3" xfId="6146" xr:uid="{00000000-0005-0000-0000-0000D3120000}"/>
    <cellStyle name="Percent 4 3 6 2 4" xfId="6147" xr:uid="{00000000-0005-0000-0000-0000D4120000}"/>
    <cellStyle name="Percent 4 3 6 3" xfId="6148" xr:uid="{00000000-0005-0000-0000-0000D5120000}"/>
    <cellStyle name="Percent 4 3 6 3 2" xfId="6149" xr:uid="{00000000-0005-0000-0000-0000D6120000}"/>
    <cellStyle name="Percent 4 3 6 3 3" xfId="6150" xr:uid="{00000000-0005-0000-0000-0000D7120000}"/>
    <cellStyle name="Percent 4 3 6 4" xfId="6151" xr:uid="{00000000-0005-0000-0000-0000D8120000}"/>
    <cellStyle name="Percent 4 3 6 5" xfId="6152" xr:uid="{00000000-0005-0000-0000-0000D9120000}"/>
    <cellStyle name="Percent 4 3 7" xfId="6153" xr:uid="{00000000-0005-0000-0000-0000DA120000}"/>
    <cellStyle name="Percent 4 3 7 2" xfId="6154" xr:uid="{00000000-0005-0000-0000-0000DB120000}"/>
    <cellStyle name="Percent 4 3 7 2 2" xfId="6155" xr:uid="{00000000-0005-0000-0000-0000DC120000}"/>
    <cellStyle name="Percent 4 3 7 2 3" xfId="6156" xr:uid="{00000000-0005-0000-0000-0000DD120000}"/>
    <cellStyle name="Percent 4 3 7 3" xfId="6157" xr:uid="{00000000-0005-0000-0000-0000DE120000}"/>
    <cellStyle name="Percent 4 3 7 4" xfId="6158" xr:uid="{00000000-0005-0000-0000-0000DF120000}"/>
    <cellStyle name="Percent 4 3 8" xfId="6159" xr:uid="{00000000-0005-0000-0000-0000E0120000}"/>
    <cellStyle name="Percent 4 3 8 2" xfId="6160" xr:uid="{00000000-0005-0000-0000-0000E1120000}"/>
    <cellStyle name="Percent 4 3 8 2 2" xfId="6161" xr:uid="{00000000-0005-0000-0000-0000E2120000}"/>
    <cellStyle name="Percent 4 3 8 2 3" xfId="6162" xr:uid="{00000000-0005-0000-0000-0000E3120000}"/>
    <cellStyle name="Percent 4 3 8 3" xfId="6163" xr:uid="{00000000-0005-0000-0000-0000E4120000}"/>
    <cellStyle name="Percent 4 3 8 4" xfId="6164" xr:uid="{00000000-0005-0000-0000-0000E5120000}"/>
    <cellStyle name="Percent 4 3 9" xfId="6165" xr:uid="{00000000-0005-0000-0000-0000E6120000}"/>
    <cellStyle name="Percent 4 3 9 2" xfId="6166" xr:uid="{00000000-0005-0000-0000-0000E7120000}"/>
    <cellStyle name="Percent 4 3 9 2 2" xfId="6167" xr:uid="{00000000-0005-0000-0000-0000E8120000}"/>
    <cellStyle name="Percent 4 3 9 2 3" xfId="6168" xr:uid="{00000000-0005-0000-0000-0000E9120000}"/>
    <cellStyle name="Percent 4 3 9 3" xfId="6169" xr:uid="{00000000-0005-0000-0000-0000EA120000}"/>
    <cellStyle name="Percent 4 3 9 4" xfId="6170" xr:uid="{00000000-0005-0000-0000-0000EB120000}"/>
    <cellStyle name="Percent 4 4" xfId="3751" xr:uid="{00000000-0005-0000-0000-0000EC120000}"/>
    <cellStyle name="Percent 4 4 10" xfId="6171" xr:uid="{00000000-0005-0000-0000-0000ED120000}"/>
    <cellStyle name="Percent 4 4 11" xfId="6172" xr:uid="{00000000-0005-0000-0000-0000EE120000}"/>
    <cellStyle name="Percent 4 4 2" xfId="6173" xr:uid="{00000000-0005-0000-0000-0000EF120000}"/>
    <cellStyle name="Percent 4 4 2 10" xfId="6174" xr:uid="{00000000-0005-0000-0000-0000F0120000}"/>
    <cellStyle name="Percent 4 4 2 2" xfId="6175" xr:uid="{00000000-0005-0000-0000-0000F1120000}"/>
    <cellStyle name="Percent 4 4 2 2 2" xfId="6176" xr:uid="{00000000-0005-0000-0000-0000F2120000}"/>
    <cellStyle name="Percent 4 4 2 2 2 2" xfId="6177" xr:uid="{00000000-0005-0000-0000-0000F3120000}"/>
    <cellStyle name="Percent 4 4 2 2 2 2 2" xfId="6178" xr:uid="{00000000-0005-0000-0000-0000F4120000}"/>
    <cellStyle name="Percent 4 4 2 2 2 2 3" xfId="6179" xr:uid="{00000000-0005-0000-0000-0000F5120000}"/>
    <cellStyle name="Percent 4 4 2 2 2 3" xfId="6180" xr:uid="{00000000-0005-0000-0000-0000F6120000}"/>
    <cellStyle name="Percent 4 4 2 2 2 4" xfId="6181" xr:uid="{00000000-0005-0000-0000-0000F7120000}"/>
    <cellStyle name="Percent 4 4 2 2 3" xfId="6182" xr:uid="{00000000-0005-0000-0000-0000F8120000}"/>
    <cellStyle name="Percent 4 4 2 2 3 2" xfId="6183" xr:uid="{00000000-0005-0000-0000-0000F9120000}"/>
    <cellStyle name="Percent 4 4 2 2 3 3" xfId="6184" xr:uid="{00000000-0005-0000-0000-0000FA120000}"/>
    <cellStyle name="Percent 4 4 2 2 4" xfId="6185" xr:uid="{00000000-0005-0000-0000-0000FB120000}"/>
    <cellStyle name="Percent 4 4 2 2 5" xfId="6186" xr:uid="{00000000-0005-0000-0000-0000FC120000}"/>
    <cellStyle name="Percent 4 4 2 3" xfId="6187" xr:uid="{00000000-0005-0000-0000-0000FD120000}"/>
    <cellStyle name="Percent 4 4 2 3 2" xfId="6188" xr:uid="{00000000-0005-0000-0000-0000FE120000}"/>
    <cellStyle name="Percent 4 4 2 3 2 2" xfId="6189" xr:uid="{00000000-0005-0000-0000-0000FF120000}"/>
    <cellStyle name="Percent 4 4 2 3 2 2 2" xfId="6190" xr:uid="{00000000-0005-0000-0000-000000130000}"/>
    <cellStyle name="Percent 4 4 2 3 2 2 3" xfId="6191" xr:uid="{00000000-0005-0000-0000-000001130000}"/>
    <cellStyle name="Percent 4 4 2 3 2 3" xfId="6192" xr:uid="{00000000-0005-0000-0000-000002130000}"/>
    <cellStyle name="Percent 4 4 2 3 2 4" xfId="6193" xr:uid="{00000000-0005-0000-0000-000003130000}"/>
    <cellStyle name="Percent 4 4 2 3 3" xfId="6194" xr:uid="{00000000-0005-0000-0000-000004130000}"/>
    <cellStyle name="Percent 4 4 2 3 3 2" xfId="6195" xr:uid="{00000000-0005-0000-0000-000005130000}"/>
    <cellStyle name="Percent 4 4 2 3 3 3" xfId="6196" xr:uid="{00000000-0005-0000-0000-000006130000}"/>
    <cellStyle name="Percent 4 4 2 3 4" xfId="6197" xr:uid="{00000000-0005-0000-0000-000007130000}"/>
    <cellStyle name="Percent 4 4 2 3 5" xfId="6198" xr:uid="{00000000-0005-0000-0000-000008130000}"/>
    <cellStyle name="Percent 4 4 2 4" xfId="6199" xr:uid="{00000000-0005-0000-0000-000009130000}"/>
    <cellStyle name="Percent 4 4 2 4 2" xfId="6200" xr:uid="{00000000-0005-0000-0000-00000A130000}"/>
    <cellStyle name="Percent 4 4 2 4 2 2" xfId="6201" xr:uid="{00000000-0005-0000-0000-00000B130000}"/>
    <cellStyle name="Percent 4 4 2 4 2 2 2" xfId="6202" xr:uid="{00000000-0005-0000-0000-00000C130000}"/>
    <cellStyle name="Percent 4 4 2 4 2 2 3" xfId="6203" xr:uid="{00000000-0005-0000-0000-00000D130000}"/>
    <cellStyle name="Percent 4 4 2 4 2 3" xfId="6204" xr:uid="{00000000-0005-0000-0000-00000E130000}"/>
    <cellStyle name="Percent 4 4 2 4 2 4" xfId="6205" xr:uid="{00000000-0005-0000-0000-00000F130000}"/>
    <cellStyle name="Percent 4 4 2 4 3" xfId="6206" xr:uid="{00000000-0005-0000-0000-000010130000}"/>
    <cellStyle name="Percent 4 4 2 4 3 2" xfId="6207" xr:uid="{00000000-0005-0000-0000-000011130000}"/>
    <cellStyle name="Percent 4 4 2 4 3 3" xfId="6208" xr:uid="{00000000-0005-0000-0000-000012130000}"/>
    <cellStyle name="Percent 4 4 2 4 4" xfId="6209" xr:uid="{00000000-0005-0000-0000-000013130000}"/>
    <cellStyle name="Percent 4 4 2 4 5" xfId="6210" xr:uid="{00000000-0005-0000-0000-000014130000}"/>
    <cellStyle name="Percent 4 4 2 5" xfId="6211" xr:uid="{00000000-0005-0000-0000-000015130000}"/>
    <cellStyle name="Percent 4 4 2 5 2" xfId="6212" xr:uid="{00000000-0005-0000-0000-000016130000}"/>
    <cellStyle name="Percent 4 4 2 5 2 2" xfId="6213" xr:uid="{00000000-0005-0000-0000-000017130000}"/>
    <cellStyle name="Percent 4 4 2 5 2 3" xfId="6214" xr:uid="{00000000-0005-0000-0000-000018130000}"/>
    <cellStyle name="Percent 4 4 2 5 3" xfId="6215" xr:uid="{00000000-0005-0000-0000-000019130000}"/>
    <cellStyle name="Percent 4 4 2 5 4" xfId="6216" xr:uid="{00000000-0005-0000-0000-00001A130000}"/>
    <cellStyle name="Percent 4 4 2 6" xfId="6217" xr:uid="{00000000-0005-0000-0000-00001B130000}"/>
    <cellStyle name="Percent 4 4 2 6 2" xfId="6218" xr:uid="{00000000-0005-0000-0000-00001C130000}"/>
    <cellStyle name="Percent 4 4 2 6 2 2" xfId="6219" xr:uid="{00000000-0005-0000-0000-00001D130000}"/>
    <cellStyle name="Percent 4 4 2 6 2 3" xfId="6220" xr:uid="{00000000-0005-0000-0000-00001E130000}"/>
    <cellStyle name="Percent 4 4 2 6 3" xfId="6221" xr:uid="{00000000-0005-0000-0000-00001F130000}"/>
    <cellStyle name="Percent 4 4 2 6 4" xfId="6222" xr:uid="{00000000-0005-0000-0000-000020130000}"/>
    <cellStyle name="Percent 4 4 2 7" xfId="6223" xr:uid="{00000000-0005-0000-0000-000021130000}"/>
    <cellStyle name="Percent 4 4 2 7 2" xfId="6224" xr:uid="{00000000-0005-0000-0000-000022130000}"/>
    <cellStyle name="Percent 4 4 2 7 2 2" xfId="6225" xr:uid="{00000000-0005-0000-0000-000023130000}"/>
    <cellStyle name="Percent 4 4 2 7 2 3" xfId="6226" xr:uid="{00000000-0005-0000-0000-000024130000}"/>
    <cellStyle name="Percent 4 4 2 7 3" xfId="6227" xr:uid="{00000000-0005-0000-0000-000025130000}"/>
    <cellStyle name="Percent 4 4 2 7 4" xfId="6228" xr:uid="{00000000-0005-0000-0000-000026130000}"/>
    <cellStyle name="Percent 4 4 2 8" xfId="6229" xr:uid="{00000000-0005-0000-0000-000027130000}"/>
    <cellStyle name="Percent 4 4 2 8 2" xfId="6230" xr:uid="{00000000-0005-0000-0000-000028130000}"/>
    <cellStyle name="Percent 4 4 2 8 3" xfId="6231" xr:uid="{00000000-0005-0000-0000-000029130000}"/>
    <cellStyle name="Percent 4 4 2 9" xfId="6232" xr:uid="{00000000-0005-0000-0000-00002A130000}"/>
    <cellStyle name="Percent 4 4 3" xfId="6233" xr:uid="{00000000-0005-0000-0000-00002B130000}"/>
    <cellStyle name="Percent 4 4 3 2" xfId="6234" xr:uid="{00000000-0005-0000-0000-00002C130000}"/>
    <cellStyle name="Percent 4 4 3 2 2" xfId="6235" xr:uid="{00000000-0005-0000-0000-00002D130000}"/>
    <cellStyle name="Percent 4 4 3 2 2 2" xfId="6236" xr:uid="{00000000-0005-0000-0000-00002E130000}"/>
    <cellStyle name="Percent 4 4 3 2 2 3" xfId="6237" xr:uid="{00000000-0005-0000-0000-00002F130000}"/>
    <cellStyle name="Percent 4 4 3 2 3" xfId="6238" xr:uid="{00000000-0005-0000-0000-000030130000}"/>
    <cellStyle name="Percent 4 4 3 2 4" xfId="6239" xr:uid="{00000000-0005-0000-0000-000031130000}"/>
    <cellStyle name="Percent 4 4 3 3" xfId="6240" xr:uid="{00000000-0005-0000-0000-000032130000}"/>
    <cellStyle name="Percent 4 4 3 3 2" xfId="6241" xr:uid="{00000000-0005-0000-0000-000033130000}"/>
    <cellStyle name="Percent 4 4 3 3 3" xfId="6242" xr:uid="{00000000-0005-0000-0000-000034130000}"/>
    <cellStyle name="Percent 4 4 3 4" xfId="6243" xr:uid="{00000000-0005-0000-0000-000035130000}"/>
    <cellStyle name="Percent 4 4 3 5" xfId="6244" xr:uid="{00000000-0005-0000-0000-000036130000}"/>
    <cellStyle name="Percent 4 4 4" xfId="6245" xr:uid="{00000000-0005-0000-0000-000037130000}"/>
    <cellStyle name="Percent 4 4 4 2" xfId="6246" xr:uid="{00000000-0005-0000-0000-000038130000}"/>
    <cellStyle name="Percent 4 4 4 2 2" xfId="6247" xr:uid="{00000000-0005-0000-0000-000039130000}"/>
    <cellStyle name="Percent 4 4 4 2 2 2" xfId="6248" xr:uid="{00000000-0005-0000-0000-00003A130000}"/>
    <cellStyle name="Percent 4 4 4 2 2 3" xfId="6249" xr:uid="{00000000-0005-0000-0000-00003B130000}"/>
    <cellStyle name="Percent 4 4 4 2 3" xfId="6250" xr:uid="{00000000-0005-0000-0000-00003C130000}"/>
    <cellStyle name="Percent 4 4 4 2 4" xfId="6251" xr:uid="{00000000-0005-0000-0000-00003D130000}"/>
    <cellStyle name="Percent 4 4 4 3" xfId="6252" xr:uid="{00000000-0005-0000-0000-00003E130000}"/>
    <cellStyle name="Percent 4 4 4 3 2" xfId="6253" xr:uid="{00000000-0005-0000-0000-00003F130000}"/>
    <cellStyle name="Percent 4 4 4 3 3" xfId="6254" xr:uid="{00000000-0005-0000-0000-000040130000}"/>
    <cellStyle name="Percent 4 4 4 4" xfId="6255" xr:uid="{00000000-0005-0000-0000-000041130000}"/>
    <cellStyle name="Percent 4 4 4 5" xfId="6256" xr:uid="{00000000-0005-0000-0000-000042130000}"/>
    <cellStyle name="Percent 4 4 5" xfId="6257" xr:uid="{00000000-0005-0000-0000-000043130000}"/>
    <cellStyle name="Percent 4 4 5 2" xfId="6258" xr:uid="{00000000-0005-0000-0000-000044130000}"/>
    <cellStyle name="Percent 4 4 5 2 2" xfId="6259" xr:uid="{00000000-0005-0000-0000-000045130000}"/>
    <cellStyle name="Percent 4 4 5 2 2 2" xfId="6260" xr:uid="{00000000-0005-0000-0000-000046130000}"/>
    <cellStyle name="Percent 4 4 5 2 2 3" xfId="6261" xr:uid="{00000000-0005-0000-0000-000047130000}"/>
    <cellStyle name="Percent 4 4 5 2 3" xfId="6262" xr:uid="{00000000-0005-0000-0000-000048130000}"/>
    <cellStyle name="Percent 4 4 5 2 4" xfId="6263" xr:uid="{00000000-0005-0000-0000-000049130000}"/>
    <cellStyle name="Percent 4 4 5 3" xfId="6264" xr:uid="{00000000-0005-0000-0000-00004A130000}"/>
    <cellStyle name="Percent 4 4 5 3 2" xfId="6265" xr:uid="{00000000-0005-0000-0000-00004B130000}"/>
    <cellStyle name="Percent 4 4 5 3 3" xfId="6266" xr:uid="{00000000-0005-0000-0000-00004C130000}"/>
    <cellStyle name="Percent 4 4 5 4" xfId="6267" xr:uid="{00000000-0005-0000-0000-00004D130000}"/>
    <cellStyle name="Percent 4 4 5 5" xfId="6268" xr:uid="{00000000-0005-0000-0000-00004E130000}"/>
    <cellStyle name="Percent 4 4 6" xfId="6269" xr:uid="{00000000-0005-0000-0000-00004F130000}"/>
    <cellStyle name="Percent 4 4 6 2" xfId="6270" xr:uid="{00000000-0005-0000-0000-000050130000}"/>
    <cellStyle name="Percent 4 4 6 2 2" xfId="6271" xr:uid="{00000000-0005-0000-0000-000051130000}"/>
    <cellStyle name="Percent 4 4 6 2 3" xfId="6272" xr:uid="{00000000-0005-0000-0000-000052130000}"/>
    <cellStyle name="Percent 4 4 6 3" xfId="6273" xr:uid="{00000000-0005-0000-0000-000053130000}"/>
    <cellStyle name="Percent 4 4 6 4" xfId="6274" xr:uid="{00000000-0005-0000-0000-000054130000}"/>
    <cellStyle name="Percent 4 4 7" xfId="6275" xr:uid="{00000000-0005-0000-0000-000055130000}"/>
    <cellStyle name="Percent 4 4 7 2" xfId="6276" xr:uid="{00000000-0005-0000-0000-000056130000}"/>
    <cellStyle name="Percent 4 4 7 2 2" xfId="6277" xr:uid="{00000000-0005-0000-0000-000057130000}"/>
    <cellStyle name="Percent 4 4 7 2 3" xfId="6278" xr:uid="{00000000-0005-0000-0000-000058130000}"/>
    <cellStyle name="Percent 4 4 7 3" xfId="6279" xr:uid="{00000000-0005-0000-0000-000059130000}"/>
    <cellStyle name="Percent 4 4 7 4" xfId="6280" xr:uid="{00000000-0005-0000-0000-00005A130000}"/>
    <cellStyle name="Percent 4 4 8" xfId="6281" xr:uid="{00000000-0005-0000-0000-00005B130000}"/>
    <cellStyle name="Percent 4 4 8 2" xfId="6282" xr:uid="{00000000-0005-0000-0000-00005C130000}"/>
    <cellStyle name="Percent 4 4 8 2 2" xfId="6283" xr:uid="{00000000-0005-0000-0000-00005D130000}"/>
    <cellStyle name="Percent 4 4 8 2 3" xfId="6284" xr:uid="{00000000-0005-0000-0000-00005E130000}"/>
    <cellStyle name="Percent 4 4 8 3" xfId="6285" xr:uid="{00000000-0005-0000-0000-00005F130000}"/>
    <cellStyle name="Percent 4 4 8 4" xfId="6286" xr:uid="{00000000-0005-0000-0000-000060130000}"/>
    <cellStyle name="Percent 4 4 9" xfId="6287" xr:uid="{00000000-0005-0000-0000-000061130000}"/>
    <cellStyle name="Percent 4 4 9 2" xfId="6288" xr:uid="{00000000-0005-0000-0000-000062130000}"/>
    <cellStyle name="Percent 4 4 9 3" xfId="6289" xr:uid="{00000000-0005-0000-0000-000063130000}"/>
    <cellStyle name="Percent 4 5" xfId="6290" xr:uid="{00000000-0005-0000-0000-000064130000}"/>
    <cellStyle name="Percent 4 5 10" xfId="6291" xr:uid="{00000000-0005-0000-0000-000065130000}"/>
    <cellStyle name="Percent 4 5 2" xfId="6292" xr:uid="{00000000-0005-0000-0000-000066130000}"/>
    <cellStyle name="Percent 4 5 2 2" xfId="6293" xr:uid="{00000000-0005-0000-0000-000067130000}"/>
    <cellStyle name="Percent 4 5 2 2 2" xfId="6294" xr:uid="{00000000-0005-0000-0000-000068130000}"/>
    <cellStyle name="Percent 4 5 2 2 2 2" xfId="6295" xr:uid="{00000000-0005-0000-0000-000069130000}"/>
    <cellStyle name="Percent 4 5 2 2 2 3" xfId="6296" xr:uid="{00000000-0005-0000-0000-00006A130000}"/>
    <cellStyle name="Percent 4 5 2 2 3" xfId="6297" xr:uid="{00000000-0005-0000-0000-00006B130000}"/>
    <cellStyle name="Percent 4 5 2 2 4" xfId="6298" xr:uid="{00000000-0005-0000-0000-00006C130000}"/>
    <cellStyle name="Percent 4 5 2 3" xfId="6299" xr:uid="{00000000-0005-0000-0000-00006D130000}"/>
    <cellStyle name="Percent 4 5 2 3 2" xfId="6300" xr:uid="{00000000-0005-0000-0000-00006E130000}"/>
    <cellStyle name="Percent 4 5 2 3 3" xfId="6301" xr:uid="{00000000-0005-0000-0000-00006F130000}"/>
    <cellStyle name="Percent 4 5 2 4" xfId="6302" xr:uid="{00000000-0005-0000-0000-000070130000}"/>
    <cellStyle name="Percent 4 5 2 5" xfId="6303" xr:uid="{00000000-0005-0000-0000-000071130000}"/>
    <cellStyle name="Percent 4 5 3" xfId="6304" xr:uid="{00000000-0005-0000-0000-000072130000}"/>
    <cellStyle name="Percent 4 5 3 2" xfId="6305" xr:uid="{00000000-0005-0000-0000-000073130000}"/>
    <cellStyle name="Percent 4 5 3 2 2" xfId="6306" xr:uid="{00000000-0005-0000-0000-000074130000}"/>
    <cellStyle name="Percent 4 5 3 2 2 2" xfId="6307" xr:uid="{00000000-0005-0000-0000-000075130000}"/>
    <cellStyle name="Percent 4 5 3 2 2 3" xfId="6308" xr:uid="{00000000-0005-0000-0000-000076130000}"/>
    <cellStyle name="Percent 4 5 3 2 3" xfId="6309" xr:uid="{00000000-0005-0000-0000-000077130000}"/>
    <cellStyle name="Percent 4 5 3 2 4" xfId="6310" xr:uid="{00000000-0005-0000-0000-000078130000}"/>
    <cellStyle name="Percent 4 5 3 3" xfId="6311" xr:uid="{00000000-0005-0000-0000-000079130000}"/>
    <cellStyle name="Percent 4 5 3 3 2" xfId="6312" xr:uid="{00000000-0005-0000-0000-00007A130000}"/>
    <cellStyle name="Percent 4 5 3 3 3" xfId="6313" xr:uid="{00000000-0005-0000-0000-00007B130000}"/>
    <cellStyle name="Percent 4 5 3 4" xfId="6314" xr:uid="{00000000-0005-0000-0000-00007C130000}"/>
    <cellStyle name="Percent 4 5 3 5" xfId="6315" xr:uid="{00000000-0005-0000-0000-00007D130000}"/>
    <cellStyle name="Percent 4 5 4" xfId="6316" xr:uid="{00000000-0005-0000-0000-00007E130000}"/>
    <cellStyle name="Percent 4 5 4 2" xfId="6317" xr:uid="{00000000-0005-0000-0000-00007F130000}"/>
    <cellStyle name="Percent 4 5 4 2 2" xfId="6318" xr:uid="{00000000-0005-0000-0000-000080130000}"/>
    <cellStyle name="Percent 4 5 4 2 2 2" xfId="6319" xr:uid="{00000000-0005-0000-0000-000081130000}"/>
    <cellStyle name="Percent 4 5 4 2 2 3" xfId="6320" xr:uid="{00000000-0005-0000-0000-000082130000}"/>
    <cellStyle name="Percent 4 5 4 2 3" xfId="6321" xr:uid="{00000000-0005-0000-0000-000083130000}"/>
    <cellStyle name="Percent 4 5 4 2 4" xfId="6322" xr:uid="{00000000-0005-0000-0000-000084130000}"/>
    <cellStyle name="Percent 4 5 4 3" xfId="6323" xr:uid="{00000000-0005-0000-0000-000085130000}"/>
    <cellStyle name="Percent 4 5 4 3 2" xfId="6324" xr:uid="{00000000-0005-0000-0000-000086130000}"/>
    <cellStyle name="Percent 4 5 4 3 3" xfId="6325" xr:uid="{00000000-0005-0000-0000-000087130000}"/>
    <cellStyle name="Percent 4 5 4 4" xfId="6326" xr:uid="{00000000-0005-0000-0000-000088130000}"/>
    <cellStyle name="Percent 4 5 4 5" xfId="6327" xr:uid="{00000000-0005-0000-0000-000089130000}"/>
    <cellStyle name="Percent 4 5 5" xfId="6328" xr:uid="{00000000-0005-0000-0000-00008A130000}"/>
    <cellStyle name="Percent 4 5 5 2" xfId="6329" xr:uid="{00000000-0005-0000-0000-00008B130000}"/>
    <cellStyle name="Percent 4 5 5 2 2" xfId="6330" xr:uid="{00000000-0005-0000-0000-00008C130000}"/>
    <cellStyle name="Percent 4 5 5 2 3" xfId="6331" xr:uid="{00000000-0005-0000-0000-00008D130000}"/>
    <cellStyle name="Percent 4 5 5 3" xfId="6332" xr:uid="{00000000-0005-0000-0000-00008E130000}"/>
    <cellStyle name="Percent 4 5 5 4" xfId="6333" xr:uid="{00000000-0005-0000-0000-00008F130000}"/>
    <cellStyle name="Percent 4 5 6" xfId="6334" xr:uid="{00000000-0005-0000-0000-000090130000}"/>
    <cellStyle name="Percent 4 5 6 2" xfId="6335" xr:uid="{00000000-0005-0000-0000-000091130000}"/>
    <cellStyle name="Percent 4 5 6 2 2" xfId="6336" xr:uid="{00000000-0005-0000-0000-000092130000}"/>
    <cellStyle name="Percent 4 5 6 2 3" xfId="6337" xr:uid="{00000000-0005-0000-0000-000093130000}"/>
    <cellStyle name="Percent 4 5 6 3" xfId="6338" xr:uid="{00000000-0005-0000-0000-000094130000}"/>
    <cellStyle name="Percent 4 5 6 4" xfId="6339" xr:uid="{00000000-0005-0000-0000-000095130000}"/>
    <cellStyle name="Percent 4 5 7" xfId="6340" xr:uid="{00000000-0005-0000-0000-000096130000}"/>
    <cellStyle name="Percent 4 5 7 2" xfId="6341" xr:uid="{00000000-0005-0000-0000-000097130000}"/>
    <cellStyle name="Percent 4 5 7 2 2" xfId="6342" xr:uid="{00000000-0005-0000-0000-000098130000}"/>
    <cellStyle name="Percent 4 5 7 2 3" xfId="6343" xr:uid="{00000000-0005-0000-0000-000099130000}"/>
    <cellStyle name="Percent 4 5 7 3" xfId="6344" xr:uid="{00000000-0005-0000-0000-00009A130000}"/>
    <cellStyle name="Percent 4 5 7 4" xfId="6345" xr:uid="{00000000-0005-0000-0000-00009B130000}"/>
    <cellStyle name="Percent 4 5 8" xfId="6346" xr:uid="{00000000-0005-0000-0000-00009C130000}"/>
    <cellStyle name="Percent 4 5 8 2" xfId="6347" xr:uid="{00000000-0005-0000-0000-00009D130000}"/>
    <cellStyle name="Percent 4 5 8 3" xfId="6348" xr:uid="{00000000-0005-0000-0000-00009E130000}"/>
    <cellStyle name="Percent 4 5 9" xfId="6349" xr:uid="{00000000-0005-0000-0000-00009F130000}"/>
    <cellStyle name="Percent 4 6" xfId="6350" xr:uid="{00000000-0005-0000-0000-0000A0130000}"/>
    <cellStyle name="Percent 4 6 2" xfId="6351" xr:uid="{00000000-0005-0000-0000-0000A1130000}"/>
    <cellStyle name="Percent 4 6 2 2" xfId="6352" xr:uid="{00000000-0005-0000-0000-0000A2130000}"/>
    <cellStyle name="Percent 4 6 2 2 2" xfId="6353" xr:uid="{00000000-0005-0000-0000-0000A3130000}"/>
    <cellStyle name="Percent 4 6 2 2 3" xfId="6354" xr:uid="{00000000-0005-0000-0000-0000A4130000}"/>
    <cellStyle name="Percent 4 6 2 3" xfId="6355" xr:uid="{00000000-0005-0000-0000-0000A5130000}"/>
    <cellStyle name="Percent 4 6 2 4" xfId="6356" xr:uid="{00000000-0005-0000-0000-0000A6130000}"/>
    <cellStyle name="Percent 4 6 3" xfId="6357" xr:uid="{00000000-0005-0000-0000-0000A7130000}"/>
    <cellStyle name="Percent 4 6 3 2" xfId="6358" xr:uid="{00000000-0005-0000-0000-0000A8130000}"/>
    <cellStyle name="Percent 4 6 3 3" xfId="6359" xr:uid="{00000000-0005-0000-0000-0000A9130000}"/>
    <cellStyle name="Percent 4 6 4" xfId="6360" xr:uid="{00000000-0005-0000-0000-0000AA130000}"/>
    <cellStyle name="Percent 4 6 5" xfId="6361" xr:uid="{00000000-0005-0000-0000-0000AB130000}"/>
    <cellStyle name="Percent 4 7" xfId="6362" xr:uid="{00000000-0005-0000-0000-0000AC130000}"/>
    <cellStyle name="Percent 4 7 2" xfId="6363" xr:uid="{00000000-0005-0000-0000-0000AD130000}"/>
    <cellStyle name="Percent 4 7 2 2" xfId="6364" xr:uid="{00000000-0005-0000-0000-0000AE130000}"/>
    <cellStyle name="Percent 4 7 2 2 2" xfId="6365" xr:uid="{00000000-0005-0000-0000-0000AF130000}"/>
    <cellStyle name="Percent 4 7 2 2 3" xfId="6366" xr:uid="{00000000-0005-0000-0000-0000B0130000}"/>
    <cellStyle name="Percent 4 7 2 3" xfId="6367" xr:uid="{00000000-0005-0000-0000-0000B1130000}"/>
    <cellStyle name="Percent 4 7 2 4" xfId="6368" xr:uid="{00000000-0005-0000-0000-0000B2130000}"/>
    <cellStyle name="Percent 4 7 3" xfId="6369" xr:uid="{00000000-0005-0000-0000-0000B3130000}"/>
    <cellStyle name="Percent 4 7 3 2" xfId="6370" xr:uid="{00000000-0005-0000-0000-0000B4130000}"/>
    <cellStyle name="Percent 4 7 3 3" xfId="6371" xr:uid="{00000000-0005-0000-0000-0000B5130000}"/>
    <cellStyle name="Percent 4 7 4" xfId="6372" xr:uid="{00000000-0005-0000-0000-0000B6130000}"/>
    <cellStyle name="Percent 4 7 5" xfId="6373" xr:uid="{00000000-0005-0000-0000-0000B7130000}"/>
    <cellStyle name="Percent 4 8" xfId="6374" xr:uid="{00000000-0005-0000-0000-0000B8130000}"/>
    <cellStyle name="Percent 4 8 2" xfId="6375" xr:uid="{00000000-0005-0000-0000-0000B9130000}"/>
    <cellStyle name="Percent 4 8 2 2" xfId="6376" xr:uid="{00000000-0005-0000-0000-0000BA130000}"/>
    <cellStyle name="Percent 4 8 2 2 2" xfId="6377" xr:uid="{00000000-0005-0000-0000-0000BB130000}"/>
    <cellStyle name="Percent 4 8 2 2 3" xfId="6378" xr:uid="{00000000-0005-0000-0000-0000BC130000}"/>
    <cellStyle name="Percent 4 8 2 3" xfId="6379" xr:uid="{00000000-0005-0000-0000-0000BD130000}"/>
    <cellStyle name="Percent 4 8 2 4" xfId="6380" xr:uid="{00000000-0005-0000-0000-0000BE130000}"/>
    <cellStyle name="Percent 4 8 3" xfId="6381" xr:uid="{00000000-0005-0000-0000-0000BF130000}"/>
    <cellStyle name="Percent 4 8 3 2" xfId="6382" xr:uid="{00000000-0005-0000-0000-0000C0130000}"/>
    <cellStyle name="Percent 4 8 3 3" xfId="6383" xr:uid="{00000000-0005-0000-0000-0000C1130000}"/>
    <cellStyle name="Percent 4 8 4" xfId="6384" xr:uid="{00000000-0005-0000-0000-0000C2130000}"/>
    <cellStyle name="Percent 4 8 5" xfId="6385" xr:uid="{00000000-0005-0000-0000-0000C3130000}"/>
    <cellStyle name="Percent 4 9" xfId="6386" xr:uid="{00000000-0005-0000-0000-0000C4130000}"/>
    <cellStyle name="Percent 4 9 2" xfId="6387" xr:uid="{00000000-0005-0000-0000-0000C5130000}"/>
    <cellStyle name="Percent 4 9 2 2" xfId="6388" xr:uid="{00000000-0005-0000-0000-0000C6130000}"/>
    <cellStyle name="Percent 4 9 2 3" xfId="6389" xr:uid="{00000000-0005-0000-0000-0000C7130000}"/>
    <cellStyle name="Percent 4 9 3" xfId="6390" xr:uid="{00000000-0005-0000-0000-0000C8130000}"/>
    <cellStyle name="Percent 4 9 4" xfId="6391" xr:uid="{00000000-0005-0000-0000-0000C9130000}"/>
    <cellStyle name="Percent 40" xfId="2350" xr:uid="{00000000-0005-0000-0000-0000CA130000}"/>
    <cellStyle name="Percent 41" xfId="2351" xr:uid="{00000000-0005-0000-0000-0000CB130000}"/>
    <cellStyle name="Percent 42" xfId="2352" xr:uid="{00000000-0005-0000-0000-0000CC130000}"/>
    <cellStyle name="Percent 43" xfId="2353" xr:uid="{00000000-0005-0000-0000-0000CD130000}"/>
    <cellStyle name="Percent 44" xfId="2354" xr:uid="{00000000-0005-0000-0000-0000CE130000}"/>
    <cellStyle name="Percent 45" xfId="2355" xr:uid="{00000000-0005-0000-0000-0000CF130000}"/>
    <cellStyle name="Percent 46" xfId="3808" xr:uid="{00000000-0005-0000-0000-0000D0130000}"/>
    <cellStyle name="Percent 47" xfId="3818" xr:uid="{00000000-0005-0000-0000-0000D1130000}"/>
    <cellStyle name="Percent 48" xfId="3822" xr:uid="{00000000-0005-0000-0000-0000D2130000}"/>
    <cellStyle name="Percent 49" xfId="3912" xr:uid="{00000000-0005-0000-0000-0000D3130000}"/>
    <cellStyle name="Percent 5" xfId="2356" xr:uid="{00000000-0005-0000-0000-0000D4130000}"/>
    <cellStyle name="Percent 5 2" xfId="2357" xr:uid="{00000000-0005-0000-0000-0000D5130000}"/>
    <cellStyle name="Percent 5 2 2" xfId="2358" xr:uid="{00000000-0005-0000-0000-0000D6130000}"/>
    <cellStyle name="Percent 5 2 2 2" xfId="2359" xr:uid="{00000000-0005-0000-0000-0000D7130000}"/>
    <cellStyle name="Percent 5 2 3" xfId="2360" xr:uid="{00000000-0005-0000-0000-0000D8130000}"/>
    <cellStyle name="Percent 5 2 4" xfId="3755" xr:uid="{00000000-0005-0000-0000-0000D9130000}"/>
    <cellStyle name="Percent 5 2 5" xfId="3895" xr:uid="{00000000-0005-0000-0000-0000DA130000}"/>
    <cellStyle name="Percent 5 3" xfId="2361" xr:uid="{00000000-0005-0000-0000-0000DB130000}"/>
    <cellStyle name="Percent 5 3 2" xfId="2362" xr:uid="{00000000-0005-0000-0000-0000DC130000}"/>
    <cellStyle name="Percent 5 4" xfId="2363" xr:uid="{00000000-0005-0000-0000-0000DD130000}"/>
    <cellStyle name="Percent 5 4 2" xfId="2364" xr:uid="{00000000-0005-0000-0000-0000DE130000}"/>
    <cellStyle name="Percent 5 5" xfId="3754" xr:uid="{00000000-0005-0000-0000-0000DF130000}"/>
    <cellStyle name="Percent 5 6" xfId="3894" xr:uid="{00000000-0005-0000-0000-0000E0130000}"/>
    <cellStyle name="Percent 50" xfId="3920" xr:uid="{00000000-0005-0000-0000-0000E1130000}"/>
    <cellStyle name="Percent 51" xfId="3923" xr:uid="{00000000-0005-0000-0000-0000E2130000}"/>
    <cellStyle name="Percent 52" xfId="3927" xr:uid="{00000000-0005-0000-0000-0000E3130000}"/>
    <cellStyle name="Percent 53" xfId="3930" xr:uid="{00000000-0005-0000-0000-0000E4130000}"/>
    <cellStyle name="Percent 6" xfId="2365" xr:uid="{00000000-0005-0000-0000-0000E5130000}"/>
    <cellStyle name="Percent 6 2" xfId="2366" xr:uid="{00000000-0005-0000-0000-0000E6130000}"/>
    <cellStyle name="Percent 6 3" xfId="3756" xr:uid="{00000000-0005-0000-0000-0000E7130000}"/>
    <cellStyle name="Percent 7" xfId="2367" xr:uid="{00000000-0005-0000-0000-0000E8130000}"/>
    <cellStyle name="Percent 7 2" xfId="3757" xr:uid="{00000000-0005-0000-0000-0000E9130000}"/>
    <cellStyle name="Percent 8" xfId="2368" xr:uid="{00000000-0005-0000-0000-0000EA130000}"/>
    <cellStyle name="Percent 8 2" xfId="2369" xr:uid="{00000000-0005-0000-0000-0000EB130000}"/>
    <cellStyle name="Percent 8 3" xfId="3758" xr:uid="{00000000-0005-0000-0000-0000EC130000}"/>
    <cellStyle name="Percent 9" xfId="2370" xr:uid="{00000000-0005-0000-0000-0000ED130000}"/>
    <cellStyle name="Percent 9 2" xfId="2371" xr:uid="{00000000-0005-0000-0000-0000EE130000}"/>
    <cellStyle name="Percent 9 3" xfId="3759" xr:uid="{00000000-0005-0000-0000-0000EF130000}"/>
    <cellStyle name="Percent 9 4" xfId="3896" xr:uid="{00000000-0005-0000-0000-0000F0130000}"/>
    <cellStyle name="Percent.brdr" xfId="2372" xr:uid="{00000000-0005-0000-0000-0000F1130000}"/>
    <cellStyle name="Percent.brdr 2" xfId="2373" xr:uid="{00000000-0005-0000-0000-0000F2130000}"/>
    <cellStyle name="Percent.brdr 2 2" xfId="2374" xr:uid="{00000000-0005-0000-0000-0000F3130000}"/>
    <cellStyle name="Porcentaje" xfId="2375" xr:uid="{00000000-0005-0000-0000-0000F4130000}"/>
    <cellStyle name="PSChar" xfId="11" xr:uid="{00000000-0005-0000-0000-0000F5130000}"/>
    <cellStyle name="PSChar 2" xfId="2376" xr:uid="{00000000-0005-0000-0000-0000F6130000}"/>
    <cellStyle name="PSChar 2 2" xfId="6392" xr:uid="{00000000-0005-0000-0000-0000F7130000}"/>
    <cellStyle name="PSChar 3" xfId="6393" xr:uid="{00000000-0005-0000-0000-0000F8130000}"/>
    <cellStyle name="PSDate" xfId="12" xr:uid="{00000000-0005-0000-0000-0000F9130000}"/>
    <cellStyle name="PSDec" xfId="13" xr:uid="{00000000-0005-0000-0000-0000FA130000}"/>
    <cellStyle name="PSHeading" xfId="14" xr:uid="{00000000-0005-0000-0000-0000FB130000}"/>
    <cellStyle name="PSHeading 2" xfId="2377" xr:uid="{00000000-0005-0000-0000-0000FC130000}"/>
    <cellStyle name="PSHeading 2 2" xfId="2378" xr:uid="{00000000-0005-0000-0000-0000FD130000}"/>
    <cellStyle name="PSHeading 2_FY14 Period 6 RASA Projected Cash Flow - Draft" xfId="6394" xr:uid="{00000000-0005-0000-0000-0000FE130000}"/>
    <cellStyle name="PSHeading 3" xfId="2379" xr:uid="{00000000-0005-0000-0000-0000FF130000}"/>
    <cellStyle name="PSHeading_FY14 Period 6 RASA Projected Cash Flow - Draft" xfId="6395" xr:uid="{00000000-0005-0000-0000-000000140000}"/>
    <cellStyle name="PSHea塅䕃⹌塅" xfId="6396" xr:uid="{00000000-0005-0000-0000-000001140000}"/>
    <cellStyle name="PSInt" xfId="15" xr:uid="{00000000-0005-0000-0000-000002140000}"/>
    <cellStyle name="PSSpacer" xfId="16" xr:uid="{00000000-0005-0000-0000-000003140000}"/>
    <cellStyle name="PSSpacer 2" xfId="2380" xr:uid="{00000000-0005-0000-0000-000004140000}"/>
    <cellStyle name="PSSpacer 2 2" xfId="6397" xr:uid="{00000000-0005-0000-0000-000005140000}"/>
    <cellStyle name="PSSpacer 3" xfId="6398" xr:uid="{00000000-0005-0000-0000-000006140000}"/>
    <cellStyle name="r" xfId="2381" xr:uid="{00000000-0005-0000-0000-000007140000}"/>
    <cellStyle name="RECSS" xfId="2382" xr:uid="{00000000-0005-0000-0000-000008140000}"/>
    <cellStyle name="Refdb standard" xfId="3760" xr:uid="{00000000-0005-0000-0000-000009140000}"/>
    <cellStyle name="Reference" xfId="3761" xr:uid="{00000000-0005-0000-0000-00000A140000}"/>
    <cellStyle name="Reset  - Style7" xfId="2383" xr:uid="{00000000-0005-0000-0000-00000B140000}"/>
    <cellStyle name="RHlayer1" xfId="3762" xr:uid="{00000000-0005-0000-0000-00000C140000}"/>
    <cellStyle name="RHlayer1 2" xfId="3897" xr:uid="{00000000-0005-0000-0000-00000D140000}"/>
    <cellStyle name="RHlayer2" xfId="3763" xr:uid="{00000000-0005-0000-0000-00000E140000}"/>
    <cellStyle name="RHlayer2 2" xfId="3898" xr:uid="{00000000-0005-0000-0000-00000F140000}"/>
    <cellStyle name="RHlayer3" xfId="3764" xr:uid="{00000000-0005-0000-0000-000010140000}"/>
    <cellStyle name="RHlayer3 2" xfId="3899" xr:uid="{00000000-0005-0000-0000-000011140000}"/>
    <cellStyle name="RHlayer4" xfId="3765" xr:uid="{00000000-0005-0000-0000-000012140000}"/>
    <cellStyle name="RHlayer4 2" xfId="3900" xr:uid="{00000000-0005-0000-0000-000013140000}"/>
    <cellStyle name="RHlayer5" xfId="3766" xr:uid="{00000000-0005-0000-0000-000014140000}"/>
    <cellStyle name="RHlayer5 2" xfId="3901" xr:uid="{00000000-0005-0000-0000-000015140000}"/>
    <cellStyle name="RHlayer6" xfId="3767" xr:uid="{00000000-0005-0000-0000-000016140000}"/>
    <cellStyle name="RHlayer6 2" xfId="3902" xr:uid="{00000000-0005-0000-0000-000017140000}"/>
    <cellStyle name="RHlevel1" xfId="3768" xr:uid="{00000000-0005-0000-0000-000018140000}"/>
    <cellStyle name="RHlevel1 2" xfId="3903" xr:uid="{00000000-0005-0000-0000-000019140000}"/>
    <cellStyle name="RHlevel2" xfId="3769" xr:uid="{00000000-0005-0000-0000-00001A140000}"/>
    <cellStyle name="RHlevel2 2" xfId="3904" xr:uid="{00000000-0005-0000-0000-00001B140000}"/>
    <cellStyle name="RHlevel3" xfId="3770" xr:uid="{00000000-0005-0000-0000-00001C140000}"/>
    <cellStyle name="RHlevel3 2" xfId="3905" xr:uid="{00000000-0005-0000-0000-00001D140000}"/>
    <cellStyle name="RHlevel4" xfId="3771" xr:uid="{00000000-0005-0000-0000-00001E140000}"/>
    <cellStyle name="RHlevel4 2" xfId="3906" xr:uid="{00000000-0005-0000-0000-00001F140000}"/>
    <cellStyle name="RHlevel5" xfId="3772" xr:uid="{00000000-0005-0000-0000-000020140000}"/>
    <cellStyle name="RHlevel5 2" xfId="3907" xr:uid="{00000000-0005-0000-0000-000021140000}"/>
    <cellStyle name="Right Margin" xfId="2384" xr:uid="{00000000-0005-0000-0000-000022140000}"/>
    <cellStyle name="Right Margin 2" xfId="2385" xr:uid="{00000000-0005-0000-0000-000023140000}"/>
    <cellStyle name="Right Margin 3" xfId="2386" xr:uid="{00000000-0005-0000-0000-000024140000}"/>
    <cellStyle name="RM" xfId="2387" xr:uid="{00000000-0005-0000-0000-000025140000}"/>
    <cellStyle name="Row heading" xfId="2388" xr:uid="{00000000-0005-0000-0000-000026140000}"/>
    <cellStyle name="Row heading 2" xfId="2389" xr:uid="{00000000-0005-0000-0000-000027140000}"/>
    <cellStyle name="Row heading 3" xfId="3773" xr:uid="{00000000-0005-0000-0000-000028140000}"/>
    <cellStyle name="SAPBEXstdData" xfId="2390" xr:uid="{00000000-0005-0000-0000-000029140000}"/>
    <cellStyle name="SAPBEXstdData 2" xfId="2391" xr:uid="{00000000-0005-0000-0000-00002A140000}"/>
    <cellStyle name="SAPBEXstdItem" xfId="2392" xr:uid="{00000000-0005-0000-0000-00002B140000}"/>
    <cellStyle name="SAPBEXstdItem 2" xfId="2393" xr:uid="{00000000-0005-0000-0000-00002C140000}"/>
    <cellStyle name="Scenario" xfId="2394" xr:uid="{00000000-0005-0000-0000-00002D140000}"/>
    <cellStyle name="Scenario 2" xfId="2395" xr:uid="{00000000-0005-0000-0000-00002E140000}"/>
    <cellStyle name="Scenario 3" xfId="2396" xr:uid="{00000000-0005-0000-0000-00002F140000}"/>
    <cellStyle name="Scenario 4" xfId="2397" xr:uid="{00000000-0005-0000-0000-000030140000}"/>
    <cellStyle name="Section Break" xfId="2398" xr:uid="{00000000-0005-0000-0000-000031140000}"/>
    <cellStyle name="Section Break: parent row" xfId="2399" xr:uid="{00000000-0005-0000-0000-000032140000}"/>
    <cellStyle name="Sheet Title" xfId="2400" xr:uid="{00000000-0005-0000-0000-000033140000}"/>
    <cellStyle name="Sheet Title 2" xfId="2401" xr:uid="{00000000-0005-0000-0000-000034140000}"/>
    <cellStyle name="Single Accounting" xfId="2402" xr:uid="{00000000-0005-0000-0000-000035140000}"/>
    <cellStyle name="Source Hed" xfId="3774" xr:uid="{00000000-0005-0000-0000-000036140000}"/>
    <cellStyle name="Source Letter" xfId="3775" xr:uid="{00000000-0005-0000-0000-000037140000}"/>
    <cellStyle name="Source Superscript" xfId="3776" xr:uid="{00000000-0005-0000-0000-000038140000}"/>
    <cellStyle name="Source Superscript 2" xfId="3777" xr:uid="{00000000-0005-0000-0000-000039140000}"/>
    <cellStyle name="Source Text" xfId="3778" xr:uid="{00000000-0005-0000-0000-00003A140000}"/>
    <cellStyle name="Source Text 2" xfId="3779" xr:uid="{00000000-0005-0000-0000-00003B140000}"/>
    <cellStyle name="Source Text 3" xfId="3780" xr:uid="{00000000-0005-0000-0000-00003C140000}"/>
    <cellStyle name="State" xfId="3781" xr:uid="{00000000-0005-0000-0000-00003D140000}"/>
    <cellStyle name="Style 1" xfId="2403" xr:uid="{00000000-0005-0000-0000-00003E140000}"/>
    <cellStyle name="Style 1 2" xfId="2404" xr:uid="{00000000-0005-0000-0000-00003F140000}"/>
    <cellStyle name="Style 1 2 2" xfId="2405" xr:uid="{00000000-0005-0000-0000-000040140000}"/>
    <cellStyle name="Style 1 3" xfId="2406" xr:uid="{00000000-0005-0000-0000-000041140000}"/>
    <cellStyle name="Style 1 3 2" xfId="2407" xr:uid="{00000000-0005-0000-0000-000042140000}"/>
    <cellStyle name="Style 1 4" xfId="2408" xr:uid="{00000000-0005-0000-0000-000043140000}"/>
    <cellStyle name="Style 1 5" xfId="3782" xr:uid="{00000000-0005-0000-0000-000044140000}"/>
    <cellStyle name="Style 1004" xfId="2409" xr:uid="{00000000-0005-0000-0000-000045140000}"/>
    <cellStyle name="Style 1004 2" xfId="2410" xr:uid="{00000000-0005-0000-0000-000046140000}"/>
    <cellStyle name="Style 1004 2 2" xfId="2411" xr:uid="{00000000-0005-0000-0000-000047140000}"/>
    <cellStyle name="Style 1004 3" xfId="2412" xr:uid="{00000000-0005-0000-0000-000048140000}"/>
    <cellStyle name="Style 1004 3 2" xfId="2413" xr:uid="{00000000-0005-0000-0000-000049140000}"/>
    <cellStyle name="Style 1005" xfId="2414" xr:uid="{00000000-0005-0000-0000-00004A140000}"/>
    <cellStyle name="Style 1006" xfId="2415" xr:uid="{00000000-0005-0000-0000-00004B140000}"/>
    <cellStyle name="Style 1006 2" xfId="2416" xr:uid="{00000000-0005-0000-0000-00004C140000}"/>
    <cellStyle name="Style 1006 2 2" xfId="2417" xr:uid="{00000000-0005-0000-0000-00004D140000}"/>
    <cellStyle name="Style 1006 3" xfId="2418" xr:uid="{00000000-0005-0000-0000-00004E140000}"/>
    <cellStyle name="Style 1006 3 2" xfId="2419" xr:uid="{00000000-0005-0000-0000-00004F140000}"/>
    <cellStyle name="Style 1007" xfId="2420" xr:uid="{00000000-0005-0000-0000-000050140000}"/>
    <cellStyle name="Style 1007 2" xfId="2421" xr:uid="{00000000-0005-0000-0000-000051140000}"/>
    <cellStyle name="Style 1007 2 2" xfId="2422" xr:uid="{00000000-0005-0000-0000-000052140000}"/>
    <cellStyle name="Style 1007 3" xfId="2423" xr:uid="{00000000-0005-0000-0000-000053140000}"/>
    <cellStyle name="Style 1007 3 2" xfId="2424" xr:uid="{00000000-0005-0000-0000-000054140000}"/>
    <cellStyle name="Style 1008" xfId="2425" xr:uid="{00000000-0005-0000-0000-000055140000}"/>
    <cellStyle name="Style 1009" xfId="2426" xr:uid="{00000000-0005-0000-0000-000056140000}"/>
    <cellStyle name="Style 1010" xfId="2427" xr:uid="{00000000-0005-0000-0000-000057140000}"/>
    <cellStyle name="Style 1010 2" xfId="2428" xr:uid="{00000000-0005-0000-0000-000058140000}"/>
    <cellStyle name="Style 1011" xfId="2429" xr:uid="{00000000-0005-0000-0000-000059140000}"/>
    <cellStyle name="Style 1011 2" xfId="2430" xr:uid="{00000000-0005-0000-0000-00005A140000}"/>
    <cellStyle name="Style 1256" xfId="2431" xr:uid="{00000000-0005-0000-0000-00005B140000}"/>
    <cellStyle name="Style 1261" xfId="2432" xr:uid="{00000000-0005-0000-0000-00005C140000}"/>
    <cellStyle name="Style 1261 2" xfId="2433" xr:uid="{00000000-0005-0000-0000-00005D140000}"/>
    <cellStyle name="Style 1261 2 2" xfId="2434" xr:uid="{00000000-0005-0000-0000-00005E140000}"/>
    <cellStyle name="Style 1261 3" xfId="2435" xr:uid="{00000000-0005-0000-0000-00005F140000}"/>
    <cellStyle name="Style 1261 3 2" xfId="2436" xr:uid="{00000000-0005-0000-0000-000060140000}"/>
    <cellStyle name="Style 1263" xfId="2437" xr:uid="{00000000-0005-0000-0000-000061140000}"/>
    <cellStyle name="Style 1263 2" xfId="2438" xr:uid="{00000000-0005-0000-0000-000062140000}"/>
    <cellStyle name="Style 1263 2 2" xfId="2439" xr:uid="{00000000-0005-0000-0000-000063140000}"/>
    <cellStyle name="Style 1263 3" xfId="2440" xr:uid="{00000000-0005-0000-0000-000064140000}"/>
    <cellStyle name="Style 1263 3 2" xfId="2441" xr:uid="{00000000-0005-0000-0000-000065140000}"/>
    <cellStyle name="Style 1265" xfId="2442" xr:uid="{00000000-0005-0000-0000-000066140000}"/>
    <cellStyle name="Style 1265 2" xfId="2443" xr:uid="{00000000-0005-0000-0000-000067140000}"/>
    <cellStyle name="Style 1265 2 2" xfId="2444" xr:uid="{00000000-0005-0000-0000-000068140000}"/>
    <cellStyle name="Style 1265 3" xfId="2445" xr:uid="{00000000-0005-0000-0000-000069140000}"/>
    <cellStyle name="Style 1265 3 2" xfId="2446" xr:uid="{00000000-0005-0000-0000-00006A140000}"/>
    <cellStyle name="Style 1267" xfId="2447" xr:uid="{00000000-0005-0000-0000-00006B140000}"/>
    <cellStyle name="Style 1267 2" xfId="2448" xr:uid="{00000000-0005-0000-0000-00006C140000}"/>
    <cellStyle name="Style 1269" xfId="2449" xr:uid="{00000000-0005-0000-0000-00006D140000}"/>
    <cellStyle name="Style 1269 2" xfId="2450" xr:uid="{00000000-0005-0000-0000-00006E140000}"/>
    <cellStyle name="Style 1269 2 2" xfId="2451" xr:uid="{00000000-0005-0000-0000-00006F140000}"/>
    <cellStyle name="Style 1269 3" xfId="2452" xr:uid="{00000000-0005-0000-0000-000070140000}"/>
    <cellStyle name="Style 1269 3 2" xfId="2453" xr:uid="{00000000-0005-0000-0000-000071140000}"/>
    <cellStyle name="Style 1271" xfId="2454" xr:uid="{00000000-0005-0000-0000-000072140000}"/>
    <cellStyle name="Style 191" xfId="2455" xr:uid="{00000000-0005-0000-0000-000073140000}"/>
    <cellStyle name="Style 192" xfId="2456" xr:uid="{00000000-0005-0000-0000-000074140000}"/>
    <cellStyle name="Style 193" xfId="2457" xr:uid="{00000000-0005-0000-0000-000075140000}"/>
    <cellStyle name="Style 194" xfId="2458" xr:uid="{00000000-0005-0000-0000-000076140000}"/>
    <cellStyle name="Style 195" xfId="2459" xr:uid="{00000000-0005-0000-0000-000077140000}"/>
    <cellStyle name="Style 196" xfId="2460" xr:uid="{00000000-0005-0000-0000-000078140000}"/>
    <cellStyle name="Style 197" xfId="2461" xr:uid="{00000000-0005-0000-0000-000079140000}"/>
    <cellStyle name="Style 197 2" xfId="2462" xr:uid="{00000000-0005-0000-0000-00007A140000}"/>
    <cellStyle name="Style 197 2 2" xfId="2463" xr:uid="{00000000-0005-0000-0000-00007B140000}"/>
    <cellStyle name="Style 197 3" xfId="2464" xr:uid="{00000000-0005-0000-0000-00007C140000}"/>
    <cellStyle name="Style 197 3 2" xfId="2465" xr:uid="{00000000-0005-0000-0000-00007D140000}"/>
    <cellStyle name="Style 198" xfId="2466" xr:uid="{00000000-0005-0000-0000-00007E140000}"/>
    <cellStyle name="Style 199" xfId="2467" xr:uid="{00000000-0005-0000-0000-00007F140000}"/>
    <cellStyle name="Style 199 2" xfId="2468" xr:uid="{00000000-0005-0000-0000-000080140000}"/>
    <cellStyle name="Style 199 2 2" xfId="2469" xr:uid="{00000000-0005-0000-0000-000081140000}"/>
    <cellStyle name="Style 199 3" xfId="2470" xr:uid="{00000000-0005-0000-0000-000082140000}"/>
    <cellStyle name="Style 199 3 2" xfId="2471" xr:uid="{00000000-0005-0000-0000-000083140000}"/>
    <cellStyle name="Style 200" xfId="2472" xr:uid="{00000000-0005-0000-0000-000084140000}"/>
    <cellStyle name="Style 200 2" xfId="2473" xr:uid="{00000000-0005-0000-0000-000085140000}"/>
    <cellStyle name="Style 200 2 2" xfId="2474" xr:uid="{00000000-0005-0000-0000-000086140000}"/>
    <cellStyle name="Style 200 3" xfId="2475" xr:uid="{00000000-0005-0000-0000-000087140000}"/>
    <cellStyle name="Style 200 3 2" xfId="2476" xr:uid="{00000000-0005-0000-0000-000088140000}"/>
    <cellStyle name="Style 201" xfId="2477" xr:uid="{00000000-0005-0000-0000-000089140000}"/>
    <cellStyle name="Style 202" xfId="2478" xr:uid="{00000000-0005-0000-0000-00008A140000}"/>
    <cellStyle name="Style 221" xfId="2479" xr:uid="{00000000-0005-0000-0000-00008B140000}"/>
    <cellStyle name="Style 222" xfId="2480" xr:uid="{00000000-0005-0000-0000-00008C140000}"/>
    <cellStyle name="Style 222 2" xfId="2481" xr:uid="{00000000-0005-0000-0000-00008D140000}"/>
    <cellStyle name="Style 222 2 2" xfId="2482" xr:uid="{00000000-0005-0000-0000-00008E140000}"/>
    <cellStyle name="Style 222 3" xfId="2483" xr:uid="{00000000-0005-0000-0000-00008F140000}"/>
    <cellStyle name="Style 222 3 2" xfId="2484" xr:uid="{00000000-0005-0000-0000-000090140000}"/>
    <cellStyle name="Style 223" xfId="2485" xr:uid="{00000000-0005-0000-0000-000091140000}"/>
    <cellStyle name="Style 223 2" xfId="2486" xr:uid="{00000000-0005-0000-0000-000092140000}"/>
    <cellStyle name="Style 223 2 2" xfId="2487" xr:uid="{00000000-0005-0000-0000-000093140000}"/>
    <cellStyle name="Style 223 3" xfId="2488" xr:uid="{00000000-0005-0000-0000-000094140000}"/>
    <cellStyle name="Style 223 3 2" xfId="2489" xr:uid="{00000000-0005-0000-0000-000095140000}"/>
    <cellStyle name="Style 224" xfId="2490" xr:uid="{00000000-0005-0000-0000-000096140000}"/>
    <cellStyle name="Style 224 2" xfId="2491" xr:uid="{00000000-0005-0000-0000-000097140000}"/>
    <cellStyle name="Style 224 2 2" xfId="2492" xr:uid="{00000000-0005-0000-0000-000098140000}"/>
    <cellStyle name="Style 224 3" xfId="2493" xr:uid="{00000000-0005-0000-0000-000099140000}"/>
    <cellStyle name="Style 224 3 2" xfId="2494" xr:uid="{00000000-0005-0000-0000-00009A140000}"/>
    <cellStyle name="Style 225" xfId="2495" xr:uid="{00000000-0005-0000-0000-00009B140000}"/>
    <cellStyle name="Style 225 2" xfId="2496" xr:uid="{00000000-0005-0000-0000-00009C140000}"/>
    <cellStyle name="Style 225 2 2" xfId="2497" xr:uid="{00000000-0005-0000-0000-00009D140000}"/>
    <cellStyle name="Style 226" xfId="2498" xr:uid="{00000000-0005-0000-0000-00009E140000}"/>
    <cellStyle name="Style 226 2" xfId="2499" xr:uid="{00000000-0005-0000-0000-00009F140000}"/>
    <cellStyle name="Style 226 2 2" xfId="2500" xr:uid="{00000000-0005-0000-0000-0000A0140000}"/>
    <cellStyle name="Style 226 3" xfId="2501" xr:uid="{00000000-0005-0000-0000-0000A1140000}"/>
    <cellStyle name="Style 226 3 2" xfId="2502" xr:uid="{00000000-0005-0000-0000-0000A2140000}"/>
    <cellStyle name="Style 227" xfId="2503" xr:uid="{00000000-0005-0000-0000-0000A3140000}"/>
    <cellStyle name="Style 228" xfId="2504" xr:uid="{00000000-0005-0000-0000-0000A4140000}"/>
    <cellStyle name="Style 228 2" xfId="2505" xr:uid="{00000000-0005-0000-0000-0000A5140000}"/>
    <cellStyle name="Style 228 2 2" xfId="2506" xr:uid="{00000000-0005-0000-0000-0000A6140000}"/>
    <cellStyle name="Style 228 3" xfId="2507" xr:uid="{00000000-0005-0000-0000-0000A7140000}"/>
    <cellStyle name="Style 228 3 2" xfId="2508" xr:uid="{00000000-0005-0000-0000-0000A8140000}"/>
    <cellStyle name="Style 229" xfId="2509" xr:uid="{00000000-0005-0000-0000-0000A9140000}"/>
    <cellStyle name="Style 229 2" xfId="2510" xr:uid="{00000000-0005-0000-0000-0000AA140000}"/>
    <cellStyle name="Style 229 2 2" xfId="2511" xr:uid="{00000000-0005-0000-0000-0000AB140000}"/>
    <cellStyle name="Style 229 3" xfId="2512" xr:uid="{00000000-0005-0000-0000-0000AC140000}"/>
    <cellStyle name="Style 229 3 2" xfId="2513" xr:uid="{00000000-0005-0000-0000-0000AD140000}"/>
    <cellStyle name="Style 230" xfId="2514" xr:uid="{00000000-0005-0000-0000-0000AE140000}"/>
    <cellStyle name="Style 230 2" xfId="2515" xr:uid="{00000000-0005-0000-0000-0000AF140000}"/>
    <cellStyle name="Style 230 2 2" xfId="2516" xr:uid="{00000000-0005-0000-0000-0000B0140000}"/>
    <cellStyle name="Style 230 3" xfId="2517" xr:uid="{00000000-0005-0000-0000-0000B1140000}"/>
    <cellStyle name="Style 230 3 2" xfId="2518" xr:uid="{00000000-0005-0000-0000-0000B2140000}"/>
    <cellStyle name="Style 231" xfId="2519" xr:uid="{00000000-0005-0000-0000-0000B3140000}"/>
    <cellStyle name="Style 231 2" xfId="2520" xr:uid="{00000000-0005-0000-0000-0000B4140000}"/>
    <cellStyle name="Style 231 2 2" xfId="2521" xr:uid="{00000000-0005-0000-0000-0000B5140000}"/>
    <cellStyle name="Style 231 3" xfId="2522" xr:uid="{00000000-0005-0000-0000-0000B6140000}"/>
    <cellStyle name="Style 231 3 2" xfId="2523" xr:uid="{00000000-0005-0000-0000-0000B7140000}"/>
    <cellStyle name="Style 232" xfId="2524" xr:uid="{00000000-0005-0000-0000-0000B8140000}"/>
    <cellStyle name="Style 233" xfId="2525" xr:uid="{00000000-0005-0000-0000-0000B9140000}"/>
    <cellStyle name="Style 234" xfId="2526" xr:uid="{00000000-0005-0000-0000-0000BA140000}"/>
    <cellStyle name="Style 235" xfId="2527" xr:uid="{00000000-0005-0000-0000-0000BB140000}"/>
    <cellStyle name="Style 236" xfId="2528" xr:uid="{00000000-0005-0000-0000-0000BC140000}"/>
    <cellStyle name="Style 237" xfId="2529" xr:uid="{00000000-0005-0000-0000-0000BD140000}"/>
    <cellStyle name="Style 238" xfId="2530" xr:uid="{00000000-0005-0000-0000-0000BE140000}"/>
    <cellStyle name="Style 239" xfId="2531" xr:uid="{00000000-0005-0000-0000-0000BF140000}"/>
    <cellStyle name="Style 240" xfId="2532" xr:uid="{00000000-0005-0000-0000-0000C0140000}"/>
    <cellStyle name="Style 241" xfId="2533" xr:uid="{00000000-0005-0000-0000-0000C1140000}"/>
    <cellStyle name="Style 242" xfId="2534" xr:uid="{00000000-0005-0000-0000-0000C2140000}"/>
    <cellStyle name="Style 243" xfId="2535" xr:uid="{00000000-0005-0000-0000-0000C3140000}"/>
    <cellStyle name="Style 244" xfId="2536" xr:uid="{00000000-0005-0000-0000-0000C4140000}"/>
    <cellStyle name="Style 245" xfId="2537" xr:uid="{00000000-0005-0000-0000-0000C5140000}"/>
    <cellStyle name="Style 246" xfId="2538" xr:uid="{00000000-0005-0000-0000-0000C6140000}"/>
    <cellStyle name="Style 247" xfId="2539" xr:uid="{00000000-0005-0000-0000-0000C7140000}"/>
    <cellStyle name="Style 248" xfId="2540" xr:uid="{00000000-0005-0000-0000-0000C8140000}"/>
    <cellStyle name="Style 249" xfId="2541" xr:uid="{00000000-0005-0000-0000-0000C9140000}"/>
    <cellStyle name="Style 250" xfId="2542" xr:uid="{00000000-0005-0000-0000-0000CA140000}"/>
    <cellStyle name="Style 251" xfId="2543" xr:uid="{00000000-0005-0000-0000-0000CB140000}"/>
    <cellStyle name="Style 252" xfId="2544" xr:uid="{00000000-0005-0000-0000-0000CC140000}"/>
    <cellStyle name="Style 252 2" xfId="2545" xr:uid="{00000000-0005-0000-0000-0000CD140000}"/>
    <cellStyle name="Style 252 2 2" xfId="2546" xr:uid="{00000000-0005-0000-0000-0000CE140000}"/>
    <cellStyle name="Style 252 3" xfId="2547" xr:uid="{00000000-0005-0000-0000-0000CF140000}"/>
    <cellStyle name="Style 252 3 2" xfId="2548" xr:uid="{00000000-0005-0000-0000-0000D0140000}"/>
    <cellStyle name="Style 253" xfId="2549" xr:uid="{00000000-0005-0000-0000-0000D1140000}"/>
    <cellStyle name="Style 253 2" xfId="2550" xr:uid="{00000000-0005-0000-0000-0000D2140000}"/>
    <cellStyle name="Style 253 2 2" xfId="2551" xr:uid="{00000000-0005-0000-0000-0000D3140000}"/>
    <cellStyle name="Style 253 3" xfId="2552" xr:uid="{00000000-0005-0000-0000-0000D4140000}"/>
    <cellStyle name="Style 253 3 2" xfId="2553" xr:uid="{00000000-0005-0000-0000-0000D5140000}"/>
    <cellStyle name="Style 254" xfId="2554" xr:uid="{00000000-0005-0000-0000-0000D6140000}"/>
    <cellStyle name="Style 254 2" xfId="2555" xr:uid="{00000000-0005-0000-0000-0000D7140000}"/>
    <cellStyle name="Style 254 2 2" xfId="2556" xr:uid="{00000000-0005-0000-0000-0000D8140000}"/>
    <cellStyle name="Style 254 3" xfId="2557" xr:uid="{00000000-0005-0000-0000-0000D9140000}"/>
    <cellStyle name="Style 254 3 2" xfId="2558" xr:uid="{00000000-0005-0000-0000-0000DA140000}"/>
    <cellStyle name="Style 255" xfId="2559" xr:uid="{00000000-0005-0000-0000-0000DB140000}"/>
    <cellStyle name="Style 255 2" xfId="2560" xr:uid="{00000000-0005-0000-0000-0000DC140000}"/>
    <cellStyle name="Style 255 2 2" xfId="2561" xr:uid="{00000000-0005-0000-0000-0000DD140000}"/>
    <cellStyle name="Style 255 3" xfId="2562" xr:uid="{00000000-0005-0000-0000-0000DE140000}"/>
    <cellStyle name="Style 255 3 2" xfId="2563" xr:uid="{00000000-0005-0000-0000-0000DF140000}"/>
    <cellStyle name="Style 256" xfId="2564" xr:uid="{00000000-0005-0000-0000-0000E0140000}"/>
    <cellStyle name="Style 256 2" xfId="2565" xr:uid="{00000000-0005-0000-0000-0000E1140000}"/>
    <cellStyle name="Style 256 2 2" xfId="2566" xr:uid="{00000000-0005-0000-0000-0000E2140000}"/>
    <cellStyle name="Style 256 3" xfId="2567" xr:uid="{00000000-0005-0000-0000-0000E3140000}"/>
    <cellStyle name="Style 256 3 2" xfId="2568" xr:uid="{00000000-0005-0000-0000-0000E4140000}"/>
    <cellStyle name="Style 257" xfId="2569" xr:uid="{00000000-0005-0000-0000-0000E5140000}"/>
    <cellStyle name="Style 257 2" xfId="2570" xr:uid="{00000000-0005-0000-0000-0000E6140000}"/>
    <cellStyle name="Style 257 2 2" xfId="2571" xr:uid="{00000000-0005-0000-0000-0000E7140000}"/>
    <cellStyle name="Style 257 3" xfId="2572" xr:uid="{00000000-0005-0000-0000-0000E8140000}"/>
    <cellStyle name="Style 257 3 2" xfId="2573" xr:uid="{00000000-0005-0000-0000-0000E9140000}"/>
    <cellStyle name="Style 258" xfId="2574" xr:uid="{00000000-0005-0000-0000-0000EA140000}"/>
    <cellStyle name="Style 258 2" xfId="2575" xr:uid="{00000000-0005-0000-0000-0000EB140000}"/>
    <cellStyle name="Style 258 2 2" xfId="2576" xr:uid="{00000000-0005-0000-0000-0000EC140000}"/>
    <cellStyle name="Style 258 3" xfId="2577" xr:uid="{00000000-0005-0000-0000-0000ED140000}"/>
    <cellStyle name="Style 258 3 2" xfId="2578" xr:uid="{00000000-0005-0000-0000-0000EE140000}"/>
    <cellStyle name="Style 259" xfId="2579" xr:uid="{00000000-0005-0000-0000-0000EF140000}"/>
    <cellStyle name="Style 259 2" xfId="2580" xr:uid="{00000000-0005-0000-0000-0000F0140000}"/>
    <cellStyle name="Style 259 2 2" xfId="2581" xr:uid="{00000000-0005-0000-0000-0000F1140000}"/>
    <cellStyle name="Style 259 3" xfId="2582" xr:uid="{00000000-0005-0000-0000-0000F2140000}"/>
    <cellStyle name="Style 259 3 2" xfId="2583" xr:uid="{00000000-0005-0000-0000-0000F3140000}"/>
    <cellStyle name="Style 260" xfId="2584" xr:uid="{00000000-0005-0000-0000-0000F4140000}"/>
    <cellStyle name="Style 260 2" xfId="2585" xr:uid="{00000000-0005-0000-0000-0000F5140000}"/>
    <cellStyle name="Style 260 2 2" xfId="2586" xr:uid="{00000000-0005-0000-0000-0000F6140000}"/>
    <cellStyle name="Style 260 3" xfId="2587" xr:uid="{00000000-0005-0000-0000-0000F7140000}"/>
    <cellStyle name="Style 260 3 2" xfId="2588" xr:uid="{00000000-0005-0000-0000-0000F8140000}"/>
    <cellStyle name="Style 261" xfId="2589" xr:uid="{00000000-0005-0000-0000-0000F9140000}"/>
    <cellStyle name="Style 262" xfId="2590" xr:uid="{00000000-0005-0000-0000-0000FA140000}"/>
    <cellStyle name="Style 263" xfId="2591" xr:uid="{00000000-0005-0000-0000-0000FB140000}"/>
    <cellStyle name="Style 264" xfId="2592" xr:uid="{00000000-0005-0000-0000-0000FC140000}"/>
    <cellStyle name="Style 265" xfId="2593" xr:uid="{00000000-0005-0000-0000-0000FD140000}"/>
    <cellStyle name="Style 265 2" xfId="2594" xr:uid="{00000000-0005-0000-0000-0000FE140000}"/>
    <cellStyle name="Style 265 2 2" xfId="2595" xr:uid="{00000000-0005-0000-0000-0000FF140000}"/>
    <cellStyle name="Style 265 3" xfId="2596" xr:uid="{00000000-0005-0000-0000-000000150000}"/>
    <cellStyle name="Style 265 3 2" xfId="2597" xr:uid="{00000000-0005-0000-0000-000001150000}"/>
    <cellStyle name="Style 266" xfId="2598" xr:uid="{00000000-0005-0000-0000-000002150000}"/>
    <cellStyle name="Style 266 2" xfId="2599" xr:uid="{00000000-0005-0000-0000-000003150000}"/>
    <cellStyle name="Style 266 2 2" xfId="2600" xr:uid="{00000000-0005-0000-0000-000004150000}"/>
    <cellStyle name="Style 266 3" xfId="2601" xr:uid="{00000000-0005-0000-0000-000005150000}"/>
    <cellStyle name="Style 266 3 2" xfId="2602" xr:uid="{00000000-0005-0000-0000-000006150000}"/>
    <cellStyle name="Style 267" xfId="2603" xr:uid="{00000000-0005-0000-0000-000007150000}"/>
    <cellStyle name="Style 267 2" xfId="2604" xr:uid="{00000000-0005-0000-0000-000008150000}"/>
    <cellStyle name="Style 267 2 2" xfId="2605" xr:uid="{00000000-0005-0000-0000-000009150000}"/>
    <cellStyle name="Style 267 3" xfId="2606" xr:uid="{00000000-0005-0000-0000-00000A150000}"/>
    <cellStyle name="Style 267 3 2" xfId="2607" xr:uid="{00000000-0005-0000-0000-00000B150000}"/>
    <cellStyle name="Style 268" xfId="2608" xr:uid="{00000000-0005-0000-0000-00000C150000}"/>
    <cellStyle name="Style 268 2" xfId="2609" xr:uid="{00000000-0005-0000-0000-00000D150000}"/>
    <cellStyle name="Style 268 2 2" xfId="2610" xr:uid="{00000000-0005-0000-0000-00000E150000}"/>
    <cellStyle name="Style 268 3" xfId="2611" xr:uid="{00000000-0005-0000-0000-00000F150000}"/>
    <cellStyle name="Style 268 3 2" xfId="2612" xr:uid="{00000000-0005-0000-0000-000010150000}"/>
    <cellStyle name="Style 269" xfId="2613" xr:uid="{00000000-0005-0000-0000-000011150000}"/>
    <cellStyle name="Style 269 2" xfId="2614" xr:uid="{00000000-0005-0000-0000-000012150000}"/>
    <cellStyle name="Style 269 2 2" xfId="2615" xr:uid="{00000000-0005-0000-0000-000013150000}"/>
    <cellStyle name="Style 269 3" xfId="2616" xr:uid="{00000000-0005-0000-0000-000014150000}"/>
    <cellStyle name="Style 269 3 2" xfId="2617" xr:uid="{00000000-0005-0000-0000-000015150000}"/>
    <cellStyle name="Style 270" xfId="2618" xr:uid="{00000000-0005-0000-0000-000016150000}"/>
    <cellStyle name="Style 270 2" xfId="2619" xr:uid="{00000000-0005-0000-0000-000017150000}"/>
    <cellStyle name="Style 270 2 2" xfId="2620" xr:uid="{00000000-0005-0000-0000-000018150000}"/>
    <cellStyle name="Style 270 3" xfId="2621" xr:uid="{00000000-0005-0000-0000-000019150000}"/>
    <cellStyle name="Style 270 3 2" xfId="2622" xr:uid="{00000000-0005-0000-0000-00001A150000}"/>
    <cellStyle name="Style 271" xfId="2623" xr:uid="{00000000-0005-0000-0000-00001B150000}"/>
    <cellStyle name="Style 271 2" xfId="2624" xr:uid="{00000000-0005-0000-0000-00001C150000}"/>
    <cellStyle name="Style 271 2 2" xfId="2625" xr:uid="{00000000-0005-0000-0000-00001D150000}"/>
    <cellStyle name="Style 271 3" xfId="2626" xr:uid="{00000000-0005-0000-0000-00001E150000}"/>
    <cellStyle name="Style 271 3 2" xfId="2627" xr:uid="{00000000-0005-0000-0000-00001F150000}"/>
    <cellStyle name="Style 272" xfId="2628" xr:uid="{00000000-0005-0000-0000-000020150000}"/>
    <cellStyle name="Style 272 2" xfId="2629" xr:uid="{00000000-0005-0000-0000-000021150000}"/>
    <cellStyle name="Style 272 2 2" xfId="2630" xr:uid="{00000000-0005-0000-0000-000022150000}"/>
    <cellStyle name="Style 272 3" xfId="2631" xr:uid="{00000000-0005-0000-0000-000023150000}"/>
    <cellStyle name="Style 272 3 2" xfId="2632" xr:uid="{00000000-0005-0000-0000-000024150000}"/>
    <cellStyle name="Style 273" xfId="2633" xr:uid="{00000000-0005-0000-0000-000025150000}"/>
    <cellStyle name="Style 273 2" xfId="2634" xr:uid="{00000000-0005-0000-0000-000026150000}"/>
    <cellStyle name="Style 273 2 2" xfId="2635" xr:uid="{00000000-0005-0000-0000-000027150000}"/>
    <cellStyle name="Style 273 3" xfId="2636" xr:uid="{00000000-0005-0000-0000-000028150000}"/>
    <cellStyle name="Style 273 3 2" xfId="2637" xr:uid="{00000000-0005-0000-0000-000029150000}"/>
    <cellStyle name="Style 274" xfId="2638" xr:uid="{00000000-0005-0000-0000-00002A150000}"/>
    <cellStyle name="Style 274 2" xfId="2639" xr:uid="{00000000-0005-0000-0000-00002B150000}"/>
    <cellStyle name="Style 274 2 2" xfId="2640" xr:uid="{00000000-0005-0000-0000-00002C150000}"/>
    <cellStyle name="Style 274 3" xfId="2641" xr:uid="{00000000-0005-0000-0000-00002D150000}"/>
    <cellStyle name="Style 274 3 2" xfId="2642" xr:uid="{00000000-0005-0000-0000-00002E150000}"/>
    <cellStyle name="Style 275" xfId="2643" xr:uid="{00000000-0005-0000-0000-00002F150000}"/>
    <cellStyle name="Style 276" xfId="2644" xr:uid="{00000000-0005-0000-0000-000030150000}"/>
    <cellStyle name="Style 277" xfId="2645" xr:uid="{00000000-0005-0000-0000-000031150000}"/>
    <cellStyle name="Style 278" xfId="2646" xr:uid="{00000000-0005-0000-0000-000032150000}"/>
    <cellStyle name="Style 279" xfId="2647" xr:uid="{00000000-0005-0000-0000-000033150000}"/>
    <cellStyle name="Style 280" xfId="2648" xr:uid="{00000000-0005-0000-0000-000034150000}"/>
    <cellStyle name="Style 281" xfId="2649" xr:uid="{00000000-0005-0000-0000-000035150000}"/>
    <cellStyle name="Style 282" xfId="2650" xr:uid="{00000000-0005-0000-0000-000036150000}"/>
    <cellStyle name="Style 307" xfId="2651" xr:uid="{00000000-0005-0000-0000-000037150000}"/>
    <cellStyle name="Style 308" xfId="2652" xr:uid="{00000000-0005-0000-0000-000038150000}"/>
    <cellStyle name="Style 308 2" xfId="2653" xr:uid="{00000000-0005-0000-0000-000039150000}"/>
    <cellStyle name="Style 308 2 2" xfId="2654" xr:uid="{00000000-0005-0000-0000-00003A150000}"/>
    <cellStyle name="Style 308 3" xfId="2655" xr:uid="{00000000-0005-0000-0000-00003B150000}"/>
    <cellStyle name="Style 308 3 2" xfId="2656" xr:uid="{00000000-0005-0000-0000-00003C150000}"/>
    <cellStyle name="Style 309" xfId="2657" xr:uid="{00000000-0005-0000-0000-00003D150000}"/>
    <cellStyle name="Style 309 2" xfId="2658" xr:uid="{00000000-0005-0000-0000-00003E150000}"/>
    <cellStyle name="Style 309 2 2" xfId="2659" xr:uid="{00000000-0005-0000-0000-00003F150000}"/>
    <cellStyle name="Style 309 3" xfId="2660" xr:uid="{00000000-0005-0000-0000-000040150000}"/>
    <cellStyle name="Style 309 3 2" xfId="2661" xr:uid="{00000000-0005-0000-0000-000041150000}"/>
    <cellStyle name="Style 310" xfId="2662" xr:uid="{00000000-0005-0000-0000-000042150000}"/>
    <cellStyle name="Style 310 2" xfId="2663" xr:uid="{00000000-0005-0000-0000-000043150000}"/>
    <cellStyle name="Style 310 2 2" xfId="2664" xr:uid="{00000000-0005-0000-0000-000044150000}"/>
    <cellStyle name="Style 310 3" xfId="2665" xr:uid="{00000000-0005-0000-0000-000045150000}"/>
    <cellStyle name="Style 310 3 2" xfId="2666" xr:uid="{00000000-0005-0000-0000-000046150000}"/>
    <cellStyle name="Style 311" xfId="2667" xr:uid="{00000000-0005-0000-0000-000047150000}"/>
    <cellStyle name="Style 311 2" xfId="2668" xr:uid="{00000000-0005-0000-0000-000048150000}"/>
    <cellStyle name="Style 311 2 2" xfId="2669" xr:uid="{00000000-0005-0000-0000-000049150000}"/>
    <cellStyle name="Style 311 3" xfId="2670" xr:uid="{00000000-0005-0000-0000-00004A150000}"/>
    <cellStyle name="Style 311 3 2" xfId="2671" xr:uid="{00000000-0005-0000-0000-00004B150000}"/>
    <cellStyle name="Style 312" xfId="2672" xr:uid="{00000000-0005-0000-0000-00004C150000}"/>
    <cellStyle name="Style 313" xfId="2673" xr:uid="{00000000-0005-0000-0000-00004D150000}"/>
    <cellStyle name="Style 314" xfId="2674" xr:uid="{00000000-0005-0000-0000-00004E150000}"/>
    <cellStyle name="Style 315" xfId="2675" xr:uid="{00000000-0005-0000-0000-00004F150000}"/>
    <cellStyle name="Style 316" xfId="2676" xr:uid="{00000000-0005-0000-0000-000050150000}"/>
    <cellStyle name="Style 317" xfId="2677" xr:uid="{00000000-0005-0000-0000-000051150000}"/>
    <cellStyle name="Style 318" xfId="2678" xr:uid="{00000000-0005-0000-0000-000052150000}"/>
    <cellStyle name="Style 319" xfId="2679" xr:uid="{00000000-0005-0000-0000-000053150000}"/>
    <cellStyle name="Style 320" xfId="2680" xr:uid="{00000000-0005-0000-0000-000054150000}"/>
    <cellStyle name="Style 320 2" xfId="2681" xr:uid="{00000000-0005-0000-0000-000055150000}"/>
    <cellStyle name="Style 320 2 2" xfId="2682" xr:uid="{00000000-0005-0000-0000-000056150000}"/>
    <cellStyle name="Style 320 3" xfId="2683" xr:uid="{00000000-0005-0000-0000-000057150000}"/>
    <cellStyle name="Style 320 3 2" xfId="2684" xr:uid="{00000000-0005-0000-0000-000058150000}"/>
    <cellStyle name="Style 321" xfId="2685" xr:uid="{00000000-0005-0000-0000-000059150000}"/>
    <cellStyle name="Style 321 2" xfId="2686" xr:uid="{00000000-0005-0000-0000-00005A150000}"/>
    <cellStyle name="Style 321 2 2" xfId="2687" xr:uid="{00000000-0005-0000-0000-00005B150000}"/>
    <cellStyle name="Style 321 3" xfId="2688" xr:uid="{00000000-0005-0000-0000-00005C150000}"/>
    <cellStyle name="Style 321 3 2" xfId="2689" xr:uid="{00000000-0005-0000-0000-00005D150000}"/>
    <cellStyle name="Style 322" xfId="2690" xr:uid="{00000000-0005-0000-0000-00005E150000}"/>
    <cellStyle name="Style 322 2" xfId="2691" xr:uid="{00000000-0005-0000-0000-00005F150000}"/>
    <cellStyle name="Style 322 2 2" xfId="2692" xr:uid="{00000000-0005-0000-0000-000060150000}"/>
    <cellStyle name="Style 322 3" xfId="2693" xr:uid="{00000000-0005-0000-0000-000061150000}"/>
    <cellStyle name="Style 322 3 2" xfId="2694" xr:uid="{00000000-0005-0000-0000-000062150000}"/>
    <cellStyle name="Style 351" xfId="2695" xr:uid="{00000000-0005-0000-0000-000063150000}"/>
    <cellStyle name="Style 352" xfId="2696" xr:uid="{00000000-0005-0000-0000-000064150000}"/>
    <cellStyle name="Style 352 2" xfId="2697" xr:uid="{00000000-0005-0000-0000-000065150000}"/>
    <cellStyle name="Style 352 2 2" xfId="2698" xr:uid="{00000000-0005-0000-0000-000066150000}"/>
    <cellStyle name="Style 352 3" xfId="2699" xr:uid="{00000000-0005-0000-0000-000067150000}"/>
    <cellStyle name="Style 352 3 2" xfId="2700" xr:uid="{00000000-0005-0000-0000-000068150000}"/>
    <cellStyle name="Style 353" xfId="2701" xr:uid="{00000000-0005-0000-0000-000069150000}"/>
    <cellStyle name="Style 353 2" xfId="2702" xr:uid="{00000000-0005-0000-0000-00006A150000}"/>
    <cellStyle name="Style 353 2 2" xfId="2703" xr:uid="{00000000-0005-0000-0000-00006B150000}"/>
    <cellStyle name="Style 353 3" xfId="2704" xr:uid="{00000000-0005-0000-0000-00006C150000}"/>
    <cellStyle name="Style 353 3 2" xfId="2705" xr:uid="{00000000-0005-0000-0000-00006D150000}"/>
    <cellStyle name="Style 354" xfId="2706" xr:uid="{00000000-0005-0000-0000-00006E150000}"/>
    <cellStyle name="Style 354 2" xfId="2707" xr:uid="{00000000-0005-0000-0000-00006F150000}"/>
    <cellStyle name="Style 354 2 2" xfId="2708" xr:uid="{00000000-0005-0000-0000-000070150000}"/>
    <cellStyle name="Style 354 3" xfId="2709" xr:uid="{00000000-0005-0000-0000-000071150000}"/>
    <cellStyle name="Style 354 3 2" xfId="2710" xr:uid="{00000000-0005-0000-0000-000072150000}"/>
    <cellStyle name="Style 355" xfId="2711" xr:uid="{00000000-0005-0000-0000-000073150000}"/>
    <cellStyle name="Style 355 2" xfId="2712" xr:uid="{00000000-0005-0000-0000-000074150000}"/>
    <cellStyle name="Style 355 2 2" xfId="2713" xr:uid="{00000000-0005-0000-0000-000075150000}"/>
    <cellStyle name="Style 355 3" xfId="2714" xr:uid="{00000000-0005-0000-0000-000076150000}"/>
    <cellStyle name="Style 355 3 2" xfId="2715" xr:uid="{00000000-0005-0000-0000-000077150000}"/>
    <cellStyle name="Style 356" xfId="2716" xr:uid="{00000000-0005-0000-0000-000078150000}"/>
    <cellStyle name="Style 357" xfId="2717" xr:uid="{00000000-0005-0000-0000-000079150000}"/>
    <cellStyle name="Style 358" xfId="2718" xr:uid="{00000000-0005-0000-0000-00007A150000}"/>
    <cellStyle name="Style 359" xfId="2719" xr:uid="{00000000-0005-0000-0000-00007B150000}"/>
    <cellStyle name="Style 360" xfId="2720" xr:uid="{00000000-0005-0000-0000-00007C150000}"/>
    <cellStyle name="Style 361" xfId="2721" xr:uid="{00000000-0005-0000-0000-00007D150000}"/>
    <cellStyle name="Style 362" xfId="2722" xr:uid="{00000000-0005-0000-0000-00007E150000}"/>
    <cellStyle name="Style 363" xfId="2723" xr:uid="{00000000-0005-0000-0000-00007F150000}"/>
    <cellStyle name="Style 364" xfId="2724" xr:uid="{00000000-0005-0000-0000-000080150000}"/>
    <cellStyle name="Style 364 2" xfId="2725" xr:uid="{00000000-0005-0000-0000-000081150000}"/>
    <cellStyle name="Style 364 2 2" xfId="2726" xr:uid="{00000000-0005-0000-0000-000082150000}"/>
    <cellStyle name="Style 364 3" xfId="2727" xr:uid="{00000000-0005-0000-0000-000083150000}"/>
    <cellStyle name="Style 364 3 2" xfId="2728" xr:uid="{00000000-0005-0000-0000-000084150000}"/>
    <cellStyle name="Style 365" xfId="2729" xr:uid="{00000000-0005-0000-0000-000085150000}"/>
    <cellStyle name="Style 366" xfId="2730" xr:uid="{00000000-0005-0000-0000-000086150000}"/>
    <cellStyle name="Style 367" xfId="2731" xr:uid="{00000000-0005-0000-0000-000087150000}"/>
    <cellStyle name="Style 368" xfId="2732" xr:uid="{00000000-0005-0000-0000-000088150000}"/>
    <cellStyle name="Style 369" xfId="2733" xr:uid="{00000000-0005-0000-0000-000089150000}"/>
    <cellStyle name="Style 370" xfId="2734" xr:uid="{00000000-0005-0000-0000-00008A150000}"/>
    <cellStyle name="Style 371" xfId="2735" xr:uid="{00000000-0005-0000-0000-00008B150000}"/>
    <cellStyle name="Style 372" xfId="2736" xr:uid="{00000000-0005-0000-0000-00008C150000}"/>
    <cellStyle name="Style 373" xfId="2737" xr:uid="{00000000-0005-0000-0000-00008D150000}"/>
    <cellStyle name="Style 374" xfId="2738" xr:uid="{00000000-0005-0000-0000-00008E150000}"/>
    <cellStyle name="Style 375" xfId="2739" xr:uid="{00000000-0005-0000-0000-00008F150000}"/>
    <cellStyle name="Style 376" xfId="2740" xr:uid="{00000000-0005-0000-0000-000090150000}"/>
    <cellStyle name="Style 377" xfId="2741" xr:uid="{00000000-0005-0000-0000-000091150000}"/>
    <cellStyle name="Style 378" xfId="2742" xr:uid="{00000000-0005-0000-0000-000092150000}"/>
    <cellStyle name="Style 379" xfId="2743" xr:uid="{00000000-0005-0000-0000-000093150000}"/>
    <cellStyle name="Style 380" xfId="2744" xr:uid="{00000000-0005-0000-0000-000094150000}"/>
    <cellStyle name="Style 381" xfId="2745" xr:uid="{00000000-0005-0000-0000-000095150000}"/>
    <cellStyle name="Style 382" xfId="2746" xr:uid="{00000000-0005-0000-0000-000096150000}"/>
    <cellStyle name="Style 382 2" xfId="2747" xr:uid="{00000000-0005-0000-0000-000097150000}"/>
    <cellStyle name="Style 382 2 2" xfId="2748" xr:uid="{00000000-0005-0000-0000-000098150000}"/>
    <cellStyle name="Style 382 3" xfId="2749" xr:uid="{00000000-0005-0000-0000-000099150000}"/>
    <cellStyle name="Style 382 3 2" xfId="2750" xr:uid="{00000000-0005-0000-0000-00009A150000}"/>
    <cellStyle name="Style 383" xfId="2751" xr:uid="{00000000-0005-0000-0000-00009B150000}"/>
    <cellStyle name="Style 384" xfId="2752" xr:uid="{00000000-0005-0000-0000-00009C150000}"/>
    <cellStyle name="Style 384 2" xfId="2753" xr:uid="{00000000-0005-0000-0000-00009D150000}"/>
    <cellStyle name="Style 384 2 2" xfId="2754" xr:uid="{00000000-0005-0000-0000-00009E150000}"/>
    <cellStyle name="Style 384 3" xfId="2755" xr:uid="{00000000-0005-0000-0000-00009F150000}"/>
    <cellStyle name="Style 384 3 2" xfId="2756" xr:uid="{00000000-0005-0000-0000-0000A0150000}"/>
    <cellStyle name="Style 385" xfId="2757" xr:uid="{00000000-0005-0000-0000-0000A1150000}"/>
    <cellStyle name="Style 385 2" xfId="2758" xr:uid="{00000000-0005-0000-0000-0000A2150000}"/>
    <cellStyle name="Style 385 2 2" xfId="2759" xr:uid="{00000000-0005-0000-0000-0000A3150000}"/>
    <cellStyle name="Style 385 3" xfId="2760" xr:uid="{00000000-0005-0000-0000-0000A4150000}"/>
    <cellStyle name="Style 385 3 2" xfId="2761" xr:uid="{00000000-0005-0000-0000-0000A5150000}"/>
    <cellStyle name="Style 386" xfId="2762" xr:uid="{00000000-0005-0000-0000-0000A6150000}"/>
    <cellStyle name="Style 386 2" xfId="2763" xr:uid="{00000000-0005-0000-0000-0000A7150000}"/>
    <cellStyle name="Style 386 2 2" xfId="2764" xr:uid="{00000000-0005-0000-0000-0000A8150000}"/>
    <cellStyle name="Style 386 3" xfId="2765" xr:uid="{00000000-0005-0000-0000-0000A9150000}"/>
    <cellStyle name="Style 386 3 2" xfId="2766" xr:uid="{00000000-0005-0000-0000-0000AA150000}"/>
    <cellStyle name="Style 387" xfId="2767" xr:uid="{00000000-0005-0000-0000-0000AB150000}"/>
    <cellStyle name="Style 387 2" xfId="2768" xr:uid="{00000000-0005-0000-0000-0000AC150000}"/>
    <cellStyle name="Style 387 2 2" xfId="2769" xr:uid="{00000000-0005-0000-0000-0000AD150000}"/>
    <cellStyle name="Style 387 3" xfId="2770" xr:uid="{00000000-0005-0000-0000-0000AE150000}"/>
    <cellStyle name="Style 387 3 2" xfId="2771" xr:uid="{00000000-0005-0000-0000-0000AF150000}"/>
    <cellStyle name="Style 388" xfId="2772" xr:uid="{00000000-0005-0000-0000-0000B0150000}"/>
    <cellStyle name="Style 388 2" xfId="2773" xr:uid="{00000000-0005-0000-0000-0000B1150000}"/>
    <cellStyle name="Style 388 2 2" xfId="2774" xr:uid="{00000000-0005-0000-0000-0000B2150000}"/>
    <cellStyle name="Style 388 3" xfId="2775" xr:uid="{00000000-0005-0000-0000-0000B3150000}"/>
    <cellStyle name="Style 388 3 2" xfId="2776" xr:uid="{00000000-0005-0000-0000-0000B4150000}"/>
    <cellStyle name="Style 389" xfId="2777" xr:uid="{00000000-0005-0000-0000-0000B5150000}"/>
    <cellStyle name="Style 389 2" xfId="2778" xr:uid="{00000000-0005-0000-0000-0000B6150000}"/>
    <cellStyle name="Style 389 2 2" xfId="2779" xr:uid="{00000000-0005-0000-0000-0000B7150000}"/>
    <cellStyle name="Style 389 3" xfId="2780" xr:uid="{00000000-0005-0000-0000-0000B8150000}"/>
    <cellStyle name="Style 389 3 2" xfId="2781" xr:uid="{00000000-0005-0000-0000-0000B9150000}"/>
    <cellStyle name="Style 390" xfId="2782" xr:uid="{00000000-0005-0000-0000-0000BA150000}"/>
    <cellStyle name="Style 391" xfId="2783" xr:uid="{00000000-0005-0000-0000-0000BB150000}"/>
    <cellStyle name="Style 391 2" xfId="2784" xr:uid="{00000000-0005-0000-0000-0000BC150000}"/>
    <cellStyle name="Style 391 2 2" xfId="2785" xr:uid="{00000000-0005-0000-0000-0000BD150000}"/>
    <cellStyle name="Style 392" xfId="2786" xr:uid="{00000000-0005-0000-0000-0000BE150000}"/>
    <cellStyle name="Style 392 2" xfId="2787" xr:uid="{00000000-0005-0000-0000-0000BF150000}"/>
    <cellStyle name="Style 392 2 2" xfId="2788" xr:uid="{00000000-0005-0000-0000-0000C0150000}"/>
    <cellStyle name="Style 392 3" xfId="2789" xr:uid="{00000000-0005-0000-0000-0000C1150000}"/>
    <cellStyle name="Style 392 3 2" xfId="2790" xr:uid="{00000000-0005-0000-0000-0000C2150000}"/>
    <cellStyle name="Style 393" xfId="2791" xr:uid="{00000000-0005-0000-0000-0000C3150000}"/>
    <cellStyle name="Style 393 2" xfId="2792" xr:uid="{00000000-0005-0000-0000-0000C4150000}"/>
    <cellStyle name="Style 393 2 2" xfId="2793" xr:uid="{00000000-0005-0000-0000-0000C5150000}"/>
    <cellStyle name="Style 393 3" xfId="2794" xr:uid="{00000000-0005-0000-0000-0000C6150000}"/>
    <cellStyle name="Style 393 3 2" xfId="2795" xr:uid="{00000000-0005-0000-0000-0000C7150000}"/>
    <cellStyle name="Style 394" xfId="2796" xr:uid="{00000000-0005-0000-0000-0000C8150000}"/>
    <cellStyle name="Style 394 2" xfId="2797" xr:uid="{00000000-0005-0000-0000-0000C9150000}"/>
    <cellStyle name="Style 394 2 2" xfId="2798" xr:uid="{00000000-0005-0000-0000-0000CA150000}"/>
    <cellStyle name="Style 394 3" xfId="2799" xr:uid="{00000000-0005-0000-0000-0000CB150000}"/>
    <cellStyle name="Style 394 3 2" xfId="2800" xr:uid="{00000000-0005-0000-0000-0000CC150000}"/>
    <cellStyle name="Style 395" xfId="2801" xr:uid="{00000000-0005-0000-0000-0000CD150000}"/>
    <cellStyle name="Style 395 2" xfId="2802" xr:uid="{00000000-0005-0000-0000-0000CE150000}"/>
    <cellStyle name="Style 395 2 2" xfId="2803" xr:uid="{00000000-0005-0000-0000-0000CF150000}"/>
    <cellStyle name="Style 395 3" xfId="2804" xr:uid="{00000000-0005-0000-0000-0000D0150000}"/>
    <cellStyle name="Style 395 3 2" xfId="2805" xr:uid="{00000000-0005-0000-0000-0000D1150000}"/>
    <cellStyle name="Style 396" xfId="2806" xr:uid="{00000000-0005-0000-0000-0000D2150000}"/>
    <cellStyle name="Style 397" xfId="2807" xr:uid="{00000000-0005-0000-0000-0000D3150000}"/>
    <cellStyle name="Style 398" xfId="2808" xr:uid="{00000000-0005-0000-0000-0000D4150000}"/>
    <cellStyle name="Style 398 2" xfId="2809" xr:uid="{00000000-0005-0000-0000-0000D5150000}"/>
    <cellStyle name="Style 399" xfId="2810" xr:uid="{00000000-0005-0000-0000-0000D6150000}"/>
    <cellStyle name="Style 399 2" xfId="2811" xr:uid="{00000000-0005-0000-0000-0000D7150000}"/>
    <cellStyle name="Style 400" xfId="2812" xr:uid="{00000000-0005-0000-0000-0000D8150000}"/>
    <cellStyle name="Style 401" xfId="2813" xr:uid="{00000000-0005-0000-0000-0000D9150000}"/>
    <cellStyle name="Style 402" xfId="2814" xr:uid="{00000000-0005-0000-0000-0000DA150000}"/>
    <cellStyle name="Style 403" xfId="2815" xr:uid="{00000000-0005-0000-0000-0000DB150000}"/>
    <cellStyle name="Style 404" xfId="2816" xr:uid="{00000000-0005-0000-0000-0000DC150000}"/>
    <cellStyle name="Style 405" xfId="2817" xr:uid="{00000000-0005-0000-0000-0000DD150000}"/>
    <cellStyle name="Style 406" xfId="2818" xr:uid="{00000000-0005-0000-0000-0000DE150000}"/>
    <cellStyle name="Style 407" xfId="2819" xr:uid="{00000000-0005-0000-0000-0000DF150000}"/>
    <cellStyle name="Style 408" xfId="2820" xr:uid="{00000000-0005-0000-0000-0000E0150000}"/>
    <cellStyle name="Style 409" xfId="2821" xr:uid="{00000000-0005-0000-0000-0000E1150000}"/>
    <cellStyle name="Style 410" xfId="2822" xr:uid="{00000000-0005-0000-0000-0000E2150000}"/>
    <cellStyle name="Style 410 2" xfId="2823" xr:uid="{00000000-0005-0000-0000-0000E3150000}"/>
    <cellStyle name="Style 410 2 2" xfId="2824" xr:uid="{00000000-0005-0000-0000-0000E4150000}"/>
    <cellStyle name="Style 410 3" xfId="2825" xr:uid="{00000000-0005-0000-0000-0000E5150000}"/>
    <cellStyle name="Style 410 3 2" xfId="2826" xr:uid="{00000000-0005-0000-0000-0000E6150000}"/>
    <cellStyle name="Style 411" xfId="2827" xr:uid="{00000000-0005-0000-0000-0000E7150000}"/>
    <cellStyle name="Style 438" xfId="2828" xr:uid="{00000000-0005-0000-0000-0000E8150000}"/>
    <cellStyle name="Style 439" xfId="2829" xr:uid="{00000000-0005-0000-0000-0000E9150000}"/>
    <cellStyle name="Style 439 2" xfId="2830" xr:uid="{00000000-0005-0000-0000-0000EA150000}"/>
    <cellStyle name="Style 439 2 2" xfId="2831" xr:uid="{00000000-0005-0000-0000-0000EB150000}"/>
    <cellStyle name="Style 439 3" xfId="2832" xr:uid="{00000000-0005-0000-0000-0000EC150000}"/>
    <cellStyle name="Style 439 3 2" xfId="2833" xr:uid="{00000000-0005-0000-0000-0000ED150000}"/>
    <cellStyle name="Style 44" xfId="2834" xr:uid="{00000000-0005-0000-0000-0000EE150000}"/>
    <cellStyle name="Style 440" xfId="2835" xr:uid="{00000000-0005-0000-0000-0000EF150000}"/>
    <cellStyle name="Style 440 2" xfId="2836" xr:uid="{00000000-0005-0000-0000-0000F0150000}"/>
    <cellStyle name="Style 440 2 2" xfId="2837" xr:uid="{00000000-0005-0000-0000-0000F1150000}"/>
    <cellStyle name="Style 440 3" xfId="2838" xr:uid="{00000000-0005-0000-0000-0000F2150000}"/>
    <cellStyle name="Style 440 3 2" xfId="2839" xr:uid="{00000000-0005-0000-0000-0000F3150000}"/>
    <cellStyle name="Style 441" xfId="2840" xr:uid="{00000000-0005-0000-0000-0000F4150000}"/>
    <cellStyle name="Style 441 2" xfId="2841" xr:uid="{00000000-0005-0000-0000-0000F5150000}"/>
    <cellStyle name="Style 441 2 2" xfId="2842" xr:uid="{00000000-0005-0000-0000-0000F6150000}"/>
    <cellStyle name="Style 441 3" xfId="2843" xr:uid="{00000000-0005-0000-0000-0000F7150000}"/>
    <cellStyle name="Style 441 3 2" xfId="2844" xr:uid="{00000000-0005-0000-0000-0000F8150000}"/>
    <cellStyle name="Style 442" xfId="2845" xr:uid="{00000000-0005-0000-0000-0000F9150000}"/>
    <cellStyle name="Style 442 2" xfId="2846" xr:uid="{00000000-0005-0000-0000-0000FA150000}"/>
    <cellStyle name="Style 442 2 2" xfId="2847" xr:uid="{00000000-0005-0000-0000-0000FB150000}"/>
    <cellStyle name="Style 442 3" xfId="2848" xr:uid="{00000000-0005-0000-0000-0000FC150000}"/>
    <cellStyle name="Style 442 3 2" xfId="2849" xr:uid="{00000000-0005-0000-0000-0000FD150000}"/>
    <cellStyle name="Style 443" xfId="2850" xr:uid="{00000000-0005-0000-0000-0000FE150000}"/>
    <cellStyle name="Style 444" xfId="2851" xr:uid="{00000000-0005-0000-0000-0000FF150000}"/>
    <cellStyle name="Style 445" xfId="2852" xr:uid="{00000000-0005-0000-0000-000000160000}"/>
    <cellStyle name="Style 446" xfId="2853" xr:uid="{00000000-0005-0000-0000-000001160000}"/>
    <cellStyle name="Style 447" xfId="2854" xr:uid="{00000000-0005-0000-0000-000002160000}"/>
    <cellStyle name="Style 448" xfId="2855" xr:uid="{00000000-0005-0000-0000-000003160000}"/>
    <cellStyle name="Style 449" xfId="2856" xr:uid="{00000000-0005-0000-0000-000004160000}"/>
    <cellStyle name="Style 45" xfId="2857" xr:uid="{00000000-0005-0000-0000-000005160000}"/>
    <cellStyle name="Style 450" xfId="2858" xr:uid="{00000000-0005-0000-0000-000006160000}"/>
    <cellStyle name="Style 451" xfId="2859" xr:uid="{00000000-0005-0000-0000-000007160000}"/>
    <cellStyle name="Style 451 2" xfId="2860" xr:uid="{00000000-0005-0000-0000-000008160000}"/>
    <cellStyle name="Style 451 2 2" xfId="2861" xr:uid="{00000000-0005-0000-0000-000009160000}"/>
    <cellStyle name="Style 451 3" xfId="2862" xr:uid="{00000000-0005-0000-0000-00000A160000}"/>
    <cellStyle name="Style 451 3 2" xfId="2863" xr:uid="{00000000-0005-0000-0000-00000B160000}"/>
    <cellStyle name="Style 452" xfId="2864" xr:uid="{00000000-0005-0000-0000-00000C160000}"/>
    <cellStyle name="Style 452 2" xfId="2865" xr:uid="{00000000-0005-0000-0000-00000D160000}"/>
    <cellStyle name="Style 452 2 2" xfId="2866" xr:uid="{00000000-0005-0000-0000-00000E160000}"/>
    <cellStyle name="Style 452 3" xfId="2867" xr:uid="{00000000-0005-0000-0000-00000F160000}"/>
    <cellStyle name="Style 452 3 2" xfId="2868" xr:uid="{00000000-0005-0000-0000-000010160000}"/>
    <cellStyle name="Style 453" xfId="2869" xr:uid="{00000000-0005-0000-0000-000011160000}"/>
    <cellStyle name="Style 453 2" xfId="2870" xr:uid="{00000000-0005-0000-0000-000012160000}"/>
    <cellStyle name="Style 453 2 2" xfId="2871" xr:uid="{00000000-0005-0000-0000-000013160000}"/>
    <cellStyle name="Style 453 3" xfId="2872" xr:uid="{00000000-0005-0000-0000-000014160000}"/>
    <cellStyle name="Style 453 3 2" xfId="2873" xr:uid="{00000000-0005-0000-0000-000015160000}"/>
    <cellStyle name="Style 454" xfId="2874" xr:uid="{00000000-0005-0000-0000-000016160000}"/>
    <cellStyle name="Style 454 2" xfId="2875" xr:uid="{00000000-0005-0000-0000-000017160000}"/>
    <cellStyle name="Style 454 2 2" xfId="2876" xr:uid="{00000000-0005-0000-0000-000018160000}"/>
    <cellStyle name="Style 454 3" xfId="2877" xr:uid="{00000000-0005-0000-0000-000019160000}"/>
    <cellStyle name="Style 454 3 2" xfId="2878" xr:uid="{00000000-0005-0000-0000-00001A160000}"/>
    <cellStyle name="Style 459" xfId="2879" xr:uid="{00000000-0005-0000-0000-00001B160000}"/>
    <cellStyle name="Style 46" xfId="2880" xr:uid="{00000000-0005-0000-0000-00001C160000}"/>
    <cellStyle name="Style 460" xfId="2881" xr:uid="{00000000-0005-0000-0000-00001D160000}"/>
    <cellStyle name="Style 461" xfId="2882" xr:uid="{00000000-0005-0000-0000-00001E160000}"/>
    <cellStyle name="Style 462" xfId="2883" xr:uid="{00000000-0005-0000-0000-00001F160000}"/>
    <cellStyle name="Style 463" xfId="2884" xr:uid="{00000000-0005-0000-0000-000020160000}"/>
    <cellStyle name="Style 464" xfId="2885" xr:uid="{00000000-0005-0000-0000-000021160000}"/>
    <cellStyle name="Style 465" xfId="2886" xr:uid="{00000000-0005-0000-0000-000022160000}"/>
    <cellStyle name="Style 466" xfId="2887" xr:uid="{00000000-0005-0000-0000-000023160000}"/>
    <cellStyle name="Style 467" xfId="2888" xr:uid="{00000000-0005-0000-0000-000024160000}"/>
    <cellStyle name="Style 468" xfId="2889" xr:uid="{00000000-0005-0000-0000-000025160000}"/>
    <cellStyle name="Style 469" xfId="2890" xr:uid="{00000000-0005-0000-0000-000026160000}"/>
    <cellStyle name="Style 469 2" xfId="2891" xr:uid="{00000000-0005-0000-0000-000027160000}"/>
    <cellStyle name="Style 469 2 2" xfId="2892" xr:uid="{00000000-0005-0000-0000-000028160000}"/>
    <cellStyle name="Style 469 3" xfId="2893" xr:uid="{00000000-0005-0000-0000-000029160000}"/>
    <cellStyle name="Style 469 3 2" xfId="2894" xr:uid="{00000000-0005-0000-0000-00002A160000}"/>
    <cellStyle name="Style 47" xfId="2895" xr:uid="{00000000-0005-0000-0000-00002B160000}"/>
    <cellStyle name="Style 470" xfId="2896" xr:uid="{00000000-0005-0000-0000-00002C160000}"/>
    <cellStyle name="Style 471" xfId="2897" xr:uid="{00000000-0005-0000-0000-00002D160000}"/>
    <cellStyle name="Style 48" xfId="2898" xr:uid="{00000000-0005-0000-0000-00002E160000}"/>
    <cellStyle name="Style 482" xfId="2899" xr:uid="{00000000-0005-0000-0000-00002F160000}"/>
    <cellStyle name="Style 483" xfId="2900" xr:uid="{00000000-0005-0000-0000-000030160000}"/>
    <cellStyle name="Style 483 2" xfId="2901" xr:uid="{00000000-0005-0000-0000-000031160000}"/>
    <cellStyle name="Style 483 2 2" xfId="2902" xr:uid="{00000000-0005-0000-0000-000032160000}"/>
    <cellStyle name="Style 483 3" xfId="2903" xr:uid="{00000000-0005-0000-0000-000033160000}"/>
    <cellStyle name="Style 483 3 2" xfId="2904" xr:uid="{00000000-0005-0000-0000-000034160000}"/>
    <cellStyle name="Style 484" xfId="2905" xr:uid="{00000000-0005-0000-0000-000035160000}"/>
    <cellStyle name="Style 484 2" xfId="2906" xr:uid="{00000000-0005-0000-0000-000036160000}"/>
    <cellStyle name="Style 484 2 2" xfId="2907" xr:uid="{00000000-0005-0000-0000-000037160000}"/>
    <cellStyle name="Style 484 3" xfId="2908" xr:uid="{00000000-0005-0000-0000-000038160000}"/>
    <cellStyle name="Style 484 3 2" xfId="2909" xr:uid="{00000000-0005-0000-0000-000039160000}"/>
    <cellStyle name="Style 485" xfId="2910" xr:uid="{00000000-0005-0000-0000-00003A160000}"/>
    <cellStyle name="Style 485 2" xfId="2911" xr:uid="{00000000-0005-0000-0000-00003B160000}"/>
    <cellStyle name="Style 485 2 2" xfId="2912" xr:uid="{00000000-0005-0000-0000-00003C160000}"/>
    <cellStyle name="Style 485 3" xfId="2913" xr:uid="{00000000-0005-0000-0000-00003D160000}"/>
    <cellStyle name="Style 485 3 2" xfId="2914" xr:uid="{00000000-0005-0000-0000-00003E160000}"/>
    <cellStyle name="Style 486" xfId="2915" xr:uid="{00000000-0005-0000-0000-00003F160000}"/>
    <cellStyle name="Style 487" xfId="2916" xr:uid="{00000000-0005-0000-0000-000040160000}"/>
    <cellStyle name="Style 488" xfId="2917" xr:uid="{00000000-0005-0000-0000-000041160000}"/>
    <cellStyle name="Style 489" xfId="2918" xr:uid="{00000000-0005-0000-0000-000042160000}"/>
    <cellStyle name="Style 49" xfId="2919" xr:uid="{00000000-0005-0000-0000-000043160000}"/>
    <cellStyle name="Style 490" xfId="2920" xr:uid="{00000000-0005-0000-0000-000044160000}"/>
    <cellStyle name="Style 491" xfId="2921" xr:uid="{00000000-0005-0000-0000-000045160000}"/>
    <cellStyle name="Style 492" xfId="2922" xr:uid="{00000000-0005-0000-0000-000046160000}"/>
    <cellStyle name="Style 493" xfId="2923" xr:uid="{00000000-0005-0000-0000-000047160000}"/>
    <cellStyle name="Style 494" xfId="2924" xr:uid="{00000000-0005-0000-0000-000048160000}"/>
    <cellStyle name="Style 495" xfId="2925" xr:uid="{00000000-0005-0000-0000-000049160000}"/>
    <cellStyle name="Style 496" xfId="2926" xr:uid="{00000000-0005-0000-0000-00004A160000}"/>
    <cellStyle name="Style 496 2" xfId="2927" xr:uid="{00000000-0005-0000-0000-00004B160000}"/>
    <cellStyle name="Style 496 2 2" xfId="2928" xr:uid="{00000000-0005-0000-0000-00004C160000}"/>
    <cellStyle name="Style 496 3" xfId="2929" xr:uid="{00000000-0005-0000-0000-00004D160000}"/>
    <cellStyle name="Style 496 3 2" xfId="2930" xr:uid="{00000000-0005-0000-0000-00004E160000}"/>
    <cellStyle name="Style 497" xfId="2931" xr:uid="{00000000-0005-0000-0000-00004F160000}"/>
    <cellStyle name="Style 498" xfId="2932" xr:uid="{00000000-0005-0000-0000-000050160000}"/>
    <cellStyle name="Style 499" xfId="2933" xr:uid="{00000000-0005-0000-0000-000051160000}"/>
    <cellStyle name="Style 50" xfId="2934" xr:uid="{00000000-0005-0000-0000-000052160000}"/>
    <cellStyle name="Style 50 2" xfId="2935" xr:uid="{00000000-0005-0000-0000-000053160000}"/>
    <cellStyle name="Style 50 2 2" xfId="2936" xr:uid="{00000000-0005-0000-0000-000054160000}"/>
    <cellStyle name="Style 50 3" xfId="2937" xr:uid="{00000000-0005-0000-0000-000055160000}"/>
    <cellStyle name="Style 50 3 2" xfId="2938" xr:uid="{00000000-0005-0000-0000-000056160000}"/>
    <cellStyle name="Style 500" xfId="2939" xr:uid="{00000000-0005-0000-0000-000057160000}"/>
    <cellStyle name="Style 501" xfId="2940" xr:uid="{00000000-0005-0000-0000-000058160000}"/>
    <cellStyle name="Style 502" xfId="2941" xr:uid="{00000000-0005-0000-0000-000059160000}"/>
    <cellStyle name="Style 503" xfId="2942" xr:uid="{00000000-0005-0000-0000-00005A160000}"/>
    <cellStyle name="Style 504" xfId="2943" xr:uid="{00000000-0005-0000-0000-00005B160000}"/>
    <cellStyle name="Style 51" xfId="2944" xr:uid="{00000000-0005-0000-0000-00005C160000}"/>
    <cellStyle name="Style 514" xfId="2945" xr:uid="{00000000-0005-0000-0000-00005D160000}"/>
    <cellStyle name="Style 515" xfId="2946" xr:uid="{00000000-0005-0000-0000-00005E160000}"/>
    <cellStyle name="Style 516" xfId="2947" xr:uid="{00000000-0005-0000-0000-00005F160000}"/>
    <cellStyle name="Style 516 2" xfId="2948" xr:uid="{00000000-0005-0000-0000-000060160000}"/>
    <cellStyle name="Style 516 2 2" xfId="2949" xr:uid="{00000000-0005-0000-0000-000061160000}"/>
    <cellStyle name="Style 517" xfId="2950" xr:uid="{00000000-0005-0000-0000-000062160000}"/>
    <cellStyle name="Style 517 2" xfId="2951" xr:uid="{00000000-0005-0000-0000-000063160000}"/>
    <cellStyle name="Style 517 2 2" xfId="2952" xr:uid="{00000000-0005-0000-0000-000064160000}"/>
    <cellStyle name="Style 517 3" xfId="2953" xr:uid="{00000000-0005-0000-0000-000065160000}"/>
    <cellStyle name="Style 517 3 2" xfId="2954" xr:uid="{00000000-0005-0000-0000-000066160000}"/>
    <cellStyle name="Style 518" xfId="2955" xr:uid="{00000000-0005-0000-0000-000067160000}"/>
    <cellStyle name="Style 518 2" xfId="2956" xr:uid="{00000000-0005-0000-0000-000068160000}"/>
    <cellStyle name="Style 518 2 2" xfId="2957" xr:uid="{00000000-0005-0000-0000-000069160000}"/>
    <cellStyle name="Style 518 3" xfId="2958" xr:uid="{00000000-0005-0000-0000-00006A160000}"/>
    <cellStyle name="Style 518 3 2" xfId="2959" xr:uid="{00000000-0005-0000-0000-00006B160000}"/>
    <cellStyle name="Style 519" xfId="2960" xr:uid="{00000000-0005-0000-0000-00006C160000}"/>
    <cellStyle name="Style 519 2" xfId="2961" xr:uid="{00000000-0005-0000-0000-00006D160000}"/>
    <cellStyle name="Style 519 2 2" xfId="2962" xr:uid="{00000000-0005-0000-0000-00006E160000}"/>
    <cellStyle name="Style 519 3" xfId="2963" xr:uid="{00000000-0005-0000-0000-00006F160000}"/>
    <cellStyle name="Style 519 3 2" xfId="2964" xr:uid="{00000000-0005-0000-0000-000070160000}"/>
    <cellStyle name="Style 52" xfId="2965" xr:uid="{00000000-0005-0000-0000-000071160000}"/>
    <cellStyle name="Style 52 2" xfId="2966" xr:uid="{00000000-0005-0000-0000-000072160000}"/>
    <cellStyle name="Style 52 2 2" xfId="2967" xr:uid="{00000000-0005-0000-0000-000073160000}"/>
    <cellStyle name="Style 52 3" xfId="2968" xr:uid="{00000000-0005-0000-0000-000074160000}"/>
    <cellStyle name="Style 52 3 2" xfId="2969" xr:uid="{00000000-0005-0000-0000-000075160000}"/>
    <cellStyle name="Style 520" xfId="2970" xr:uid="{00000000-0005-0000-0000-000076160000}"/>
    <cellStyle name="Style 520 2" xfId="2971" xr:uid="{00000000-0005-0000-0000-000077160000}"/>
    <cellStyle name="Style 520 2 2" xfId="2972" xr:uid="{00000000-0005-0000-0000-000078160000}"/>
    <cellStyle name="Style 520 3" xfId="2973" xr:uid="{00000000-0005-0000-0000-000079160000}"/>
    <cellStyle name="Style 520 3 2" xfId="2974" xr:uid="{00000000-0005-0000-0000-00007A160000}"/>
    <cellStyle name="Style 521" xfId="2975" xr:uid="{00000000-0005-0000-0000-00007B160000}"/>
    <cellStyle name="Style 522" xfId="2976" xr:uid="{00000000-0005-0000-0000-00007C160000}"/>
    <cellStyle name="Style 522 2" xfId="2977" xr:uid="{00000000-0005-0000-0000-00007D160000}"/>
    <cellStyle name="Style 522 2 2" xfId="2978" xr:uid="{00000000-0005-0000-0000-00007E160000}"/>
    <cellStyle name="Style 523" xfId="2979" xr:uid="{00000000-0005-0000-0000-00007F160000}"/>
    <cellStyle name="Style 523 2" xfId="2980" xr:uid="{00000000-0005-0000-0000-000080160000}"/>
    <cellStyle name="Style 523 2 2" xfId="2981" xr:uid="{00000000-0005-0000-0000-000081160000}"/>
    <cellStyle name="Style 523 3" xfId="2982" xr:uid="{00000000-0005-0000-0000-000082160000}"/>
    <cellStyle name="Style 523 3 2" xfId="2983" xr:uid="{00000000-0005-0000-0000-000083160000}"/>
    <cellStyle name="Style 524" xfId="2984" xr:uid="{00000000-0005-0000-0000-000084160000}"/>
    <cellStyle name="Style 524 2" xfId="2985" xr:uid="{00000000-0005-0000-0000-000085160000}"/>
    <cellStyle name="Style 524 2 2" xfId="2986" xr:uid="{00000000-0005-0000-0000-000086160000}"/>
    <cellStyle name="Style 524 3" xfId="2987" xr:uid="{00000000-0005-0000-0000-000087160000}"/>
    <cellStyle name="Style 524 3 2" xfId="2988" xr:uid="{00000000-0005-0000-0000-000088160000}"/>
    <cellStyle name="Style 525" xfId="2989" xr:uid="{00000000-0005-0000-0000-000089160000}"/>
    <cellStyle name="Style 526" xfId="2990" xr:uid="{00000000-0005-0000-0000-00008A160000}"/>
    <cellStyle name="Style 527" xfId="2991" xr:uid="{00000000-0005-0000-0000-00008B160000}"/>
    <cellStyle name="Style 528" xfId="2992" xr:uid="{00000000-0005-0000-0000-00008C160000}"/>
    <cellStyle name="Style 529" xfId="2993" xr:uid="{00000000-0005-0000-0000-00008D160000}"/>
    <cellStyle name="Style 53" xfId="2994" xr:uid="{00000000-0005-0000-0000-00008E160000}"/>
    <cellStyle name="Style 53 2" xfId="2995" xr:uid="{00000000-0005-0000-0000-00008F160000}"/>
    <cellStyle name="Style 53 2 2" xfId="2996" xr:uid="{00000000-0005-0000-0000-000090160000}"/>
    <cellStyle name="Style 53 3" xfId="2997" xr:uid="{00000000-0005-0000-0000-000091160000}"/>
    <cellStyle name="Style 53 3 2" xfId="2998" xr:uid="{00000000-0005-0000-0000-000092160000}"/>
    <cellStyle name="Style 530" xfId="2999" xr:uid="{00000000-0005-0000-0000-000093160000}"/>
    <cellStyle name="Style 531" xfId="3000" xr:uid="{00000000-0005-0000-0000-000094160000}"/>
    <cellStyle name="Style 531 2" xfId="3001" xr:uid="{00000000-0005-0000-0000-000095160000}"/>
    <cellStyle name="Style 531 2 2" xfId="3002" xr:uid="{00000000-0005-0000-0000-000096160000}"/>
    <cellStyle name="Style 531 3" xfId="3003" xr:uid="{00000000-0005-0000-0000-000097160000}"/>
    <cellStyle name="Style 531 3 2" xfId="3004" xr:uid="{00000000-0005-0000-0000-000098160000}"/>
    <cellStyle name="Style 532" xfId="3005" xr:uid="{00000000-0005-0000-0000-000099160000}"/>
    <cellStyle name="Style 533" xfId="3006" xr:uid="{00000000-0005-0000-0000-00009A160000}"/>
    <cellStyle name="Style 533 2" xfId="3007" xr:uid="{00000000-0005-0000-0000-00009B160000}"/>
    <cellStyle name="Style 533 2 2" xfId="3008" xr:uid="{00000000-0005-0000-0000-00009C160000}"/>
    <cellStyle name="Style 533 3" xfId="3009" xr:uid="{00000000-0005-0000-0000-00009D160000}"/>
    <cellStyle name="Style 533 3 2" xfId="3010" xr:uid="{00000000-0005-0000-0000-00009E160000}"/>
    <cellStyle name="Style 534" xfId="3011" xr:uid="{00000000-0005-0000-0000-00009F160000}"/>
    <cellStyle name="Style 534 2" xfId="3012" xr:uid="{00000000-0005-0000-0000-0000A0160000}"/>
    <cellStyle name="Style 534 2 2" xfId="3013" xr:uid="{00000000-0005-0000-0000-0000A1160000}"/>
    <cellStyle name="Style 534 3" xfId="3014" xr:uid="{00000000-0005-0000-0000-0000A2160000}"/>
    <cellStyle name="Style 534 3 2" xfId="3015" xr:uid="{00000000-0005-0000-0000-0000A3160000}"/>
    <cellStyle name="Style 535" xfId="3016" xr:uid="{00000000-0005-0000-0000-0000A4160000}"/>
    <cellStyle name="Style 536" xfId="3017" xr:uid="{00000000-0005-0000-0000-0000A5160000}"/>
    <cellStyle name="Style 537" xfId="3018" xr:uid="{00000000-0005-0000-0000-0000A6160000}"/>
    <cellStyle name="Style 538" xfId="3019" xr:uid="{00000000-0005-0000-0000-0000A7160000}"/>
    <cellStyle name="Style 539" xfId="3020" xr:uid="{00000000-0005-0000-0000-0000A8160000}"/>
    <cellStyle name="Style 54" xfId="3021" xr:uid="{00000000-0005-0000-0000-0000A9160000}"/>
    <cellStyle name="Style 540" xfId="3022" xr:uid="{00000000-0005-0000-0000-0000AA160000}"/>
    <cellStyle name="Style 541" xfId="3023" xr:uid="{00000000-0005-0000-0000-0000AB160000}"/>
    <cellStyle name="Style 541 2" xfId="3024" xr:uid="{00000000-0005-0000-0000-0000AC160000}"/>
    <cellStyle name="Style 541 2 2" xfId="3025" xr:uid="{00000000-0005-0000-0000-0000AD160000}"/>
    <cellStyle name="Style 541 3" xfId="3026" xr:uid="{00000000-0005-0000-0000-0000AE160000}"/>
    <cellStyle name="Style 541 3 2" xfId="3027" xr:uid="{00000000-0005-0000-0000-0000AF160000}"/>
    <cellStyle name="Style 542" xfId="3028" xr:uid="{00000000-0005-0000-0000-0000B0160000}"/>
    <cellStyle name="Style 542 2" xfId="3029" xr:uid="{00000000-0005-0000-0000-0000B1160000}"/>
    <cellStyle name="Style 542 2 2" xfId="3030" xr:uid="{00000000-0005-0000-0000-0000B2160000}"/>
    <cellStyle name="Style 542 3" xfId="3031" xr:uid="{00000000-0005-0000-0000-0000B3160000}"/>
    <cellStyle name="Style 542 3 2" xfId="3032" xr:uid="{00000000-0005-0000-0000-0000B4160000}"/>
    <cellStyle name="Style 543" xfId="3033" xr:uid="{00000000-0005-0000-0000-0000B5160000}"/>
    <cellStyle name="Style 543 2" xfId="3034" xr:uid="{00000000-0005-0000-0000-0000B6160000}"/>
    <cellStyle name="Style 543 2 2" xfId="3035" xr:uid="{00000000-0005-0000-0000-0000B7160000}"/>
    <cellStyle name="Style 543 3" xfId="3036" xr:uid="{00000000-0005-0000-0000-0000B8160000}"/>
    <cellStyle name="Style 543 3 2" xfId="3037" xr:uid="{00000000-0005-0000-0000-0000B9160000}"/>
    <cellStyle name="Style 545" xfId="3038" xr:uid="{00000000-0005-0000-0000-0000BA160000}"/>
    <cellStyle name="Style 545 2" xfId="3039" xr:uid="{00000000-0005-0000-0000-0000BB160000}"/>
    <cellStyle name="Style 545 2 2" xfId="3040" xr:uid="{00000000-0005-0000-0000-0000BC160000}"/>
    <cellStyle name="Style 545 3" xfId="3041" xr:uid="{00000000-0005-0000-0000-0000BD160000}"/>
    <cellStyle name="Style 545 3 2" xfId="3042" xr:uid="{00000000-0005-0000-0000-0000BE160000}"/>
    <cellStyle name="Style 547" xfId="3043" xr:uid="{00000000-0005-0000-0000-0000BF160000}"/>
    <cellStyle name="Style 55" xfId="3044" xr:uid="{00000000-0005-0000-0000-0000C0160000}"/>
    <cellStyle name="Style 552" xfId="3045" xr:uid="{00000000-0005-0000-0000-0000C1160000}"/>
    <cellStyle name="Style 561" xfId="3046" xr:uid="{00000000-0005-0000-0000-0000C2160000}"/>
    <cellStyle name="Style 562" xfId="3047" xr:uid="{00000000-0005-0000-0000-0000C3160000}"/>
    <cellStyle name="Style 563" xfId="3048" xr:uid="{00000000-0005-0000-0000-0000C4160000}"/>
    <cellStyle name="Style 564" xfId="3049" xr:uid="{00000000-0005-0000-0000-0000C5160000}"/>
    <cellStyle name="Style 565" xfId="3050" xr:uid="{00000000-0005-0000-0000-0000C6160000}"/>
    <cellStyle name="Style 566" xfId="3051" xr:uid="{00000000-0005-0000-0000-0000C7160000}"/>
    <cellStyle name="Style 567" xfId="3052" xr:uid="{00000000-0005-0000-0000-0000C8160000}"/>
    <cellStyle name="Style 567 2" xfId="3053" xr:uid="{00000000-0005-0000-0000-0000C9160000}"/>
    <cellStyle name="Style 567 2 2" xfId="3054" xr:uid="{00000000-0005-0000-0000-0000CA160000}"/>
    <cellStyle name="Style 567 3" xfId="3055" xr:uid="{00000000-0005-0000-0000-0000CB160000}"/>
    <cellStyle name="Style 567 3 2" xfId="3056" xr:uid="{00000000-0005-0000-0000-0000CC160000}"/>
    <cellStyle name="Style 568" xfId="3057" xr:uid="{00000000-0005-0000-0000-0000CD160000}"/>
    <cellStyle name="Style 568 2" xfId="3058" xr:uid="{00000000-0005-0000-0000-0000CE160000}"/>
    <cellStyle name="Style 568 2 2" xfId="3059" xr:uid="{00000000-0005-0000-0000-0000CF160000}"/>
    <cellStyle name="Style 568 3" xfId="3060" xr:uid="{00000000-0005-0000-0000-0000D0160000}"/>
    <cellStyle name="Style 568 3 2" xfId="3061" xr:uid="{00000000-0005-0000-0000-0000D1160000}"/>
    <cellStyle name="Style 569" xfId="3062" xr:uid="{00000000-0005-0000-0000-0000D2160000}"/>
    <cellStyle name="Style 569 2" xfId="3063" xr:uid="{00000000-0005-0000-0000-0000D3160000}"/>
    <cellStyle name="Style 569 2 2" xfId="3064" xr:uid="{00000000-0005-0000-0000-0000D4160000}"/>
    <cellStyle name="Style 569 3" xfId="3065" xr:uid="{00000000-0005-0000-0000-0000D5160000}"/>
    <cellStyle name="Style 569 3 2" xfId="3066" xr:uid="{00000000-0005-0000-0000-0000D6160000}"/>
    <cellStyle name="Style 582" xfId="3067" xr:uid="{00000000-0005-0000-0000-0000D7160000}"/>
    <cellStyle name="Style 583" xfId="3068" xr:uid="{00000000-0005-0000-0000-0000D8160000}"/>
    <cellStyle name="Style 584" xfId="3069" xr:uid="{00000000-0005-0000-0000-0000D9160000}"/>
    <cellStyle name="Style 585" xfId="3070" xr:uid="{00000000-0005-0000-0000-0000DA160000}"/>
    <cellStyle name="Style 586" xfId="3071" xr:uid="{00000000-0005-0000-0000-0000DB160000}"/>
    <cellStyle name="Style 587" xfId="3072" xr:uid="{00000000-0005-0000-0000-0000DC160000}"/>
    <cellStyle name="Style 588" xfId="3073" xr:uid="{00000000-0005-0000-0000-0000DD160000}"/>
    <cellStyle name="Style 589" xfId="3074" xr:uid="{00000000-0005-0000-0000-0000DE160000}"/>
    <cellStyle name="Style 590" xfId="3075" xr:uid="{00000000-0005-0000-0000-0000DF160000}"/>
    <cellStyle name="Style 591" xfId="3076" xr:uid="{00000000-0005-0000-0000-0000E0160000}"/>
    <cellStyle name="Style 592" xfId="3077" xr:uid="{00000000-0005-0000-0000-0000E1160000}"/>
    <cellStyle name="Style 592 2" xfId="3078" xr:uid="{00000000-0005-0000-0000-0000E2160000}"/>
    <cellStyle name="Style 592 2 2" xfId="3079" xr:uid="{00000000-0005-0000-0000-0000E3160000}"/>
    <cellStyle name="Style 592 3" xfId="3080" xr:uid="{00000000-0005-0000-0000-0000E4160000}"/>
    <cellStyle name="Style 592 3 2" xfId="3081" xr:uid="{00000000-0005-0000-0000-0000E5160000}"/>
    <cellStyle name="Style 593" xfId="3082" xr:uid="{00000000-0005-0000-0000-0000E6160000}"/>
    <cellStyle name="Style 594" xfId="3083" xr:uid="{00000000-0005-0000-0000-0000E7160000}"/>
    <cellStyle name="Style 594 2" xfId="3084" xr:uid="{00000000-0005-0000-0000-0000E8160000}"/>
    <cellStyle name="Style 594 2 2" xfId="3085" xr:uid="{00000000-0005-0000-0000-0000E9160000}"/>
    <cellStyle name="Style 594 3" xfId="3086" xr:uid="{00000000-0005-0000-0000-0000EA160000}"/>
    <cellStyle name="Style 594 3 2" xfId="3087" xr:uid="{00000000-0005-0000-0000-0000EB160000}"/>
    <cellStyle name="Style 595" xfId="3088" xr:uid="{00000000-0005-0000-0000-0000EC160000}"/>
    <cellStyle name="Style 595 2" xfId="3089" xr:uid="{00000000-0005-0000-0000-0000ED160000}"/>
    <cellStyle name="Style 595 2 2" xfId="3090" xr:uid="{00000000-0005-0000-0000-0000EE160000}"/>
    <cellStyle name="Style 595 3" xfId="3091" xr:uid="{00000000-0005-0000-0000-0000EF160000}"/>
    <cellStyle name="Style 595 3 2" xfId="3092" xr:uid="{00000000-0005-0000-0000-0000F0160000}"/>
    <cellStyle name="Style 596" xfId="3093" xr:uid="{00000000-0005-0000-0000-0000F1160000}"/>
    <cellStyle name="Style 597" xfId="3094" xr:uid="{00000000-0005-0000-0000-0000F2160000}"/>
    <cellStyle name="Style 598" xfId="3095" xr:uid="{00000000-0005-0000-0000-0000F3160000}"/>
    <cellStyle name="Style 598 2" xfId="3096" xr:uid="{00000000-0005-0000-0000-0000F4160000}"/>
    <cellStyle name="Style 599" xfId="3097" xr:uid="{00000000-0005-0000-0000-0000F5160000}"/>
    <cellStyle name="Style 599 2" xfId="3098" xr:uid="{00000000-0005-0000-0000-0000F6160000}"/>
    <cellStyle name="Style 600" xfId="3099" xr:uid="{00000000-0005-0000-0000-0000F7160000}"/>
    <cellStyle name="Style 600 2" xfId="3100" xr:uid="{00000000-0005-0000-0000-0000F8160000}"/>
    <cellStyle name="Style 600 2 2" xfId="3101" xr:uid="{00000000-0005-0000-0000-0000F9160000}"/>
    <cellStyle name="Style 600 3" xfId="3102" xr:uid="{00000000-0005-0000-0000-0000FA160000}"/>
    <cellStyle name="Style 600 3 2" xfId="3103" xr:uid="{00000000-0005-0000-0000-0000FB160000}"/>
    <cellStyle name="Style 601" xfId="3104" xr:uid="{00000000-0005-0000-0000-0000FC160000}"/>
    <cellStyle name="Style 602" xfId="3105" xr:uid="{00000000-0005-0000-0000-0000FD160000}"/>
    <cellStyle name="Style 603" xfId="3106" xr:uid="{00000000-0005-0000-0000-0000FE160000}"/>
    <cellStyle name="Style 609" xfId="3107" xr:uid="{00000000-0005-0000-0000-0000FF160000}"/>
    <cellStyle name="Style 610" xfId="3108" xr:uid="{00000000-0005-0000-0000-000000170000}"/>
    <cellStyle name="Style 611" xfId="3109" xr:uid="{00000000-0005-0000-0000-000001170000}"/>
    <cellStyle name="Style 612" xfId="3110" xr:uid="{00000000-0005-0000-0000-000002170000}"/>
    <cellStyle name="Style 613" xfId="3111" xr:uid="{00000000-0005-0000-0000-000003170000}"/>
    <cellStyle name="Style 614" xfId="3112" xr:uid="{00000000-0005-0000-0000-000004170000}"/>
    <cellStyle name="Style 615" xfId="3113" xr:uid="{00000000-0005-0000-0000-000005170000}"/>
    <cellStyle name="Style 616" xfId="3114" xr:uid="{00000000-0005-0000-0000-000006170000}"/>
    <cellStyle name="Style 617" xfId="3115" xr:uid="{00000000-0005-0000-0000-000007170000}"/>
    <cellStyle name="Style 618" xfId="3116" xr:uid="{00000000-0005-0000-0000-000008170000}"/>
    <cellStyle name="Style 619" xfId="3117" xr:uid="{00000000-0005-0000-0000-000009170000}"/>
    <cellStyle name="Style 620" xfId="3118" xr:uid="{00000000-0005-0000-0000-00000A170000}"/>
    <cellStyle name="Style 621" xfId="3119" xr:uid="{00000000-0005-0000-0000-00000B170000}"/>
    <cellStyle name="Style 622" xfId="3120" xr:uid="{00000000-0005-0000-0000-00000C170000}"/>
    <cellStyle name="Style 623" xfId="3121" xr:uid="{00000000-0005-0000-0000-00000D170000}"/>
    <cellStyle name="Style 624" xfId="3122" xr:uid="{00000000-0005-0000-0000-00000E170000}"/>
    <cellStyle name="Style 625" xfId="3123" xr:uid="{00000000-0005-0000-0000-00000F170000}"/>
    <cellStyle name="Style 626" xfId="3124" xr:uid="{00000000-0005-0000-0000-000010170000}"/>
    <cellStyle name="Style 627" xfId="3125" xr:uid="{00000000-0005-0000-0000-000011170000}"/>
    <cellStyle name="Style 627 2" xfId="3126" xr:uid="{00000000-0005-0000-0000-000012170000}"/>
    <cellStyle name="Style 627 2 2" xfId="3127" xr:uid="{00000000-0005-0000-0000-000013170000}"/>
    <cellStyle name="Style 627 3" xfId="3128" xr:uid="{00000000-0005-0000-0000-000014170000}"/>
    <cellStyle name="Style 627 3 2" xfId="3129" xr:uid="{00000000-0005-0000-0000-000015170000}"/>
    <cellStyle name="Style 628" xfId="3130" xr:uid="{00000000-0005-0000-0000-000016170000}"/>
    <cellStyle name="Style 629" xfId="3131" xr:uid="{00000000-0005-0000-0000-000017170000}"/>
    <cellStyle name="Style 630" xfId="3132" xr:uid="{00000000-0005-0000-0000-000018170000}"/>
    <cellStyle name="Style 631" xfId="3133" xr:uid="{00000000-0005-0000-0000-000019170000}"/>
    <cellStyle name="Style 632" xfId="3134" xr:uid="{00000000-0005-0000-0000-00001A170000}"/>
    <cellStyle name="Style 633" xfId="3135" xr:uid="{00000000-0005-0000-0000-00001B170000}"/>
    <cellStyle name="Style 634" xfId="3136" xr:uid="{00000000-0005-0000-0000-00001C170000}"/>
    <cellStyle name="Style 635" xfId="3137" xr:uid="{00000000-0005-0000-0000-00001D170000}"/>
    <cellStyle name="Style 636" xfId="3138" xr:uid="{00000000-0005-0000-0000-00001E170000}"/>
    <cellStyle name="Style 648" xfId="3139" xr:uid="{00000000-0005-0000-0000-00001F170000}"/>
    <cellStyle name="Style 649" xfId="3140" xr:uid="{00000000-0005-0000-0000-000020170000}"/>
    <cellStyle name="Style 650" xfId="3141" xr:uid="{00000000-0005-0000-0000-000021170000}"/>
    <cellStyle name="Style 651" xfId="3142" xr:uid="{00000000-0005-0000-0000-000022170000}"/>
    <cellStyle name="Style 652" xfId="3143" xr:uid="{00000000-0005-0000-0000-000023170000}"/>
    <cellStyle name="Style 653" xfId="3144" xr:uid="{00000000-0005-0000-0000-000024170000}"/>
    <cellStyle name="Style 654" xfId="3145" xr:uid="{00000000-0005-0000-0000-000025170000}"/>
    <cellStyle name="Style 655" xfId="3146" xr:uid="{00000000-0005-0000-0000-000026170000}"/>
    <cellStyle name="Style 656" xfId="3147" xr:uid="{00000000-0005-0000-0000-000027170000}"/>
    <cellStyle name="Style 657" xfId="3148" xr:uid="{00000000-0005-0000-0000-000028170000}"/>
    <cellStyle name="Style 658" xfId="3149" xr:uid="{00000000-0005-0000-0000-000029170000}"/>
    <cellStyle name="Style 659" xfId="3150" xr:uid="{00000000-0005-0000-0000-00002A170000}"/>
    <cellStyle name="Style 660" xfId="3151" xr:uid="{00000000-0005-0000-0000-00002B170000}"/>
    <cellStyle name="Style 661" xfId="3152" xr:uid="{00000000-0005-0000-0000-00002C170000}"/>
    <cellStyle name="Style 662" xfId="3153" xr:uid="{00000000-0005-0000-0000-00002D170000}"/>
    <cellStyle name="Style 662 2" xfId="3154" xr:uid="{00000000-0005-0000-0000-00002E170000}"/>
    <cellStyle name="Style 662 2 2" xfId="3155" xr:uid="{00000000-0005-0000-0000-00002F170000}"/>
    <cellStyle name="Style 662 3" xfId="3156" xr:uid="{00000000-0005-0000-0000-000030170000}"/>
    <cellStyle name="Style 662 3 2" xfId="3157" xr:uid="{00000000-0005-0000-0000-000031170000}"/>
    <cellStyle name="Style 663" xfId="3158" xr:uid="{00000000-0005-0000-0000-000032170000}"/>
    <cellStyle name="Style 664" xfId="3159" xr:uid="{00000000-0005-0000-0000-000033170000}"/>
    <cellStyle name="Style 664 2" xfId="3160" xr:uid="{00000000-0005-0000-0000-000034170000}"/>
    <cellStyle name="Style 664 2 2" xfId="3161" xr:uid="{00000000-0005-0000-0000-000035170000}"/>
    <cellStyle name="Style 664 3" xfId="3162" xr:uid="{00000000-0005-0000-0000-000036170000}"/>
    <cellStyle name="Style 664 3 2" xfId="3163" xr:uid="{00000000-0005-0000-0000-000037170000}"/>
    <cellStyle name="Style 665" xfId="3164" xr:uid="{00000000-0005-0000-0000-000038170000}"/>
    <cellStyle name="Style 665 2" xfId="3165" xr:uid="{00000000-0005-0000-0000-000039170000}"/>
    <cellStyle name="Style 665 2 2" xfId="3166" xr:uid="{00000000-0005-0000-0000-00003A170000}"/>
    <cellStyle name="Style 665 3" xfId="3167" xr:uid="{00000000-0005-0000-0000-00003B170000}"/>
    <cellStyle name="Style 665 3 2" xfId="3168" xr:uid="{00000000-0005-0000-0000-00003C170000}"/>
    <cellStyle name="Style 666" xfId="3169" xr:uid="{00000000-0005-0000-0000-00003D170000}"/>
    <cellStyle name="Style 667" xfId="3170" xr:uid="{00000000-0005-0000-0000-00003E170000}"/>
    <cellStyle name="Style 668" xfId="3171" xr:uid="{00000000-0005-0000-0000-00003F170000}"/>
    <cellStyle name="Style 673" xfId="3172" xr:uid="{00000000-0005-0000-0000-000040170000}"/>
    <cellStyle name="Style 675" xfId="3173" xr:uid="{00000000-0005-0000-0000-000041170000}"/>
    <cellStyle name="Style 677" xfId="3174" xr:uid="{00000000-0005-0000-0000-000042170000}"/>
    <cellStyle name="Style 679" xfId="3175" xr:uid="{00000000-0005-0000-0000-000043170000}"/>
    <cellStyle name="Style 681" xfId="3176" xr:uid="{00000000-0005-0000-0000-000044170000}"/>
    <cellStyle name="Style 683" xfId="3177" xr:uid="{00000000-0005-0000-0000-000045170000}"/>
    <cellStyle name="Style 686" xfId="3178" xr:uid="{00000000-0005-0000-0000-000046170000}"/>
    <cellStyle name="Style 687" xfId="3179" xr:uid="{00000000-0005-0000-0000-000047170000}"/>
    <cellStyle name="Style 687 2" xfId="3180" xr:uid="{00000000-0005-0000-0000-000048170000}"/>
    <cellStyle name="Style 687 2 2" xfId="3181" xr:uid="{00000000-0005-0000-0000-000049170000}"/>
    <cellStyle name="Style 687 3" xfId="3182" xr:uid="{00000000-0005-0000-0000-00004A170000}"/>
    <cellStyle name="Style 687 3 2" xfId="3183" xr:uid="{00000000-0005-0000-0000-00004B170000}"/>
    <cellStyle name="Style 688" xfId="3184" xr:uid="{00000000-0005-0000-0000-00004C170000}"/>
    <cellStyle name="Style 689" xfId="3185" xr:uid="{00000000-0005-0000-0000-00004D170000}"/>
    <cellStyle name="Style 689 2" xfId="3186" xr:uid="{00000000-0005-0000-0000-00004E170000}"/>
    <cellStyle name="Style 689 2 2" xfId="3187" xr:uid="{00000000-0005-0000-0000-00004F170000}"/>
    <cellStyle name="Style 689 3" xfId="3188" xr:uid="{00000000-0005-0000-0000-000050170000}"/>
    <cellStyle name="Style 689 3 2" xfId="3189" xr:uid="{00000000-0005-0000-0000-000051170000}"/>
    <cellStyle name="Style 690" xfId="3190" xr:uid="{00000000-0005-0000-0000-000052170000}"/>
    <cellStyle name="Style 691" xfId="3191" xr:uid="{00000000-0005-0000-0000-000053170000}"/>
    <cellStyle name="Style 692" xfId="3192" xr:uid="{00000000-0005-0000-0000-000054170000}"/>
    <cellStyle name="Style 693" xfId="3193" xr:uid="{00000000-0005-0000-0000-000055170000}"/>
    <cellStyle name="Style 694" xfId="3194" xr:uid="{00000000-0005-0000-0000-000056170000}"/>
    <cellStyle name="Style 694 2" xfId="3195" xr:uid="{00000000-0005-0000-0000-000057170000}"/>
    <cellStyle name="Style 696" xfId="3196" xr:uid="{00000000-0005-0000-0000-000058170000}"/>
    <cellStyle name="Style 696 2" xfId="3197" xr:uid="{00000000-0005-0000-0000-000059170000}"/>
    <cellStyle name="Style 696 2 2" xfId="3198" xr:uid="{00000000-0005-0000-0000-00005A170000}"/>
    <cellStyle name="Style 696 3" xfId="3199" xr:uid="{00000000-0005-0000-0000-00005B170000}"/>
    <cellStyle name="Style 696 3 2" xfId="3200" xr:uid="{00000000-0005-0000-0000-00005C170000}"/>
    <cellStyle name="Style 697" xfId="3201" xr:uid="{00000000-0005-0000-0000-00005D170000}"/>
    <cellStyle name="Style 698" xfId="3202" xr:uid="{00000000-0005-0000-0000-00005E170000}"/>
    <cellStyle name="Style 698 2" xfId="3203" xr:uid="{00000000-0005-0000-0000-00005F170000}"/>
    <cellStyle name="Style 698 2 2" xfId="3204" xr:uid="{00000000-0005-0000-0000-000060170000}"/>
    <cellStyle name="Style 698 3" xfId="3205" xr:uid="{00000000-0005-0000-0000-000061170000}"/>
    <cellStyle name="Style 698 3 2" xfId="3206" xr:uid="{00000000-0005-0000-0000-000062170000}"/>
    <cellStyle name="Style 699" xfId="3207" xr:uid="{00000000-0005-0000-0000-000063170000}"/>
    <cellStyle name="Style 699 2" xfId="3208" xr:uid="{00000000-0005-0000-0000-000064170000}"/>
    <cellStyle name="Style 699 2 2" xfId="3209" xr:uid="{00000000-0005-0000-0000-000065170000}"/>
    <cellStyle name="Style 699 3" xfId="3210" xr:uid="{00000000-0005-0000-0000-000066170000}"/>
    <cellStyle name="Style 699 3 2" xfId="3211" xr:uid="{00000000-0005-0000-0000-000067170000}"/>
    <cellStyle name="Style 700" xfId="3212" xr:uid="{00000000-0005-0000-0000-000068170000}"/>
    <cellStyle name="Style 701" xfId="3213" xr:uid="{00000000-0005-0000-0000-000069170000}"/>
    <cellStyle name="Style 702" xfId="3214" xr:uid="{00000000-0005-0000-0000-00006A170000}"/>
    <cellStyle name="Style 702 2" xfId="3215" xr:uid="{00000000-0005-0000-0000-00006B170000}"/>
    <cellStyle name="Style 703" xfId="3216" xr:uid="{00000000-0005-0000-0000-00006C170000}"/>
    <cellStyle name="Style 703 2" xfId="3217" xr:uid="{00000000-0005-0000-0000-00006D170000}"/>
    <cellStyle name="Style 703 2 2" xfId="3218" xr:uid="{00000000-0005-0000-0000-00006E170000}"/>
    <cellStyle name="Style 703 3" xfId="3219" xr:uid="{00000000-0005-0000-0000-00006F170000}"/>
    <cellStyle name="Style 703 3 2" xfId="3220" xr:uid="{00000000-0005-0000-0000-000070170000}"/>
    <cellStyle name="Style 704" xfId="3221" xr:uid="{00000000-0005-0000-0000-000071170000}"/>
    <cellStyle name="Style 705" xfId="3222" xr:uid="{00000000-0005-0000-0000-000072170000}"/>
    <cellStyle name="Style 705 2" xfId="3223" xr:uid="{00000000-0005-0000-0000-000073170000}"/>
    <cellStyle name="Style 705 2 2" xfId="3224" xr:uid="{00000000-0005-0000-0000-000074170000}"/>
    <cellStyle name="Style 705 3" xfId="3225" xr:uid="{00000000-0005-0000-0000-000075170000}"/>
    <cellStyle name="Style 705 3 2" xfId="3226" xr:uid="{00000000-0005-0000-0000-000076170000}"/>
    <cellStyle name="Style 706" xfId="3227" xr:uid="{00000000-0005-0000-0000-000077170000}"/>
    <cellStyle name="Style 706 2" xfId="3228" xr:uid="{00000000-0005-0000-0000-000078170000}"/>
    <cellStyle name="Style 706 2 2" xfId="3229" xr:uid="{00000000-0005-0000-0000-000079170000}"/>
    <cellStyle name="Style 706 3" xfId="3230" xr:uid="{00000000-0005-0000-0000-00007A170000}"/>
    <cellStyle name="Style 706 3 2" xfId="3231" xr:uid="{00000000-0005-0000-0000-00007B170000}"/>
    <cellStyle name="Style 707" xfId="3232" xr:uid="{00000000-0005-0000-0000-00007C170000}"/>
    <cellStyle name="Style 708" xfId="3233" xr:uid="{00000000-0005-0000-0000-00007D170000}"/>
    <cellStyle name="Style 709" xfId="3234" xr:uid="{00000000-0005-0000-0000-00007E170000}"/>
    <cellStyle name="Style 709 2" xfId="3235" xr:uid="{00000000-0005-0000-0000-00007F170000}"/>
    <cellStyle name="Style 710" xfId="3236" xr:uid="{00000000-0005-0000-0000-000080170000}"/>
    <cellStyle name="Style 710 2" xfId="3237" xr:uid="{00000000-0005-0000-0000-000081170000}"/>
    <cellStyle name="Style 712" xfId="3238" xr:uid="{00000000-0005-0000-0000-000082170000}"/>
    <cellStyle name="Style 712 2" xfId="3239" xr:uid="{00000000-0005-0000-0000-000083170000}"/>
    <cellStyle name="Style 712 2 2" xfId="3240" xr:uid="{00000000-0005-0000-0000-000084170000}"/>
    <cellStyle name="Style 712 3" xfId="3241" xr:uid="{00000000-0005-0000-0000-000085170000}"/>
    <cellStyle name="Style 712 3 2" xfId="3242" xr:uid="{00000000-0005-0000-0000-000086170000}"/>
    <cellStyle name="Style 714" xfId="3243" xr:uid="{00000000-0005-0000-0000-000087170000}"/>
    <cellStyle name="Style 716" xfId="3244" xr:uid="{00000000-0005-0000-0000-000088170000}"/>
    <cellStyle name="Style 716 2" xfId="3245" xr:uid="{00000000-0005-0000-0000-000089170000}"/>
    <cellStyle name="Style 716 2 2" xfId="3246" xr:uid="{00000000-0005-0000-0000-00008A170000}"/>
    <cellStyle name="Style 716 3" xfId="3247" xr:uid="{00000000-0005-0000-0000-00008B170000}"/>
    <cellStyle name="Style 716 3 2" xfId="3248" xr:uid="{00000000-0005-0000-0000-00008C170000}"/>
    <cellStyle name="Style 717" xfId="3249" xr:uid="{00000000-0005-0000-0000-00008D170000}"/>
    <cellStyle name="Style 718" xfId="3250" xr:uid="{00000000-0005-0000-0000-00008E170000}"/>
    <cellStyle name="Style 718 2" xfId="3251" xr:uid="{00000000-0005-0000-0000-00008F170000}"/>
    <cellStyle name="Style 718 2 2" xfId="3252" xr:uid="{00000000-0005-0000-0000-000090170000}"/>
    <cellStyle name="Style 718 3" xfId="3253" xr:uid="{00000000-0005-0000-0000-000091170000}"/>
    <cellStyle name="Style 718 3 2" xfId="3254" xr:uid="{00000000-0005-0000-0000-000092170000}"/>
    <cellStyle name="Style 719" xfId="3255" xr:uid="{00000000-0005-0000-0000-000093170000}"/>
    <cellStyle name="Style 719 2" xfId="3256" xr:uid="{00000000-0005-0000-0000-000094170000}"/>
    <cellStyle name="Style 719 2 2" xfId="3257" xr:uid="{00000000-0005-0000-0000-000095170000}"/>
    <cellStyle name="Style 719 3" xfId="3258" xr:uid="{00000000-0005-0000-0000-000096170000}"/>
    <cellStyle name="Style 719 3 2" xfId="3259" xr:uid="{00000000-0005-0000-0000-000097170000}"/>
    <cellStyle name="Style 720" xfId="3260" xr:uid="{00000000-0005-0000-0000-000098170000}"/>
    <cellStyle name="Style 721" xfId="3261" xr:uid="{00000000-0005-0000-0000-000099170000}"/>
    <cellStyle name="Style 722" xfId="3262" xr:uid="{00000000-0005-0000-0000-00009A170000}"/>
    <cellStyle name="Style 722 2" xfId="3263" xr:uid="{00000000-0005-0000-0000-00009B170000}"/>
    <cellStyle name="Style 723" xfId="3264" xr:uid="{00000000-0005-0000-0000-00009C170000}"/>
    <cellStyle name="Style 723 2" xfId="3265" xr:uid="{00000000-0005-0000-0000-00009D170000}"/>
    <cellStyle name="Style 728" xfId="3266" xr:uid="{00000000-0005-0000-0000-00009E170000}"/>
    <cellStyle name="Style 729" xfId="3267" xr:uid="{00000000-0005-0000-0000-00009F170000}"/>
    <cellStyle name="Style 730" xfId="3268" xr:uid="{00000000-0005-0000-0000-0000A0170000}"/>
    <cellStyle name="Style 731" xfId="3269" xr:uid="{00000000-0005-0000-0000-0000A1170000}"/>
    <cellStyle name="Style 732" xfId="3270" xr:uid="{00000000-0005-0000-0000-0000A2170000}"/>
    <cellStyle name="Style 733" xfId="3271" xr:uid="{00000000-0005-0000-0000-0000A3170000}"/>
    <cellStyle name="Style 734" xfId="3272" xr:uid="{00000000-0005-0000-0000-0000A4170000}"/>
    <cellStyle name="Style 734 2" xfId="3273" xr:uid="{00000000-0005-0000-0000-0000A5170000}"/>
    <cellStyle name="Style 734 2 2" xfId="3274" xr:uid="{00000000-0005-0000-0000-0000A6170000}"/>
    <cellStyle name="Style 734 3" xfId="3275" xr:uid="{00000000-0005-0000-0000-0000A7170000}"/>
    <cellStyle name="Style 734 3 2" xfId="3276" xr:uid="{00000000-0005-0000-0000-0000A8170000}"/>
    <cellStyle name="Style 735" xfId="3277" xr:uid="{00000000-0005-0000-0000-0000A9170000}"/>
    <cellStyle name="Style 736" xfId="3278" xr:uid="{00000000-0005-0000-0000-0000AA170000}"/>
    <cellStyle name="Style 736 2" xfId="3279" xr:uid="{00000000-0005-0000-0000-0000AB170000}"/>
    <cellStyle name="Style 736 2 2" xfId="3280" xr:uid="{00000000-0005-0000-0000-0000AC170000}"/>
    <cellStyle name="Style 736 3" xfId="3281" xr:uid="{00000000-0005-0000-0000-0000AD170000}"/>
    <cellStyle name="Style 736 3 2" xfId="3282" xr:uid="{00000000-0005-0000-0000-0000AE170000}"/>
    <cellStyle name="Style 737" xfId="3283" xr:uid="{00000000-0005-0000-0000-0000AF170000}"/>
    <cellStyle name="Style 737 2" xfId="3284" xr:uid="{00000000-0005-0000-0000-0000B0170000}"/>
    <cellStyle name="Style 737 2 2" xfId="3285" xr:uid="{00000000-0005-0000-0000-0000B1170000}"/>
    <cellStyle name="Style 737 3" xfId="3286" xr:uid="{00000000-0005-0000-0000-0000B2170000}"/>
    <cellStyle name="Style 737 3 2" xfId="3287" xr:uid="{00000000-0005-0000-0000-0000B3170000}"/>
    <cellStyle name="Style 738" xfId="3288" xr:uid="{00000000-0005-0000-0000-0000B4170000}"/>
    <cellStyle name="Style 739" xfId="3289" xr:uid="{00000000-0005-0000-0000-0000B5170000}"/>
    <cellStyle name="Style 740" xfId="3290" xr:uid="{00000000-0005-0000-0000-0000B6170000}"/>
    <cellStyle name="Style 740 2" xfId="3291" xr:uid="{00000000-0005-0000-0000-0000B7170000}"/>
    <cellStyle name="Style 741" xfId="3292" xr:uid="{00000000-0005-0000-0000-0000B8170000}"/>
    <cellStyle name="Style 741 2" xfId="3293" xr:uid="{00000000-0005-0000-0000-0000B9170000}"/>
    <cellStyle name="Style 750" xfId="3294" xr:uid="{00000000-0005-0000-0000-0000BA170000}"/>
    <cellStyle name="Style 751" xfId="3295" xr:uid="{00000000-0005-0000-0000-0000BB170000}"/>
    <cellStyle name="Style 752" xfId="3296" xr:uid="{00000000-0005-0000-0000-0000BC170000}"/>
    <cellStyle name="Style 753" xfId="3297" xr:uid="{00000000-0005-0000-0000-0000BD170000}"/>
    <cellStyle name="Style 754" xfId="3298" xr:uid="{00000000-0005-0000-0000-0000BE170000}"/>
    <cellStyle name="Style 755" xfId="3299" xr:uid="{00000000-0005-0000-0000-0000BF170000}"/>
    <cellStyle name="Style 756" xfId="3300" xr:uid="{00000000-0005-0000-0000-0000C0170000}"/>
    <cellStyle name="Style 756 2" xfId="3301" xr:uid="{00000000-0005-0000-0000-0000C1170000}"/>
    <cellStyle name="Style 756 2 2" xfId="3302" xr:uid="{00000000-0005-0000-0000-0000C2170000}"/>
    <cellStyle name="Style 756 3" xfId="3303" xr:uid="{00000000-0005-0000-0000-0000C3170000}"/>
    <cellStyle name="Style 756 3 2" xfId="3304" xr:uid="{00000000-0005-0000-0000-0000C4170000}"/>
    <cellStyle name="Style 757" xfId="3305" xr:uid="{00000000-0005-0000-0000-0000C5170000}"/>
    <cellStyle name="Style 757 2" xfId="3306" xr:uid="{00000000-0005-0000-0000-0000C6170000}"/>
    <cellStyle name="Style 757 2 2" xfId="3307" xr:uid="{00000000-0005-0000-0000-0000C7170000}"/>
    <cellStyle name="Style 757 3" xfId="3308" xr:uid="{00000000-0005-0000-0000-0000C8170000}"/>
    <cellStyle name="Style 757 3 2" xfId="3309" xr:uid="{00000000-0005-0000-0000-0000C9170000}"/>
    <cellStyle name="Style 758" xfId="3310" xr:uid="{00000000-0005-0000-0000-0000CA170000}"/>
    <cellStyle name="Style 758 2" xfId="3311" xr:uid="{00000000-0005-0000-0000-0000CB170000}"/>
    <cellStyle name="Style 758 2 2" xfId="3312" xr:uid="{00000000-0005-0000-0000-0000CC170000}"/>
    <cellStyle name="Style 758 3" xfId="3313" xr:uid="{00000000-0005-0000-0000-0000CD170000}"/>
    <cellStyle name="Style 758 3 2" xfId="3314" xr:uid="{00000000-0005-0000-0000-0000CE170000}"/>
    <cellStyle name="Style 788" xfId="3315" xr:uid="{00000000-0005-0000-0000-0000CF170000}"/>
    <cellStyle name="Style 788 2" xfId="3316" xr:uid="{00000000-0005-0000-0000-0000D0170000}"/>
    <cellStyle name="Style 788 2 2" xfId="3317" xr:uid="{00000000-0005-0000-0000-0000D1170000}"/>
    <cellStyle name="Style 788 3" xfId="3318" xr:uid="{00000000-0005-0000-0000-0000D2170000}"/>
    <cellStyle name="Style 788 3 2" xfId="3319" xr:uid="{00000000-0005-0000-0000-0000D3170000}"/>
    <cellStyle name="Style 790" xfId="3320" xr:uid="{00000000-0005-0000-0000-0000D4170000}"/>
    <cellStyle name="Style 790 2" xfId="3321" xr:uid="{00000000-0005-0000-0000-0000D5170000}"/>
    <cellStyle name="Style 790 2 2" xfId="3322" xr:uid="{00000000-0005-0000-0000-0000D6170000}"/>
    <cellStyle name="Style 790 3" xfId="3323" xr:uid="{00000000-0005-0000-0000-0000D7170000}"/>
    <cellStyle name="Style 790 3 2" xfId="3324" xr:uid="{00000000-0005-0000-0000-0000D8170000}"/>
    <cellStyle name="Style 792" xfId="3325" xr:uid="{00000000-0005-0000-0000-0000D9170000}"/>
    <cellStyle name="Style 792 2" xfId="3326" xr:uid="{00000000-0005-0000-0000-0000DA170000}"/>
    <cellStyle name="Style 792 2 2" xfId="3327" xr:uid="{00000000-0005-0000-0000-0000DB170000}"/>
    <cellStyle name="Style 792 3" xfId="3328" xr:uid="{00000000-0005-0000-0000-0000DC170000}"/>
    <cellStyle name="Style 792 3 2" xfId="3329" xr:uid="{00000000-0005-0000-0000-0000DD170000}"/>
    <cellStyle name="Style 793" xfId="3330" xr:uid="{00000000-0005-0000-0000-0000DE170000}"/>
    <cellStyle name="Style 793 2" xfId="3331" xr:uid="{00000000-0005-0000-0000-0000DF170000}"/>
    <cellStyle name="Style 793 2 2" xfId="3332" xr:uid="{00000000-0005-0000-0000-0000E0170000}"/>
    <cellStyle name="Style 793 3" xfId="3333" xr:uid="{00000000-0005-0000-0000-0000E1170000}"/>
    <cellStyle name="Style 793 3 2" xfId="3334" xr:uid="{00000000-0005-0000-0000-0000E2170000}"/>
    <cellStyle name="Style 794" xfId="3335" xr:uid="{00000000-0005-0000-0000-0000E3170000}"/>
    <cellStyle name="Style 795" xfId="3336" xr:uid="{00000000-0005-0000-0000-0000E4170000}"/>
    <cellStyle name="Style 795 2" xfId="3337" xr:uid="{00000000-0005-0000-0000-0000E5170000}"/>
    <cellStyle name="Style 795 2 2" xfId="3338" xr:uid="{00000000-0005-0000-0000-0000E6170000}"/>
    <cellStyle name="Style 795 3" xfId="3339" xr:uid="{00000000-0005-0000-0000-0000E7170000}"/>
    <cellStyle name="Style 795 3 2" xfId="3340" xr:uid="{00000000-0005-0000-0000-0000E8170000}"/>
    <cellStyle name="Style 796" xfId="3341" xr:uid="{00000000-0005-0000-0000-0000E9170000}"/>
    <cellStyle name="Style 796 2" xfId="3342" xr:uid="{00000000-0005-0000-0000-0000EA170000}"/>
    <cellStyle name="Style 796 2 2" xfId="3343" xr:uid="{00000000-0005-0000-0000-0000EB170000}"/>
    <cellStyle name="Style 796 3" xfId="3344" xr:uid="{00000000-0005-0000-0000-0000EC170000}"/>
    <cellStyle name="Style 796 3 2" xfId="3345" xr:uid="{00000000-0005-0000-0000-0000ED170000}"/>
    <cellStyle name="Style 797" xfId="3346" xr:uid="{00000000-0005-0000-0000-0000EE170000}"/>
    <cellStyle name="Style 798" xfId="3347" xr:uid="{00000000-0005-0000-0000-0000EF170000}"/>
    <cellStyle name="Style 799" xfId="3348" xr:uid="{00000000-0005-0000-0000-0000F0170000}"/>
    <cellStyle name="Style 799 2" xfId="3349" xr:uid="{00000000-0005-0000-0000-0000F1170000}"/>
    <cellStyle name="Style 800" xfId="3350" xr:uid="{00000000-0005-0000-0000-0000F2170000}"/>
    <cellStyle name="Style 800 2" xfId="3351" xr:uid="{00000000-0005-0000-0000-0000F3170000}"/>
    <cellStyle name="Style 833" xfId="3352" xr:uid="{00000000-0005-0000-0000-0000F4170000}"/>
    <cellStyle name="Style 833 2" xfId="3353" xr:uid="{00000000-0005-0000-0000-0000F5170000}"/>
    <cellStyle name="Style 833 2 2" xfId="3354" xr:uid="{00000000-0005-0000-0000-0000F6170000}"/>
    <cellStyle name="Style 833 3" xfId="3355" xr:uid="{00000000-0005-0000-0000-0000F7170000}"/>
    <cellStyle name="Style 833 3 2" xfId="3356" xr:uid="{00000000-0005-0000-0000-0000F8170000}"/>
    <cellStyle name="Style 840" xfId="3357" xr:uid="{00000000-0005-0000-0000-0000F9170000}"/>
    <cellStyle name="Style 842" xfId="3358" xr:uid="{00000000-0005-0000-0000-0000FA170000}"/>
    <cellStyle name="Style 844" xfId="3359" xr:uid="{00000000-0005-0000-0000-0000FB170000}"/>
    <cellStyle name="Style 846" xfId="3360" xr:uid="{00000000-0005-0000-0000-0000FC170000}"/>
    <cellStyle name="Style 848" xfId="3361" xr:uid="{00000000-0005-0000-0000-0000FD170000}"/>
    <cellStyle name="Style 848 2" xfId="3362" xr:uid="{00000000-0005-0000-0000-0000FE170000}"/>
    <cellStyle name="Style 848 2 2" xfId="3363" xr:uid="{00000000-0005-0000-0000-0000FF170000}"/>
    <cellStyle name="Style 848 3" xfId="3364" xr:uid="{00000000-0005-0000-0000-000000180000}"/>
    <cellStyle name="Style 848 3 2" xfId="3365" xr:uid="{00000000-0005-0000-0000-000001180000}"/>
    <cellStyle name="Style 849" xfId="3366" xr:uid="{00000000-0005-0000-0000-000002180000}"/>
    <cellStyle name="Style 850" xfId="3367" xr:uid="{00000000-0005-0000-0000-000003180000}"/>
    <cellStyle name="Style 850 2" xfId="3368" xr:uid="{00000000-0005-0000-0000-000004180000}"/>
    <cellStyle name="Style 850 2 2" xfId="3369" xr:uid="{00000000-0005-0000-0000-000005180000}"/>
    <cellStyle name="Style 850 3" xfId="3370" xr:uid="{00000000-0005-0000-0000-000006180000}"/>
    <cellStyle name="Style 850 3 2" xfId="3371" xr:uid="{00000000-0005-0000-0000-000007180000}"/>
    <cellStyle name="Style 851" xfId="3372" xr:uid="{00000000-0005-0000-0000-000008180000}"/>
    <cellStyle name="Style 851 2" xfId="3373" xr:uid="{00000000-0005-0000-0000-000009180000}"/>
    <cellStyle name="Style 851 2 2" xfId="3374" xr:uid="{00000000-0005-0000-0000-00000A180000}"/>
    <cellStyle name="Style 851 3" xfId="3375" xr:uid="{00000000-0005-0000-0000-00000B180000}"/>
    <cellStyle name="Style 851 3 2" xfId="3376" xr:uid="{00000000-0005-0000-0000-00000C180000}"/>
    <cellStyle name="Style 852" xfId="3377" xr:uid="{00000000-0005-0000-0000-00000D180000}"/>
    <cellStyle name="Style 853" xfId="3378" xr:uid="{00000000-0005-0000-0000-00000E180000}"/>
    <cellStyle name="Style 854" xfId="3379" xr:uid="{00000000-0005-0000-0000-00000F180000}"/>
    <cellStyle name="Style 854 2" xfId="3380" xr:uid="{00000000-0005-0000-0000-000010180000}"/>
    <cellStyle name="Style 855" xfId="3381" xr:uid="{00000000-0005-0000-0000-000011180000}"/>
    <cellStyle name="Style 855 2" xfId="3382" xr:uid="{00000000-0005-0000-0000-000012180000}"/>
    <cellStyle name="Style 856" xfId="3383" xr:uid="{00000000-0005-0000-0000-000013180000}"/>
    <cellStyle name="Style 856 2" xfId="3384" xr:uid="{00000000-0005-0000-0000-000014180000}"/>
    <cellStyle name="Style 856 2 2" xfId="3385" xr:uid="{00000000-0005-0000-0000-000015180000}"/>
    <cellStyle name="Style 856 3" xfId="3386" xr:uid="{00000000-0005-0000-0000-000016180000}"/>
    <cellStyle name="Style 856 3 2" xfId="3387" xr:uid="{00000000-0005-0000-0000-000017180000}"/>
    <cellStyle name="Style 857" xfId="3388" xr:uid="{00000000-0005-0000-0000-000018180000}"/>
    <cellStyle name="Style 857 2" xfId="3389" xr:uid="{00000000-0005-0000-0000-000019180000}"/>
    <cellStyle name="Style 857 2 2" xfId="3390" xr:uid="{00000000-0005-0000-0000-00001A180000}"/>
    <cellStyle name="Style 857 3" xfId="3391" xr:uid="{00000000-0005-0000-0000-00001B180000}"/>
    <cellStyle name="Style 857 3 2" xfId="3392" xr:uid="{00000000-0005-0000-0000-00001C180000}"/>
    <cellStyle name="Style 858" xfId="3393" xr:uid="{00000000-0005-0000-0000-00001D180000}"/>
    <cellStyle name="Style 859" xfId="3394" xr:uid="{00000000-0005-0000-0000-00001E180000}"/>
    <cellStyle name="Style 860" xfId="3395" xr:uid="{00000000-0005-0000-0000-00001F180000}"/>
    <cellStyle name="Style 860 2" xfId="3396" xr:uid="{00000000-0005-0000-0000-000020180000}"/>
    <cellStyle name="Style 861" xfId="3397" xr:uid="{00000000-0005-0000-0000-000021180000}"/>
    <cellStyle name="Style 861 2" xfId="3398" xr:uid="{00000000-0005-0000-0000-000022180000}"/>
    <cellStyle name="Style 862" xfId="3399" xr:uid="{00000000-0005-0000-0000-000023180000}"/>
    <cellStyle name="Style 864" xfId="3400" xr:uid="{00000000-0005-0000-0000-000024180000}"/>
    <cellStyle name="Style 866" xfId="3401" xr:uid="{00000000-0005-0000-0000-000025180000}"/>
    <cellStyle name="Style 868" xfId="3402" xr:uid="{00000000-0005-0000-0000-000026180000}"/>
    <cellStyle name="Style 880" xfId="3403" xr:uid="{00000000-0005-0000-0000-000027180000}"/>
    <cellStyle name="Style 885" xfId="3404" xr:uid="{00000000-0005-0000-0000-000028180000}"/>
    <cellStyle name="Style 885 2" xfId="3405" xr:uid="{00000000-0005-0000-0000-000029180000}"/>
    <cellStyle name="Style 885 2 2" xfId="3406" xr:uid="{00000000-0005-0000-0000-00002A180000}"/>
    <cellStyle name="Style 885 3" xfId="3407" xr:uid="{00000000-0005-0000-0000-00002B180000}"/>
    <cellStyle name="Style 885 3 2" xfId="3408" xr:uid="{00000000-0005-0000-0000-00002C180000}"/>
    <cellStyle name="Style 887" xfId="3409" xr:uid="{00000000-0005-0000-0000-00002D180000}"/>
    <cellStyle name="Style 887 2" xfId="3410" xr:uid="{00000000-0005-0000-0000-00002E180000}"/>
    <cellStyle name="Style 887 2 2" xfId="3411" xr:uid="{00000000-0005-0000-0000-00002F180000}"/>
    <cellStyle name="Style 887 3" xfId="3412" xr:uid="{00000000-0005-0000-0000-000030180000}"/>
    <cellStyle name="Style 887 3 2" xfId="3413" xr:uid="{00000000-0005-0000-0000-000031180000}"/>
    <cellStyle name="Style 889" xfId="3414" xr:uid="{00000000-0005-0000-0000-000032180000}"/>
    <cellStyle name="Style 889 2" xfId="3415" xr:uid="{00000000-0005-0000-0000-000033180000}"/>
    <cellStyle name="Style 889 2 2" xfId="3416" xr:uid="{00000000-0005-0000-0000-000034180000}"/>
    <cellStyle name="Style 889 3" xfId="3417" xr:uid="{00000000-0005-0000-0000-000035180000}"/>
    <cellStyle name="Style 889 3 2" xfId="3418" xr:uid="{00000000-0005-0000-0000-000036180000}"/>
    <cellStyle name="Style 891" xfId="3419" xr:uid="{00000000-0005-0000-0000-000037180000}"/>
    <cellStyle name="Style 891 2" xfId="3420" xr:uid="{00000000-0005-0000-0000-000038180000}"/>
    <cellStyle name="Style 893" xfId="3421" xr:uid="{00000000-0005-0000-0000-000039180000}"/>
    <cellStyle name="Style 893 2" xfId="3422" xr:uid="{00000000-0005-0000-0000-00003A180000}"/>
    <cellStyle name="Style 893 2 2" xfId="3423" xr:uid="{00000000-0005-0000-0000-00003B180000}"/>
    <cellStyle name="Style 893 3" xfId="3424" xr:uid="{00000000-0005-0000-0000-00003C180000}"/>
    <cellStyle name="Style 893 3 2" xfId="3425" xr:uid="{00000000-0005-0000-0000-00003D180000}"/>
    <cellStyle name="Style 895" xfId="3426" xr:uid="{00000000-0005-0000-0000-00003E180000}"/>
    <cellStyle name="Style 932" xfId="3427" xr:uid="{00000000-0005-0000-0000-00003F180000}"/>
    <cellStyle name="Style 932 2" xfId="3428" xr:uid="{00000000-0005-0000-0000-000040180000}"/>
    <cellStyle name="Style 932 2 2" xfId="3429" xr:uid="{00000000-0005-0000-0000-000041180000}"/>
    <cellStyle name="Style 932 3" xfId="3430" xr:uid="{00000000-0005-0000-0000-000042180000}"/>
    <cellStyle name="Style 932 3 2" xfId="3431" xr:uid="{00000000-0005-0000-0000-000043180000}"/>
    <cellStyle name="Style 933" xfId="3432" xr:uid="{00000000-0005-0000-0000-000044180000}"/>
    <cellStyle name="Style 934" xfId="3433" xr:uid="{00000000-0005-0000-0000-000045180000}"/>
    <cellStyle name="Style 934 2" xfId="3434" xr:uid="{00000000-0005-0000-0000-000046180000}"/>
    <cellStyle name="Style 934 2 2" xfId="3435" xr:uid="{00000000-0005-0000-0000-000047180000}"/>
    <cellStyle name="Style 934 3" xfId="3436" xr:uid="{00000000-0005-0000-0000-000048180000}"/>
    <cellStyle name="Style 934 3 2" xfId="3437" xr:uid="{00000000-0005-0000-0000-000049180000}"/>
    <cellStyle name="Style 935" xfId="3438" xr:uid="{00000000-0005-0000-0000-00004A180000}"/>
    <cellStyle name="Style 935 2" xfId="3439" xr:uid="{00000000-0005-0000-0000-00004B180000}"/>
    <cellStyle name="Style 935 2 2" xfId="3440" xr:uid="{00000000-0005-0000-0000-00004C180000}"/>
    <cellStyle name="Style 935 3" xfId="3441" xr:uid="{00000000-0005-0000-0000-00004D180000}"/>
    <cellStyle name="Style 935 3 2" xfId="3442" xr:uid="{00000000-0005-0000-0000-00004E180000}"/>
    <cellStyle name="Style 936" xfId="3443" xr:uid="{00000000-0005-0000-0000-00004F180000}"/>
    <cellStyle name="Style 937" xfId="3444" xr:uid="{00000000-0005-0000-0000-000050180000}"/>
    <cellStyle name="Style 938" xfId="3445" xr:uid="{00000000-0005-0000-0000-000051180000}"/>
    <cellStyle name="Style 938 2" xfId="3446" xr:uid="{00000000-0005-0000-0000-000052180000}"/>
    <cellStyle name="Style 939" xfId="3447" xr:uid="{00000000-0005-0000-0000-000053180000}"/>
    <cellStyle name="Style 939 2" xfId="3448" xr:uid="{00000000-0005-0000-0000-000054180000}"/>
    <cellStyle name="STYLE1" xfId="3449" xr:uid="{00000000-0005-0000-0000-000055180000}"/>
    <cellStyle name="STYLE1 2" xfId="3450" xr:uid="{00000000-0005-0000-0000-000056180000}"/>
    <cellStyle name="STYLE2" xfId="3451" xr:uid="{00000000-0005-0000-0000-000057180000}"/>
    <cellStyle name="STYLE2 2" xfId="3452" xr:uid="{00000000-0005-0000-0000-000058180000}"/>
    <cellStyle name="Subhead" xfId="3453" xr:uid="{00000000-0005-0000-0000-000059180000}"/>
    <cellStyle name="Subhead 2" xfId="3454" xr:uid="{00000000-0005-0000-0000-00005A180000}"/>
    <cellStyle name="Subhead 3" xfId="3455" xr:uid="{00000000-0005-0000-0000-00005B180000}"/>
    <cellStyle name="Subhead_121081FIA1_22Oct2012_v1" xfId="3456" xr:uid="{00000000-0005-0000-0000-00005C180000}"/>
    <cellStyle name="Subheader" xfId="3457" xr:uid="{00000000-0005-0000-0000-00005D180000}"/>
    <cellStyle name="SubTotal" xfId="3458" xr:uid="{00000000-0005-0000-0000-00005E180000}"/>
    <cellStyle name="SubTotal 2" xfId="3459" xr:uid="{00000000-0005-0000-0000-00005F180000}"/>
    <cellStyle name="SubTotal 2 2" xfId="3460" xr:uid="{00000000-0005-0000-0000-000060180000}"/>
    <cellStyle name="SubTotal 2 2 2" xfId="3461" xr:uid="{00000000-0005-0000-0000-000061180000}"/>
    <cellStyle name="SubTotal 2 3" xfId="3462" xr:uid="{00000000-0005-0000-0000-000062180000}"/>
    <cellStyle name="SubTotal 3" xfId="3463" xr:uid="{00000000-0005-0000-0000-000063180000}"/>
    <cellStyle name="SubTotal 3 2" xfId="3464" xr:uid="{00000000-0005-0000-0000-000064180000}"/>
    <cellStyle name="summary" xfId="3465" xr:uid="{00000000-0005-0000-0000-000065180000}"/>
    <cellStyle name="Superscript" xfId="3783" xr:uid="{00000000-0005-0000-0000-000066180000}"/>
    <cellStyle name="Superscript- regular" xfId="3784" xr:uid="{00000000-0005-0000-0000-000067180000}"/>
    <cellStyle name="Superscript_1-1A-Regular" xfId="3785" xr:uid="{00000000-0005-0000-0000-000068180000}"/>
    <cellStyle name="Table  - Style6" xfId="3466" xr:uid="{00000000-0005-0000-0000-000069180000}"/>
    <cellStyle name="Table  - Style6 2" xfId="3467" xr:uid="{00000000-0005-0000-0000-00006A180000}"/>
    <cellStyle name="Table  - Style6 2 2" xfId="3468" xr:uid="{00000000-0005-0000-0000-00006B180000}"/>
    <cellStyle name="Table Data" xfId="3786" xr:uid="{00000000-0005-0000-0000-00006C180000}"/>
    <cellStyle name="Table Head Top" xfId="3787" xr:uid="{00000000-0005-0000-0000-00006D180000}"/>
    <cellStyle name="Table Heading" xfId="3469" xr:uid="{00000000-0005-0000-0000-00006E180000}"/>
    <cellStyle name="Table Heading 2" xfId="3470" xr:uid="{00000000-0005-0000-0000-00006F180000}"/>
    <cellStyle name="Table headings" xfId="3471" xr:uid="{00000000-0005-0000-0000-000070180000}"/>
    <cellStyle name="Table headings 2" xfId="3472" xr:uid="{00000000-0005-0000-0000-000071180000}"/>
    <cellStyle name="Table headings 3" xfId="3473" xr:uid="{00000000-0005-0000-0000-000072180000}"/>
    <cellStyle name="Table Hed Side" xfId="3788" xr:uid="{00000000-0005-0000-0000-000073180000}"/>
    <cellStyle name="Table notes" xfId="3474" xr:uid="{00000000-0005-0000-0000-000074180000}"/>
    <cellStyle name="Table notes 2" xfId="3475" xr:uid="{00000000-0005-0000-0000-000075180000}"/>
    <cellStyle name="Table notes 3" xfId="3476" xr:uid="{00000000-0005-0000-0000-000076180000}"/>
    <cellStyle name="Table Title" xfId="3477" xr:uid="{00000000-0005-0000-0000-000077180000}"/>
    <cellStyle name="Table Title 10" xfId="3916" xr:uid="{00000000-0005-0000-0000-000078180000}"/>
    <cellStyle name="Table title 2" xfId="3478" xr:uid="{00000000-0005-0000-0000-000079180000}"/>
    <cellStyle name="Table title 3" xfId="3479" xr:uid="{00000000-0005-0000-0000-00007A180000}"/>
    <cellStyle name="Table Title 4" xfId="3789" xr:uid="{00000000-0005-0000-0000-00007B180000}"/>
    <cellStyle name="Table Title 5" xfId="3815" xr:uid="{00000000-0005-0000-0000-00007C180000}"/>
    <cellStyle name="Table Title 6" xfId="3662" xr:uid="{00000000-0005-0000-0000-00007D180000}"/>
    <cellStyle name="Table Title 7" xfId="3909" xr:uid="{00000000-0005-0000-0000-00007E180000}"/>
    <cellStyle name="Table Title 8" xfId="3917" xr:uid="{00000000-0005-0000-0000-00007F180000}"/>
    <cellStyle name="Table Title 9" xfId="3827" xr:uid="{00000000-0005-0000-0000-000080180000}"/>
    <cellStyle name="Table Units" xfId="3480" xr:uid="{00000000-0005-0000-0000-000081180000}"/>
    <cellStyle name="Table Units 2" xfId="3481" xr:uid="{00000000-0005-0000-0000-000082180000}"/>
    <cellStyle name="Table Units 2 2" xfId="3482" xr:uid="{00000000-0005-0000-0000-000083180000}"/>
    <cellStyle name="Table Units 2 2 2" xfId="3483" xr:uid="{00000000-0005-0000-0000-000084180000}"/>
    <cellStyle name="Table Units 2 3" xfId="3484" xr:uid="{00000000-0005-0000-0000-000085180000}"/>
    <cellStyle name="Table Units 2 3 2" xfId="3485" xr:uid="{00000000-0005-0000-0000-000086180000}"/>
    <cellStyle name="Table Units 2 4" xfId="3486" xr:uid="{00000000-0005-0000-0000-000087180000}"/>
    <cellStyle name="Table Units 3" xfId="3487" xr:uid="{00000000-0005-0000-0000-000088180000}"/>
    <cellStyle name="Table Units 3 2" xfId="3488" xr:uid="{00000000-0005-0000-0000-000089180000}"/>
    <cellStyle name="Table Units 3 2 2" xfId="3489" xr:uid="{00000000-0005-0000-0000-00008A180000}"/>
    <cellStyle name="Table Units 3 3" xfId="3490" xr:uid="{00000000-0005-0000-0000-00008B180000}"/>
    <cellStyle name="Table Units 3 3 2" xfId="3491" xr:uid="{00000000-0005-0000-0000-00008C180000}"/>
    <cellStyle name="Table Units 3 4" xfId="3492" xr:uid="{00000000-0005-0000-0000-00008D180000}"/>
    <cellStyle name="Table Units 4" xfId="3493" xr:uid="{00000000-0005-0000-0000-00008E180000}"/>
    <cellStyle name="Table Units 4 2" xfId="3494" xr:uid="{00000000-0005-0000-0000-00008F180000}"/>
    <cellStyle name="Table Units 5" xfId="3495" xr:uid="{00000000-0005-0000-0000-000090180000}"/>
    <cellStyle name="Table Units 5 2" xfId="3496" xr:uid="{00000000-0005-0000-0000-000091180000}"/>
    <cellStyle name="Table Units 6" xfId="3497" xr:uid="{00000000-0005-0000-0000-000092180000}"/>
    <cellStyle name="Table Units_SWL_EIA4" xfId="3498" xr:uid="{00000000-0005-0000-0000-000093180000}"/>
    <cellStyle name="TableTitles" xfId="17" xr:uid="{00000000-0005-0000-0000-000094180000}"/>
    <cellStyle name="TableTitles 2" xfId="3499" xr:uid="{00000000-0005-0000-0000-000095180000}"/>
    <cellStyle name="Text Indent A" xfId="3500" xr:uid="{00000000-0005-0000-0000-000096180000}"/>
    <cellStyle name="Text Indent B" xfId="3501" xr:uid="{00000000-0005-0000-0000-000097180000}"/>
    <cellStyle name="Text Indent C" xfId="3502" xr:uid="{00000000-0005-0000-0000-000098180000}"/>
    <cellStyle name="Thousands" xfId="3503" xr:uid="{00000000-0005-0000-0000-000099180000}"/>
    <cellStyle name="Tickmark" xfId="3504" xr:uid="{00000000-0005-0000-0000-00009A180000}"/>
    <cellStyle name="Tickmark 2" xfId="3505" xr:uid="{00000000-0005-0000-0000-00009B180000}"/>
    <cellStyle name="Times 10" xfId="3506" xr:uid="{00000000-0005-0000-0000-00009C180000}"/>
    <cellStyle name="Times 10 2" xfId="3507" xr:uid="{00000000-0005-0000-0000-00009D180000}"/>
    <cellStyle name="Times 12" xfId="3508" xr:uid="{00000000-0005-0000-0000-00009E180000}"/>
    <cellStyle name="Times 12 2" xfId="3509" xr:uid="{00000000-0005-0000-0000-00009F180000}"/>
    <cellStyle name="Times New Roman" xfId="3510" xr:uid="{00000000-0005-0000-0000-0000A0180000}"/>
    <cellStyle name="Title  - Style1" xfId="3511" xr:uid="{00000000-0005-0000-0000-0000A1180000}"/>
    <cellStyle name="Title 10" xfId="3512" xr:uid="{00000000-0005-0000-0000-0000A2180000}"/>
    <cellStyle name="Title 11" xfId="3513" xr:uid="{00000000-0005-0000-0000-0000A3180000}"/>
    <cellStyle name="Title 12" xfId="3514" xr:uid="{00000000-0005-0000-0000-0000A4180000}"/>
    <cellStyle name="Title 13" xfId="3515" xr:uid="{00000000-0005-0000-0000-0000A5180000}"/>
    <cellStyle name="Title 14" xfId="3516" xr:uid="{00000000-0005-0000-0000-0000A6180000}"/>
    <cellStyle name="Title 15" xfId="3517" xr:uid="{00000000-0005-0000-0000-0000A7180000}"/>
    <cellStyle name="Title 16" xfId="3518" xr:uid="{00000000-0005-0000-0000-0000A8180000}"/>
    <cellStyle name="Title 17" xfId="3519" xr:uid="{00000000-0005-0000-0000-0000A9180000}"/>
    <cellStyle name="Title 18" xfId="3520" xr:uid="{00000000-0005-0000-0000-0000AA180000}"/>
    <cellStyle name="Title 19" xfId="3521" xr:uid="{00000000-0005-0000-0000-0000AB180000}"/>
    <cellStyle name="Title 2" xfId="3522" xr:uid="{00000000-0005-0000-0000-0000AC180000}"/>
    <cellStyle name="Title 20" xfId="3523" xr:uid="{00000000-0005-0000-0000-0000AD180000}"/>
    <cellStyle name="Title 21" xfId="3524" xr:uid="{00000000-0005-0000-0000-0000AE180000}"/>
    <cellStyle name="Title 22" xfId="3525" xr:uid="{00000000-0005-0000-0000-0000AF180000}"/>
    <cellStyle name="Title 23" xfId="3526" xr:uid="{00000000-0005-0000-0000-0000B0180000}"/>
    <cellStyle name="Title 24" xfId="3527" xr:uid="{00000000-0005-0000-0000-0000B1180000}"/>
    <cellStyle name="Title 25" xfId="3528" xr:uid="{00000000-0005-0000-0000-0000B2180000}"/>
    <cellStyle name="Title 26" xfId="3529" xr:uid="{00000000-0005-0000-0000-0000B3180000}"/>
    <cellStyle name="Title 27" xfId="3530" xr:uid="{00000000-0005-0000-0000-0000B4180000}"/>
    <cellStyle name="Title 28" xfId="3531" xr:uid="{00000000-0005-0000-0000-0000B5180000}"/>
    <cellStyle name="Title 29" xfId="3532" xr:uid="{00000000-0005-0000-0000-0000B6180000}"/>
    <cellStyle name="Title 3" xfId="3533" xr:uid="{00000000-0005-0000-0000-0000B7180000}"/>
    <cellStyle name="Title 3 2" xfId="3534" xr:uid="{00000000-0005-0000-0000-0000B8180000}"/>
    <cellStyle name="Title 30" xfId="3535" xr:uid="{00000000-0005-0000-0000-0000B9180000}"/>
    <cellStyle name="Title 31" xfId="3536" xr:uid="{00000000-0005-0000-0000-0000BA180000}"/>
    <cellStyle name="Title 32" xfId="3537" xr:uid="{00000000-0005-0000-0000-0000BB180000}"/>
    <cellStyle name="Title 33" xfId="3538" xr:uid="{00000000-0005-0000-0000-0000BC180000}"/>
    <cellStyle name="Title 4" xfId="3539" xr:uid="{00000000-0005-0000-0000-0000BD180000}"/>
    <cellStyle name="Title 5" xfId="3540" xr:uid="{00000000-0005-0000-0000-0000BE180000}"/>
    <cellStyle name="Title 6" xfId="3541" xr:uid="{00000000-0005-0000-0000-0000BF180000}"/>
    <cellStyle name="Title 7" xfId="3542" xr:uid="{00000000-0005-0000-0000-0000C0180000}"/>
    <cellStyle name="Title 8" xfId="3543" xr:uid="{00000000-0005-0000-0000-0000C1180000}"/>
    <cellStyle name="Title 9" xfId="3544" xr:uid="{00000000-0005-0000-0000-0000C2180000}"/>
    <cellStyle name="Title Text" xfId="3790" xr:uid="{00000000-0005-0000-0000-0000C3180000}"/>
    <cellStyle name="Title Text 1" xfId="3791" xr:uid="{00000000-0005-0000-0000-0000C4180000}"/>
    <cellStyle name="Title Text 2" xfId="3792" xr:uid="{00000000-0005-0000-0000-0000C5180000}"/>
    <cellStyle name="Title-1" xfId="3793" xr:uid="{00000000-0005-0000-0000-0000C6180000}"/>
    <cellStyle name="Title-1 2" xfId="3794" xr:uid="{00000000-0005-0000-0000-0000C7180000}"/>
    <cellStyle name="Title-1 3" xfId="3795" xr:uid="{00000000-0005-0000-0000-0000C8180000}"/>
    <cellStyle name="Title-2" xfId="3796" xr:uid="{00000000-0005-0000-0000-0000C9180000}"/>
    <cellStyle name="Title-2 2" xfId="3797" xr:uid="{00000000-0005-0000-0000-0000CA180000}"/>
    <cellStyle name="Title-3" xfId="3798" xr:uid="{00000000-0005-0000-0000-0000CB180000}"/>
    <cellStyle name="Top Line" xfId="3545" xr:uid="{00000000-0005-0000-0000-0000CC180000}"/>
    <cellStyle name="Top Line 2" xfId="3546" xr:uid="{00000000-0005-0000-0000-0000CD180000}"/>
    <cellStyle name="Total 2" xfId="3547" xr:uid="{00000000-0005-0000-0000-0000CE180000}"/>
    <cellStyle name="Total 2 2" xfId="3548" xr:uid="{00000000-0005-0000-0000-0000CF180000}"/>
    <cellStyle name="Total 3" xfId="3549" xr:uid="{00000000-0005-0000-0000-0000D0180000}"/>
    <cellStyle name="Total 3 2" xfId="3550" xr:uid="{00000000-0005-0000-0000-0000D1180000}"/>
    <cellStyle name="Total 3 3" xfId="3799" xr:uid="{00000000-0005-0000-0000-0000D2180000}"/>
    <cellStyle name="Total 4" xfId="3551" xr:uid="{00000000-0005-0000-0000-0000D3180000}"/>
    <cellStyle name="Total 4 2" xfId="3552" xr:uid="{00000000-0005-0000-0000-0000D4180000}"/>
    <cellStyle name="Total 5" xfId="3553" xr:uid="{00000000-0005-0000-0000-0000D5180000}"/>
    <cellStyle name="Total 5 2" xfId="3554" xr:uid="{00000000-0005-0000-0000-0000D6180000}"/>
    <cellStyle name="Total 5 3" xfId="3555" xr:uid="{00000000-0005-0000-0000-0000D7180000}"/>
    <cellStyle name="Total 6" xfId="3556" xr:uid="{00000000-0005-0000-0000-0000D8180000}"/>
    <cellStyle name="Total 6 2" xfId="3557" xr:uid="{00000000-0005-0000-0000-0000D9180000}"/>
    <cellStyle name="TotCol - Style5" xfId="3558" xr:uid="{00000000-0005-0000-0000-0000DA180000}"/>
    <cellStyle name="TotCol - Style5 2" xfId="3559" xr:uid="{00000000-0005-0000-0000-0000DB180000}"/>
    <cellStyle name="TotCol - Style5 2 2" xfId="3560" xr:uid="{00000000-0005-0000-0000-0000DC180000}"/>
    <cellStyle name="TotCol - Style5 2 3" xfId="3561" xr:uid="{00000000-0005-0000-0000-0000DD180000}"/>
    <cellStyle name="TotRow - Style4" xfId="3562" xr:uid="{00000000-0005-0000-0000-0000DE180000}"/>
    <cellStyle name="TotRow - Style4 2" xfId="3563" xr:uid="{00000000-0005-0000-0000-0000DF180000}"/>
    <cellStyle name="TotRow - Style4 2 2" xfId="3564" xr:uid="{00000000-0005-0000-0000-0000E0180000}"/>
    <cellStyle name="TRA" xfId="3565" xr:uid="{00000000-0005-0000-0000-0000E1180000}"/>
    <cellStyle name="w12" xfId="3566" xr:uid="{00000000-0005-0000-0000-0000E2180000}"/>
    <cellStyle name="w12 2" xfId="3567" xr:uid="{00000000-0005-0000-0000-0000E3180000}"/>
    <cellStyle name="Warning Text 2" xfId="3568" xr:uid="{00000000-0005-0000-0000-0000E4180000}"/>
    <cellStyle name="Warning Text 2 2" xfId="3569" xr:uid="{00000000-0005-0000-0000-0000E5180000}"/>
    <cellStyle name="Warning Text 2 3" xfId="3801" xr:uid="{00000000-0005-0000-0000-0000E6180000}"/>
    <cellStyle name="Warning Text 2 4" xfId="3802" xr:uid="{00000000-0005-0000-0000-0000E7180000}"/>
    <cellStyle name="Warning Text 3" xfId="3570" xr:uid="{00000000-0005-0000-0000-0000E8180000}"/>
    <cellStyle name="Warning Text 4" xfId="3571" xr:uid="{00000000-0005-0000-0000-0000E9180000}"/>
    <cellStyle name="wrap" xfId="3572" xr:uid="{00000000-0005-0000-0000-0000EA180000}"/>
    <cellStyle name="Wrap 10" xfId="3929" xr:uid="{00000000-0005-0000-0000-0000EB180000}"/>
    <cellStyle name="wrap 2" xfId="3573" xr:uid="{00000000-0005-0000-0000-0000EC180000}"/>
    <cellStyle name="wrap 2 2" xfId="3574" xr:uid="{00000000-0005-0000-0000-0000ED180000}"/>
    <cellStyle name="Wrap 3" xfId="3803" xr:uid="{00000000-0005-0000-0000-0000EE180000}"/>
    <cellStyle name="Wrap 4" xfId="3816" xr:uid="{00000000-0005-0000-0000-0000EF180000}"/>
    <cellStyle name="Wrap 5" xfId="3820" xr:uid="{00000000-0005-0000-0000-0000F0180000}"/>
    <cellStyle name="Wrap 6" xfId="3911" xr:uid="{00000000-0005-0000-0000-0000F1180000}"/>
    <cellStyle name="Wrap 7" xfId="3918" xr:uid="{00000000-0005-0000-0000-0000F2180000}"/>
    <cellStyle name="Wrap 8" xfId="3922" xr:uid="{00000000-0005-0000-0000-0000F3180000}"/>
    <cellStyle name="Wrap 9" xfId="3925" xr:uid="{00000000-0005-0000-0000-0000F4180000}"/>
    <cellStyle name="Wrap Bold" xfId="3804" xr:uid="{00000000-0005-0000-0000-0000F5180000}"/>
    <cellStyle name="Wrap Bold 2" xfId="3821" xr:uid="{00000000-0005-0000-0000-0000F6180000}"/>
    <cellStyle name="Wrap Title" xfId="3805" xr:uid="{00000000-0005-0000-0000-0000F7180000}"/>
    <cellStyle name="Wrap_NTS99-~11" xfId="3806" xr:uid="{00000000-0005-0000-0000-0000F8180000}"/>
    <cellStyle name="Yen" xfId="3575" xr:uid="{00000000-0005-0000-0000-0000F9180000}"/>
    <cellStyle name="桁区切り [0.00]_Sheet1" xfId="3576" xr:uid="{00000000-0005-0000-0000-0000FA180000}"/>
    <cellStyle name="桁区切り_Sheet1" xfId="3577" xr:uid="{00000000-0005-0000-0000-0000FB180000}"/>
    <cellStyle name="標準_Book5" xfId="3578" xr:uid="{00000000-0005-0000-0000-0000FC180000}"/>
    <cellStyle name="通貨 [0.00]_Sheet1" xfId="3579" xr:uid="{00000000-0005-0000-0000-0000FD180000}"/>
    <cellStyle name="通貨_Sheet1" xfId="3580" xr:uid="{00000000-0005-0000-0000-0000FE180000}"/>
  </cellStyles>
  <dxfs count="2">
    <dxf>
      <font>
        <color theme="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9.xml"/><Relationship Id="rId21" Type="http://schemas.openxmlformats.org/officeDocument/2006/relationships/externalLink" Target="externalLinks/externalLink3.xml"/><Relationship Id="rId42" Type="http://schemas.openxmlformats.org/officeDocument/2006/relationships/externalLink" Target="externalLinks/externalLink24.xml"/><Relationship Id="rId63" Type="http://schemas.openxmlformats.org/officeDocument/2006/relationships/externalLink" Target="externalLinks/externalLink45.xml"/><Relationship Id="rId84" Type="http://schemas.openxmlformats.org/officeDocument/2006/relationships/externalLink" Target="externalLinks/externalLink66.xml"/><Relationship Id="rId138" Type="http://schemas.openxmlformats.org/officeDocument/2006/relationships/externalLink" Target="externalLinks/externalLink120.xml"/><Relationship Id="rId107" Type="http://schemas.openxmlformats.org/officeDocument/2006/relationships/externalLink" Target="externalLinks/externalLink89.xml"/><Relationship Id="rId11" Type="http://schemas.openxmlformats.org/officeDocument/2006/relationships/worksheet" Target="worksheets/sheet11.xml"/><Relationship Id="rId32" Type="http://schemas.openxmlformats.org/officeDocument/2006/relationships/externalLink" Target="externalLinks/externalLink14.xml"/><Relationship Id="rId53" Type="http://schemas.openxmlformats.org/officeDocument/2006/relationships/externalLink" Target="externalLinks/externalLink35.xml"/><Relationship Id="rId74" Type="http://schemas.openxmlformats.org/officeDocument/2006/relationships/externalLink" Target="externalLinks/externalLink56.xml"/><Relationship Id="rId128" Type="http://schemas.openxmlformats.org/officeDocument/2006/relationships/externalLink" Target="externalLinks/externalLink110.xml"/><Relationship Id="rId149" Type="http://schemas.openxmlformats.org/officeDocument/2006/relationships/externalLink" Target="externalLinks/externalLink131.xml"/><Relationship Id="rId5" Type="http://schemas.openxmlformats.org/officeDocument/2006/relationships/worksheet" Target="worksheets/sheet5.xml"/><Relationship Id="rId95" Type="http://schemas.openxmlformats.org/officeDocument/2006/relationships/externalLink" Target="externalLinks/externalLink77.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43" Type="http://schemas.openxmlformats.org/officeDocument/2006/relationships/externalLink" Target="externalLinks/externalLink25.xml"/><Relationship Id="rId48" Type="http://schemas.openxmlformats.org/officeDocument/2006/relationships/externalLink" Target="externalLinks/externalLink30.xml"/><Relationship Id="rId64" Type="http://schemas.openxmlformats.org/officeDocument/2006/relationships/externalLink" Target="externalLinks/externalLink46.xml"/><Relationship Id="rId69" Type="http://schemas.openxmlformats.org/officeDocument/2006/relationships/externalLink" Target="externalLinks/externalLink51.xml"/><Relationship Id="rId113" Type="http://schemas.openxmlformats.org/officeDocument/2006/relationships/externalLink" Target="externalLinks/externalLink95.xml"/><Relationship Id="rId118" Type="http://schemas.openxmlformats.org/officeDocument/2006/relationships/externalLink" Target="externalLinks/externalLink100.xml"/><Relationship Id="rId134" Type="http://schemas.openxmlformats.org/officeDocument/2006/relationships/externalLink" Target="externalLinks/externalLink116.xml"/><Relationship Id="rId139" Type="http://schemas.openxmlformats.org/officeDocument/2006/relationships/externalLink" Target="externalLinks/externalLink121.xml"/><Relationship Id="rId80" Type="http://schemas.openxmlformats.org/officeDocument/2006/relationships/externalLink" Target="externalLinks/externalLink62.xml"/><Relationship Id="rId85" Type="http://schemas.openxmlformats.org/officeDocument/2006/relationships/externalLink" Target="externalLinks/externalLink67.xml"/><Relationship Id="rId150" Type="http://schemas.openxmlformats.org/officeDocument/2006/relationships/externalLink" Target="externalLinks/externalLink132.xml"/><Relationship Id="rId155"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59" Type="http://schemas.openxmlformats.org/officeDocument/2006/relationships/externalLink" Target="externalLinks/externalLink41.xml"/><Relationship Id="rId103" Type="http://schemas.openxmlformats.org/officeDocument/2006/relationships/externalLink" Target="externalLinks/externalLink85.xml"/><Relationship Id="rId108" Type="http://schemas.openxmlformats.org/officeDocument/2006/relationships/externalLink" Target="externalLinks/externalLink90.xml"/><Relationship Id="rId124" Type="http://schemas.openxmlformats.org/officeDocument/2006/relationships/externalLink" Target="externalLinks/externalLink106.xml"/><Relationship Id="rId129" Type="http://schemas.openxmlformats.org/officeDocument/2006/relationships/externalLink" Target="externalLinks/externalLink111.xml"/><Relationship Id="rId54" Type="http://schemas.openxmlformats.org/officeDocument/2006/relationships/externalLink" Target="externalLinks/externalLink36.xml"/><Relationship Id="rId70" Type="http://schemas.openxmlformats.org/officeDocument/2006/relationships/externalLink" Target="externalLinks/externalLink52.xml"/><Relationship Id="rId75" Type="http://schemas.openxmlformats.org/officeDocument/2006/relationships/externalLink" Target="externalLinks/externalLink57.xml"/><Relationship Id="rId91" Type="http://schemas.openxmlformats.org/officeDocument/2006/relationships/externalLink" Target="externalLinks/externalLink73.xml"/><Relationship Id="rId96" Type="http://schemas.openxmlformats.org/officeDocument/2006/relationships/externalLink" Target="externalLinks/externalLink78.xml"/><Relationship Id="rId140" Type="http://schemas.openxmlformats.org/officeDocument/2006/relationships/externalLink" Target="externalLinks/externalLink122.xml"/><Relationship Id="rId145" Type="http://schemas.openxmlformats.org/officeDocument/2006/relationships/externalLink" Target="externalLinks/externalLink12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49" Type="http://schemas.openxmlformats.org/officeDocument/2006/relationships/externalLink" Target="externalLinks/externalLink31.xml"/><Relationship Id="rId114" Type="http://schemas.openxmlformats.org/officeDocument/2006/relationships/externalLink" Target="externalLinks/externalLink96.xml"/><Relationship Id="rId119" Type="http://schemas.openxmlformats.org/officeDocument/2006/relationships/externalLink" Target="externalLinks/externalLink101.xml"/><Relationship Id="rId44" Type="http://schemas.openxmlformats.org/officeDocument/2006/relationships/externalLink" Target="externalLinks/externalLink26.xml"/><Relationship Id="rId60" Type="http://schemas.openxmlformats.org/officeDocument/2006/relationships/externalLink" Target="externalLinks/externalLink42.xml"/><Relationship Id="rId65" Type="http://schemas.openxmlformats.org/officeDocument/2006/relationships/externalLink" Target="externalLinks/externalLink47.xml"/><Relationship Id="rId81" Type="http://schemas.openxmlformats.org/officeDocument/2006/relationships/externalLink" Target="externalLinks/externalLink63.xml"/><Relationship Id="rId86" Type="http://schemas.openxmlformats.org/officeDocument/2006/relationships/externalLink" Target="externalLinks/externalLink68.xml"/><Relationship Id="rId130" Type="http://schemas.openxmlformats.org/officeDocument/2006/relationships/externalLink" Target="externalLinks/externalLink112.xml"/><Relationship Id="rId135" Type="http://schemas.openxmlformats.org/officeDocument/2006/relationships/externalLink" Target="externalLinks/externalLink117.xml"/><Relationship Id="rId151" Type="http://schemas.openxmlformats.org/officeDocument/2006/relationships/externalLink" Target="externalLinks/externalLink13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1.xml"/><Relationship Id="rId109" Type="http://schemas.openxmlformats.org/officeDocument/2006/relationships/externalLink" Target="externalLinks/externalLink91.xml"/><Relationship Id="rId34" Type="http://schemas.openxmlformats.org/officeDocument/2006/relationships/externalLink" Target="externalLinks/externalLink16.xml"/><Relationship Id="rId50" Type="http://schemas.openxmlformats.org/officeDocument/2006/relationships/externalLink" Target="externalLinks/externalLink32.xml"/><Relationship Id="rId55" Type="http://schemas.openxmlformats.org/officeDocument/2006/relationships/externalLink" Target="externalLinks/externalLink37.xml"/><Relationship Id="rId76" Type="http://schemas.openxmlformats.org/officeDocument/2006/relationships/externalLink" Target="externalLinks/externalLink58.xml"/><Relationship Id="rId97" Type="http://schemas.openxmlformats.org/officeDocument/2006/relationships/externalLink" Target="externalLinks/externalLink79.xml"/><Relationship Id="rId104" Type="http://schemas.openxmlformats.org/officeDocument/2006/relationships/externalLink" Target="externalLinks/externalLink86.xml"/><Relationship Id="rId120" Type="http://schemas.openxmlformats.org/officeDocument/2006/relationships/externalLink" Target="externalLinks/externalLink102.xml"/><Relationship Id="rId125" Type="http://schemas.openxmlformats.org/officeDocument/2006/relationships/externalLink" Target="externalLinks/externalLink107.xml"/><Relationship Id="rId141" Type="http://schemas.openxmlformats.org/officeDocument/2006/relationships/externalLink" Target="externalLinks/externalLink123.xml"/><Relationship Id="rId146" Type="http://schemas.openxmlformats.org/officeDocument/2006/relationships/externalLink" Target="externalLinks/externalLink128.xml"/><Relationship Id="rId7" Type="http://schemas.openxmlformats.org/officeDocument/2006/relationships/worksheet" Target="worksheets/sheet7.xml"/><Relationship Id="rId71" Type="http://schemas.openxmlformats.org/officeDocument/2006/relationships/externalLink" Target="externalLinks/externalLink53.xml"/><Relationship Id="rId92" Type="http://schemas.openxmlformats.org/officeDocument/2006/relationships/externalLink" Target="externalLinks/externalLink74.xml"/><Relationship Id="rId2" Type="http://schemas.openxmlformats.org/officeDocument/2006/relationships/worksheet" Target="worksheets/sheet2.xml"/><Relationship Id="rId29" Type="http://schemas.openxmlformats.org/officeDocument/2006/relationships/externalLink" Target="externalLinks/externalLink11.xml"/><Relationship Id="rId24" Type="http://schemas.openxmlformats.org/officeDocument/2006/relationships/externalLink" Target="externalLinks/externalLink6.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66" Type="http://schemas.openxmlformats.org/officeDocument/2006/relationships/externalLink" Target="externalLinks/externalLink48.xml"/><Relationship Id="rId87" Type="http://schemas.openxmlformats.org/officeDocument/2006/relationships/externalLink" Target="externalLinks/externalLink69.xml"/><Relationship Id="rId110" Type="http://schemas.openxmlformats.org/officeDocument/2006/relationships/externalLink" Target="externalLinks/externalLink92.xml"/><Relationship Id="rId115" Type="http://schemas.openxmlformats.org/officeDocument/2006/relationships/externalLink" Target="externalLinks/externalLink97.xml"/><Relationship Id="rId131" Type="http://schemas.openxmlformats.org/officeDocument/2006/relationships/externalLink" Target="externalLinks/externalLink113.xml"/><Relationship Id="rId136" Type="http://schemas.openxmlformats.org/officeDocument/2006/relationships/externalLink" Target="externalLinks/externalLink118.xml"/><Relationship Id="rId61" Type="http://schemas.openxmlformats.org/officeDocument/2006/relationships/externalLink" Target="externalLinks/externalLink43.xml"/><Relationship Id="rId82" Type="http://schemas.openxmlformats.org/officeDocument/2006/relationships/externalLink" Target="externalLinks/externalLink64.xml"/><Relationship Id="rId152" Type="http://schemas.openxmlformats.org/officeDocument/2006/relationships/theme" Target="theme/theme1.xml"/><Relationship Id="rId19" Type="http://schemas.openxmlformats.org/officeDocument/2006/relationships/externalLink" Target="externalLinks/externalLink1.xml"/><Relationship Id="rId14" Type="http://schemas.openxmlformats.org/officeDocument/2006/relationships/worksheet" Target="worksheets/sheet14.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56" Type="http://schemas.openxmlformats.org/officeDocument/2006/relationships/externalLink" Target="externalLinks/externalLink38.xml"/><Relationship Id="rId77" Type="http://schemas.openxmlformats.org/officeDocument/2006/relationships/externalLink" Target="externalLinks/externalLink59.xml"/><Relationship Id="rId100" Type="http://schemas.openxmlformats.org/officeDocument/2006/relationships/externalLink" Target="externalLinks/externalLink82.xml"/><Relationship Id="rId105" Type="http://schemas.openxmlformats.org/officeDocument/2006/relationships/externalLink" Target="externalLinks/externalLink87.xml"/><Relationship Id="rId126" Type="http://schemas.openxmlformats.org/officeDocument/2006/relationships/externalLink" Target="externalLinks/externalLink108.xml"/><Relationship Id="rId147" Type="http://schemas.openxmlformats.org/officeDocument/2006/relationships/externalLink" Target="externalLinks/externalLink129.xml"/><Relationship Id="rId8" Type="http://schemas.openxmlformats.org/officeDocument/2006/relationships/worksheet" Target="worksheets/sheet8.xml"/><Relationship Id="rId51" Type="http://schemas.openxmlformats.org/officeDocument/2006/relationships/externalLink" Target="externalLinks/externalLink33.xml"/><Relationship Id="rId72" Type="http://schemas.openxmlformats.org/officeDocument/2006/relationships/externalLink" Target="externalLinks/externalLink54.xml"/><Relationship Id="rId93" Type="http://schemas.openxmlformats.org/officeDocument/2006/relationships/externalLink" Target="externalLinks/externalLink75.xml"/><Relationship Id="rId98" Type="http://schemas.openxmlformats.org/officeDocument/2006/relationships/externalLink" Target="externalLinks/externalLink80.xml"/><Relationship Id="rId121" Type="http://schemas.openxmlformats.org/officeDocument/2006/relationships/externalLink" Target="externalLinks/externalLink103.xml"/><Relationship Id="rId142" Type="http://schemas.openxmlformats.org/officeDocument/2006/relationships/externalLink" Target="externalLinks/externalLink124.xml"/><Relationship Id="rId3" Type="http://schemas.openxmlformats.org/officeDocument/2006/relationships/worksheet" Target="worksheets/sheet3.xml"/><Relationship Id="rId25" Type="http://schemas.openxmlformats.org/officeDocument/2006/relationships/externalLink" Target="externalLinks/externalLink7.xml"/><Relationship Id="rId46" Type="http://schemas.openxmlformats.org/officeDocument/2006/relationships/externalLink" Target="externalLinks/externalLink28.xml"/><Relationship Id="rId67" Type="http://schemas.openxmlformats.org/officeDocument/2006/relationships/externalLink" Target="externalLinks/externalLink49.xml"/><Relationship Id="rId116" Type="http://schemas.openxmlformats.org/officeDocument/2006/relationships/externalLink" Target="externalLinks/externalLink98.xml"/><Relationship Id="rId137" Type="http://schemas.openxmlformats.org/officeDocument/2006/relationships/externalLink" Target="externalLinks/externalLink119.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62" Type="http://schemas.openxmlformats.org/officeDocument/2006/relationships/externalLink" Target="externalLinks/externalLink44.xml"/><Relationship Id="rId83" Type="http://schemas.openxmlformats.org/officeDocument/2006/relationships/externalLink" Target="externalLinks/externalLink65.xml"/><Relationship Id="rId88" Type="http://schemas.openxmlformats.org/officeDocument/2006/relationships/externalLink" Target="externalLinks/externalLink70.xml"/><Relationship Id="rId111" Type="http://schemas.openxmlformats.org/officeDocument/2006/relationships/externalLink" Target="externalLinks/externalLink93.xml"/><Relationship Id="rId132" Type="http://schemas.openxmlformats.org/officeDocument/2006/relationships/externalLink" Target="externalLinks/externalLink114.xml"/><Relationship Id="rId153"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externalLink" Target="externalLinks/externalLink18.xml"/><Relationship Id="rId57" Type="http://schemas.openxmlformats.org/officeDocument/2006/relationships/externalLink" Target="externalLinks/externalLink39.xml"/><Relationship Id="rId106" Type="http://schemas.openxmlformats.org/officeDocument/2006/relationships/externalLink" Target="externalLinks/externalLink88.xml"/><Relationship Id="rId127" Type="http://schemas.openxmlformats.org/officeDocument/2006/relationships/externalLink" Target="externalLinks/externalLink109.xml"/><Relationship Id="rId10" Type="http://schemas.openxmlformats.org/officeDocument/2006/relationships/worksheet" Target="worksheets/sheet10.xml"/><Relationship Id="rId31" Type="http://schemas.openxmlformats.org/officeDocument/2006/relationships/externalLink" Target="externalLinks/externalLink13.xml"/><Relationship Id="rId52" Type="http://schemas.openxmlformats.org/officeDocument/2006/relationships/externalLink" Target="externalLinks/externalLink34.xml"/><Relationship Id="rId73" Type="http://schemas.openxmlformats.org/officeDocument/2006/relationships/externalLink" Target="externalLinks/externalLink55.xml"/><Relationship Id="rId78" Type="http://schemas.openxmlformats.org/officeDocument/2006/relationships/externalLink" Target="externalLinks/externalLink60.xml"/><Relationship Id="rId94" Type="http://schemas.openxmlformats.org/officeDocument/2006/relationships/externalLink" Target="externalLinks/externalLink76.xml"/><Relationship Id="rId99" Type="http://schemas.openxmlformats.org/officeDocument/2006/relationships/externalLink" Target="externalLinks/externalLink81.xml"/><Relationship Id="rId101" Type="http://schemas.openxmlformats.org/officeDocument/2006/relationships/externalLink" Target="externalLinks/externalLink83.xml"/><Relationship Id="rId122" Type="http://schemas.openxmlformats.org/officeDocument/2006/relationships/externalLink" Target="externalLinks/externalLink104.xml"/><Relationship Id="rId143" Type="http://schemas.openxmlformats.org/officeDocument/2006/relationships/externalLink" Target="externalLinks/externalLink125.xml"/><Relationship Id="rId148" Type="http://schemas.openxmlformats.org/officeDocument/2006/relationships/externalLink" Target="externalLinks/externalLink130.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8.xml"/><Relationship Id="rId47" Type="http://schemas.openxmlformats.org/officeDocument/2006/relationships/externalLink" Target="externalLinks/externalLink29.xml"/><Relationship Id="rId68" Type="http://schemas.openxmlformats.org/officeDocument/2006/relationships/externalLink" Target="externalLinks/externalLink50.xml"/><Relationship Id="rId89" Type="http://schemas.openxmlformats.org/officeDocument/2006/relationships/externalLink" Target="externalLinks/externalLink71.xml"/><Relationship Id="rId112" Type="http://schemas.openxmlformats.org/officeDocument/2006/relationships/externalLink" Target="externalLinks/externalLink94.xml"/><Relationship Id="rId133" Type="http://schemas.openxmlformats.org/officeDocument/2006/relationships/externalLink" Target="externalLinks/externalLink115.xml"/><Relationship Id="rId154" Type="http://schemas.openxmlformats.org/officeDocument/2006/relationships/sharedStrings" Target="sharedStrings.xml"/><Relationship Id="rId16" Type="http://schemas.openxmlformats.org/officeDocument/2006/relationships/worksheet" Target="worksheets/sheet16.xml"/><Relationship Id="rId37" Type="http://schemas.openxmlformats.org/officeDocument/2006/relationships/externalLink" Target="externalLinks/externalLink19.xml"/><Relationship Id="rId58" Type="http://schemas.openxmlformats.org/officeDocument/2006/relationships/externalLink" Target="externalLinks/externalLink40.xml"/><Relationship Id="rId79" Type="http://schemas.openxmlformats.org/officeDocument/2006/relationships/externalLink" Target="externalLinks/externalLink61.xml"/><Relationship Id="rId102" Type="http://schemas.openxmlformats.org/officeDocument/2006/relationships/externalLink" Target="externalLinks/externalLink84.xml"/><Relationship Id="rId123" Type="http://schemas.openxmlformats.org/officeDocument/2006/relationships/externalLink" Target="externalLinks/externalLink105.xml"/><Relationship Id="rId144" Type="http://schemas.openxmlformats.org/officeDocument/2006/relationships/externalLink" Target="externalLinks/externalLink126.xml"/><Relationship Id="rId90" Type="http://schemas.openxmlformats.org/officeDocument/2006/relationships/externalLink" Target="externalLinks/externalLink7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orro%20Bay%20Financi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egan\AppData\Local\Microsoft\Windows\Temporary%20Internet%20Files\Content.Outlook\ZHL74FBP\Table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EPS17\Desktop\Lakemont\Villas%20Proforma%20-%20new%20small%20plan%20-%20ORA%20-%2010-31-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egan\AppData\Local\Microsoft\Windows\Temporary%20Internet%20Files\Content.Outlook\ZHL74FBP\PH6186-PWJV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egan\AppData\Local\Microsoft\Windows\Temporary%20Internet%20Files\Content.Outlook\ZHL74FBP\San%20Rio_PF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egan\AppData\Local\Microsoft\Windows\Temporary%20Internet%20Files\Content.Outlook\ZHL74FBP\98BUDGET.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002%20BUDGET.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OL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egan\AppData\Local\Microsoft\Windows\Temporary%20Internet%20Files\Content.Outlook\ZHL74FBP\PORTFOLIO-PW-JVP(ROLL-UP)(B)X2AA.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5-97OLD.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WH5_Mallah_YE2001.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Redevelopment%20Proforma%20-%20Offering%2000-11-261.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x2a%20transfer%20shee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Megan\AppData\Local\Microsoft\Windows\Temporary%20Internet%20Files\Content.Outlook\ZHL74FBP\9319%20LSPFFP%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Public%20Files\WebDrop\Projections\!Industry%20Worksheet\CA%20Long-term%2008-18\FRCAFOR1109.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0.29.07%20Petaluma%20Hill%20Rd.%20-%20Proforma%20-%20156%20Units%20-%20JGP%20per%20DM%20Commen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Y:\Active%20Projects\11000\11407%20Placer%20Vineyards%20FIA%20Review\Task%205%20Services%20Funding\Models\Public%20Services%20Plan\11407%20Urban%20Svcs%20BLUE%20model%201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Y:\132000\132100%20Riolo%20Vineyard%20Financing%20Plan%20Update\Models\132100%20PFFP%20M12%2003-12-15.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10%20Yr%20DCF%20v1.61"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0%20Yr%20-%20Monterey%20Park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Y:\14000\14609%20Del%20Webb%20Tehama%20County%20Econ%20Impact\Fiscal%20Impact%20Study\Models\14609%20County%20Fiscal%209.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16634%202008%20Urban%20Svcs%20Model%2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Y:\Active%20Projects\13000\13542%20SW%20Dixon%20Financing%20Plan\Model\13542%20Model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Y:\Active%20Projects\13000\13542%20SW%20Dixon%20Financing%20Plan\Model\Old%20Models\13542%20Model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18110\18110-00\excel\estimates\year%203\Backup%20Master%20080900.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ddaestimate.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135%20Greenwich%20Model%2010.1.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Z:\15000\15377%20Sutter%20Pointe%20Financing%20Plan\Task%202%20Fiscal%20Impact%20Analysis\Models\15377%20Updated%20Fiscal1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MarketPointe\History\IE%202002-2008-pf.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Y:\14000\14429%20Regional%20University%20Specific%20Plan\Task%202%20Financing%20Plan\models\14429%20Financing%20Plan14.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26320_1.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Curtis_2.19.03_v10%20($84M).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Y:\13000\13704%20Central%20Lathrop%20Financing%20Plan\13704%20CFD%20Formation\Models\13704%20CFD%20bond%20tables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Y:\15000\15500%20Greenbriar%20Financing%20Plan\Models\Financing%20Plan\15500%20Greenbriar%20FP%20Model%2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18000\18568%20Pioneer%20Reservoir%20Relocation%20Financing%20Plan\Models\18568%20M1.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15442%20USP%20Model%2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Y:\11000\11503%20Laguna%20Ridge%20CFD\Excel%20Models\CFD\11503%20lrcfd4.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DCF%20Full-Service%20Hote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Y:\15000\15574%20Sacramento%20Railyards%202006\Task%202%20-%20Financing%20Plan\Models\Old%20Current%20Models\15574%20Model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Active%20Projects\11000\11407%20Placer%20Vineyards%20FIA%20Review\Task%204%20Financing%20Plan%20Base%20Case\Model\11407%20FP%2021.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DCF%20Full-Service%20Hotel%20Revised%20(1-19-06).xl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13129mod.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Terrabay%20Commercial%20Office%2011.30.00MDC.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Active%20Projects\11000\11407%20Placer%20Vineyards%20FIA%20Review\Task%205%20Services%20Funding\Models\Public%20Services%20Plan\11407%20CSA%201%20model%206.xls"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16586%20model7.xls"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2007%20Q3%20Pool%201%20Cash%20Flow.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Y:\Active%20Projects\10000\10171TOC\10171%20Fiscal\10171%20Woodland%20Fiscal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Y:\12000\12487%20Placer%20Ranch%20Ec.%20Benefit\Task%204%20Financing%20Plan\Models\12487%20FP%203.xls"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18426%20Village%201%20Fiscal.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Y:\182000\182106%20Placer%20Parkway%20Benefit%20Cost%20Analysis\Data\Copy%20of%20BenefitCalculatorTool_Placer%20Parkway.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14000\14533%20NN%20Nexus%20STudy%20Update%202005\Models\14533%20model1%20ALT%20TRANSIT.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Y:\162000\162077%20Sacramento%20RY%20Financing%20Plan\Models\162077%20m8%20lu%20contingency.xlsx"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16538%20PFFP%20ADJ2.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15442%20FIA%20model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Megan\AppData\Local\Microsoft\Windows\Temporary%20Internet%20Files\Content.Outlook\ZHL74FBP\NASAModel8_May12_08_3_3_mil.xls"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20RT_95_5v4%20to%20draft%20v4%20draw.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Book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17000\17625%20North%20Natomas%20Public%20Facility%20Fee%20Update\Model\2008%20Nexus%20Study%20Update\17625%20costs%202008.xls"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Swapster%20Curves.xls"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ED's%20MODEL%20FOR%20Texas%20II.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Y:\12000\12551%20Sunset%20Ranchos%20Fin%20Plan\12551%20Model\MODEL%20ALTERNATIVES\12551%20NWR%20ALT1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Y:\18000\18476%20Sacramento%20Docks%20Public%20Facilities%20Financing%20Plan\Models\18476%20FP%20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13000\13535%20Rio%20Del%20Oro\Task%201%20Financing%20Plan\Models\13535%20model6.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Y:\14000\14429%20Regional%20University%20Specific%20Plan\Task%202%20Financing%20Plan\models\14429%20RU%20Model%20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Megan\AppData\Local\Microsoft\Windows\Temporary%20Internet%20Files\Content.Outlook\ZHL74FBP\lv0010%20B1-JVP.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RLangford\Feasibility\Fiddyment%20Vil%20F-14C\Unit%202%20Bid%20Comparisons.xls"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PathMissing" Target="020105ph1A2fisc.xls"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Treasure%20Isl%20CF%20SCI%208-8-06%20600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ps_sac\sys1\Active%20Projects\14000\14429%20De%20La%20Salle%20Financing%20Plan\14429%20Model%203.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Y:\Active%20Projects\13000\13704%20Central%20Lathrop%20Financing%20Plan\Fiscal%20Model\13704model12_new_lu.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Users\Megan\AppData\Local\Microsoft\Windows\Temporary%20Internet%20Files\Content.Outlook\ZHL74FBP\ApartmentSummaryofAssumptionsTemplate.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Z:\Active%20Projects\11000\11551%20City%20of%20Lincoln\Models\11551%20DOF.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14000\14609%20Del%20Webb%20Tehama%20County%20Econ%20Impact\Fiscal%20Impact%20Study\Models\14609%20County%20Fiscal%20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18000\18563%20City%20of%20Elk%20Grove%20DIF%20Updates\1.%20Capital%20Facilities%20Fee%20Update\Models\18563%20CFF%20model5.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Y:\14000\14527%20EGCSD%20Park%20Fee%20Update%20-%20East%20Franklin\Models\14527%20model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Z:\18000\18529%20Delta%20Shores%20Financing%20Plan\Models\18529%20FP%2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Z:\19000\19444%20Lincoln%20Housing%20Feasibility%20Analysis\Models\19444%20Housing%20Feasibility%204.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Y:\14000\14429%20Regional%20University%20Specific%20Plan\Task%202%20Financing%20Plan\models\14429%20RU%20Model%201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17000\17625%20North%20Natomas%20Public%20Facility%20Fee%20Update\Model\17625%20NNPFF%20model1.3.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Y:\Active%20Projects\13000\13704%20Central%20Lathrop%20Financing%20Plan\13704%20Task%201%20Financing%20Plan\Models\13704%20model10.xls" TargetMode="External"/></Relationships>
</file>

<file path=xl/externalLinks/_rels/externalLink81.xml.rels><?xml version="1.0" encoding="UTF-8" standalone="yes"?>
<Relationships xmlns="http://schemas.openxmlformats.org/package/2006/relationships"><Relationship Id="rId1" Type="http://schemas.microsoft.com/office/2006/relationships/xlExternalLinkPath/xlPathMissing" Target="15465%20proforma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14000\14429%20De%20La%20Salle%20Financing%20Plan\Task%202%20Financing%20Plan\models\14429%20Financing%20Plan12.xls" TargetMode="External"/></Relationships>
</file>

<file path=xl/externalLinks/_rels/externalLink83.xml.rels><?xml version="1.0" encoding="UTF-8" standalone="yes"?>
<Relationships xmlns="http://schemas.openxmlformats.org/package/2006/relationships"><Relationship Id="rId1" Type="http://schemas.microsoft.com/office/2006/relationships/xlExternalLinkPath/xlPathMissing" Target="12491%20-%20Report%20Tabl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T:\Operating%20Budget%20-%20FY05\Proposed\Document\Budget%20Tables%20&amp;%20Charts\Budget%20Tables%20FY05%20v132.xls" TargetMode="External"/></Relationships>
</file>

<file path=xl/externalLinks/_rels/externalLink85.xml.rels><?xml version="1.0" encoding="UTF-8" standalone="yes"?>
<Relationships xmlns="http://schemas.openxmlformats.org/package/2006/relationships"><Relationship Id="rId1" Type="http://schemas.microsoft.com/office/2006/relationships/xlExternalLinkPath/xlPathMissing" Target="16586%20fiscal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Y:\Active%20Projects\13000\13535%20Rio%20Del%20Oro\Task%201%20Financing%20Plan\Models\13535%20model4.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Users\Megan\AppData\Local\Microsoft\Windows\Temporary%20Internet%20Files\Content.Outlook\ZHL74FBP\Estimate%20001.xls" TargetMode="External"/></Relationships>
</file>

<file path=xl/externalLinks/_rels/externalLink88.xml.rels><?xml version="1.0" encoding="UTF-8" standalone="yes"?>
<Relationships xmlns="http://schemas.openxmlformats.org/package/2006/relationships"><Relationship Id="rId1" Type="http://schemas.microsoft.com/office/2006/relationships/xlExternalLinkPath/xlPathMissing" Target="13535%20rio%20del%20Oro%20presentation.xls" TargetMode="External"/></Relationships>
</file>

<file path=xl/externalLinks/_rels/externalLink89.xml.rels><?xml version="1.0" encoding="UTF-8" standalone="yes"?>
<Relationships xmlns="http://schemas.openxmlformats.org/package/2006/relationships"><Relationship Id="rId1" Type="http://schemas.microsoft.com/office/2006/relationships/xlExternalLinkPath/xlPathMissing" Target="Apartment%20Development%20Analysis%20Steve%20(Tri).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Users\Megan\AppData\Local\Microsoft\Windows\Temporary%20Internet%20Files\Content.Outlook\ZHL74FBP\Dems3.xls" TargetMode="External"/></Relationships>
</file>

<file path=xl/externalLinks/_rels/externalLink91.xml.rels><?xml version="1.0" encoding="UTF-8" standalone="yes"?>
<Relationships xmlns="http://schemas.openxmlformats.org/package/2006/relationships"><Relationship Id="rId1" Type="http://schemas.microsoft.com/office/2006/relationships/xlExternalLinkPath/xlPathMissing" Target="10383%20fin%20update%20201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Q:\PX\9319LagunaRidge\2003%20Update\Excel%20Models\9319%20feasibility%20analysi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Y:\13000\13704%20Central%20Lathrop%20Financing%20Plan\13704%20Task%204%20CFD%20Formation\Models\13704%20CFD%20revised%20tax%20rates%2005.25.06.xls" TargetMode="External"/></Relationships>
</file>

<file path=xl/externalLinks/_rels/externalLink94.xml.rels><?xml version="1.0" encoding="UTF-8" standalone="yes"?>
<Relationships xmlns="http://schemas.openxmlformats.org/package/2006/relationships"><Relationship Id="rId1" Type="http://schemas.microsoft.com/office/2006/relationships/xlExternalLinkPath/xlPathMissing" Target="15521%20Panhandle%20FP%20model%206.xls" TargetMode="External"/></Relationships>
</file>

<file path=xl/externalLinks/_rels/externalLink95.xml.rels><?xml version="1.0" encoding="UTF-8" standalone="yes"?>
<Relationships xmlns="http://schemas.openxmlformats.org/package/2006/relationships"><Relationship Id="rId1" Type="http://schemas.microsoft.com/office/2006/relationships/xlExternalLinkPath/xlPathMissing" Target="14533%20model4.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Y:\13000\13704%20Central%20Lathrop%20Financing%20Plan\13704%20Task%201%20Financing%20Plan\Models\13704%20m1%20proposed%20tax%20rates%2002.09.06.xls" TargetMode="External"/></Relationships>
</file>

<file path=xl/externalLinks/_rels/externalLink97.xml.rels><?xml version="1.0" encoding="UTF-8" standalone="yes"?>
<Relationships xmlns="http://schemas.openxmlformats.org/package/2006/relationships"><Relationship Id="rId1" Type="http://schemas.microsoft.com/office/2006/relationships/xlExternalLinkPath/xlPathMissing" Target="17074Model7.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Z:\13000\13658%2065th%20St-Univ%20Financing\Model\13658%20model6.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Users\Megan\AppData\Local\Microsoft\Windows\Temporary%20Internet%20Files\Content.Outlook\ZHL74FBP\Residential%20w%20graph%20-%2070.12.01.00.MDCxls.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PathMissing" Target="BryanPlace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Y:\Active%20Projects\13000\13442%20LSPFFP%20Park%20Update\Model\13442%20LSPFFP%20Park%203.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Z:\18000\18614%2065th%20Street%20Financing%20Plan\Models\18614%20Feasibility%20m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Y:\15000\15574%20Sacramento%20Railyards%202006\Task%202%20-%20Financing%20Plan\Models\15574%20Model12.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Active%20Projects\12000\12598%20Spring%20Lake%20Nexus%20Study\2004%20Feasibility\12598%20Model3.xls" TargetMode="External"/></Relationships>
</file>

<file path=xl/externalLinks/_rels/externalLink105.xml.rels><?xml version="1.0" encoding="UTF-8" standalone="yes"?>
<Relationships xmlns="http://schemas.openxmlformats.org/package/2006/relationships"><Relationship Id="rId1" Type="http://schemas.microsoft.com/office/2006/relationships/xlExternalLinkPath/xlPathMissing" Target="Cal-Prop%20Cash%20Flow.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Users\Megan\AppData\Local\Microsoft\Windows\Temporary%20Internet%20Files\Content.Outlook\ZHL74FBP\18102FeasibilityModel5%20(2).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Active%20Projects\13000\13535%20Rio%20Del%20Oro\Task%202%20Fiscal%20Impact%20Analysis\Models\13535%20Rio%20del%20Oro%20Fiscal%207.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142000\142120%20North%20Natomas%20Nexus%20Study\Data\NNFP%20Base%20Absorption%202015%20Start.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11000\11462%20North%20Natomas%20Tech%20Support\Nexus%20Study\Excel%20Models\11462%20costs%2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Z:\18000\18614%2065th%20Street%20Financing%20Plan\Models\18614%20FP%20M6.xls" TargetMode="External"/></Relationships>
</file>

<file path=xl/externalLinks/_rels/externalLink111.xml.rels><?xml version="1.0" encoding="UTF-8" standalone="yes"?>
<Relationships xmlns="http://schemas.openxmlformats.org/package/2006/relationships"><Relationship Id="rId1" Type="http://schemas.microsoft.com/office/2006/relationships/xlExternalLinkPath/xlPathMissing" Target="16586%20PFFP14.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Y:\18000\18486%20Rio%20D'Oro%20Specific%20Plan\Financing%20Strategy\Models\18486%20M1.xls" TargetMode="External"/></Relationships>
</file>

<file path=xl/externalLinks/_rels/externalLink113.xml.rels><?xml version="1.0" encoding="UTF-8" standalone="yes"?>
<Relationships xmlns="http://schemas.openxmlformats.org/package/2006/relationships"><Relationship Id="rId1" Type="http://schemas.microsoft.com/office/2006/relationships/xlExternalLinkPath/xlPathMissing" Target="Draft%20Internal%20UW%20Alameda%20Cash%20Flow%2012.18.08%20(Pricing-Baseline)%20v1.xlsx" TargetMode="External"/></Relationships>
</file>

<file path=xl/externalLinks/_rels/externalLink114.xml.rels><?xml version="1.0" encoding="UTF-8" standalone="yes"?>
<Relationships xmlns="http://schemas.openxmlformats.org/package/2006/relationships"><Relationship Id="rId1" Type="http://schemas.microsoft.com/office/2006/relationships/xlExternalLinkPath/xlPathMissing" Target="B1OLD.xls" TargetMode="External"/></Relationships>
</file>

<file path=xl/externalLinks/_rels/externalLink115.xml.rels><?xml version="1.0" encoding="UTF-8" standalone="yes"?>
<Relationships xmlns="http://schemas.openxmlformats.org/package/2006/relationships"><Relationship Id="rId1" Type="http://schemas.microsoft.com/office/2006/relationships/xlExternalLinkPath/xlPathMissing" Target="Terra%20Lago%20%20Project%20Budget%2006.09.30x.xls" TargetMode="External"/></Relationships>
</file>

<file path=xl/externalLinks/_rels/externalLink116.xml.rels><?xml version="1.0" encoding="UTF-8" standalone="yes"?>
<Relationships xmlns="http://schemas.openxmlformats.org/package/2006/relationships"><Relationship Id="rId1" Type="http://schemas.microsoft.com/office/2006/relationships/xlExternalLinkPath/xlPathMissing" Target="Brickstone_100_200_300_0130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Z:\Active%20Projects\12000\12602%20Lewis%20Homes%20Lincoln%20Annexation\10366%20Files\11551%20Models\11551%20Dems.xls" TargetMode="External"/></Relationships>
</file>

<file path=xl/externalLinks/_rels/externalLink118.xml.rels><?xml version="1.0" encoding="UTF-8" standalone="yes"?>
<Relationships xmlns="http://schemas.openxmlformats.org/package/2006/relationships"><Relationship Id="rId1" Type="http://schemas.microsoft.com/office/2006/relationships/xlExternalLinkPath/xlPathMissing" Target="Brickstone_100_200_300_02010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T:\Malyssa-Dawn\FY06%20Approved%20Budget\FY06%20Approved%20Schedules.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Y:\12000\12622%20OPUD%20Water&amp;Sewer%20Nexus%20Study\Model\12622%20SewerAlloc_Fee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Y:\Active%20Projects\13000\13562%20Riverside%20Drive%20Specific%20Plan\Model\13562%20Proforma2.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Users\Megan\AppData\Local\Microsoft\Windows\Temporary%20Internet%20Files\Content.Outlook\ZHL74FBP\Gaston%20Final%20Model.xls" TargetMode="External"/></Relationships>
</file>

<file path=xl/externalLinks/_rels/externalLink123.xml.rels><?xml version="1.0" encoding="UTF-8" standalone="yes"?>
<Relationships xmlns="http://schemas.openxmlformats.org/package/2006/relationships"><Relationship Id="rId1" Type="http://schemas.microsoft.com/office/2006/relationships/xlExternalLinkPath/xlPathMissing" Target="PKF%20Model.XLT"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Z:\19000\19443%20Dumbarton%20TOD%20Financial%20Analysis\Task%202%20PFFP\Models\19443%20pffp%20m1%2008.02.12.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g2w3fs001\publicworks\Active%20Projects\10000\10110%20EFranklin%20Imp\Excel%20Models\10110%20Laguna%20South%20Fees4.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Y:\Active%20Projects\12000\12607%20CARD%20Park%20Fee%20Study\12607%20alternative%20model.xls" TargetMode="External"/></Relationships>
</file>

<file path=xl/externalLinks/_rels/externalLink127.xml.rels><?xml version="1.0" encoding="UTF-8" standalone="yes"?>
<Relationships xmlns="http://schemas.openxmlformats.org/package/2006/relationships"><Relationship Id="rId1" Type="http://schemas.microsoft.com/office/2006/relationships/xlExternalLinkPath/xlPathMissing" Target="132161CountyBudgetSum_2014_01_13.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Users\Megan\AppData\Local\Microsoft\Windows\Temporary%20Internet%20Files\Content.Outlook\ZHL74FBP\13159costalloc.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P:\Active%20Projects\162000\162116%20Railyards%20Financing%20Plan%20Implementation\Models\162116%20model%206_termination%20agreement.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Active%20Projects\12000\12602%20Lewis%20Homes%20Lincoln%20Annexation\Model\12602%20model.xls" TargetMode="External"/></Relationships>
</file>

<file path=xl/externalLinks/_rels/externalLink131.xml.rels><?xml version="1.0" encoding="UTF-8" standalone="yes"?>
<Relationships xmlns="http://schemas.openxmlformats.org/package/2006/relationships"><Relationship Id="rId1" Type="http://schemas.microsoft.com/office/2006/relationships/xlExternalLinkPath/xlPathMissing" Target="Application%20and%20traffic%20reports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C:\Users\Megan\AppData\Local\Microsoft\Windows\Temporary%20Internet%20Files\Content.Outlook\ZHL74FBP\CF%20Template%20(20%20yr.%20Model).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Y:\Active%20Projects\11000\11407%20Placer%20Vineyards%20FIA%20Review\Task%204%20Financing%20Plan%20Base%20Case\Model\Draft%20FP%20November%202006\11407%20FP%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s"/>
      <sheetName val="Comps"/>
      <sheetName val="Wrd Tables"/>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Input"/>
      <sheetName val="Project Data"/>
      <sheetName val="Financing Assumptions"/>
      <sheetName val="Development Cost Input"/>
      <sheetName val="Table1"/>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llas Proforma - new small pla"/>
      <sheetName val="LAND USE A+ STORM DRAIN"/>
      <sheetName val="allocation"/>
      <sheetName val="costs"/>
      <sheetName val="#REF"/>
      <sheetName val="R4.12"/>
      <sheetName val="Costs by Phase"/>
      <sheetName val="TO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JVP-PW (.97) FNMA 2ND"/>
      <sheetName val="%% I-E CALC1"/>
      <sheetName val="JVP-PW (.97) "/>
      <sheetName val="JVP-PW (.93) FNMA 2ND"/>
    </sheetNames>
    <sheetDataSet>
      <sheetData sheetId="0" refreshError="1">
        <row r="181">
          <cell r="A181" t="str">
            <v>PROPERTY ID#:</v>
          </cell>
          <cell r="B181" t="str">
            <v>f:/ph6186-PWJVP/JVP-PW (.97) FNMA 2ND</v>
          </cell>
          <cell r="F181" t="str">
            <v>LENDER RETURN ANALYSIS</v>
          </cell>
          <cell r="J181" t="str">
            <v>CONTINENTAL REALTY ADVISORS, LTD.</v>
          </cell>
        </row>
        <row r="182">
          <cell r="A182" t="str">
            <v>PROP. NAME:</v>
          </cell>
          <cell r="B182" t="str">
            <v>Hidden Cove</v>
          </cell>
          <cell r="F182" t="str">
            <v>ANAL. TYPE:</v>
          </cell>
          <cell r="G182" t="str">
            <v>JVLENDER</v>
          </cell>
          <cell r="J182" t="str">
            <v>DENVER REGIONAL OFFICE</v>
          </cell>
        </row>
        <row r="183">
          <cell r="A183" t="str">
            <v>ADDRESS:</v>
          </cell>
          <cell r="B183" t="str">
            <v>2001 W. Union Hills Dr.</v>
          </cell>
          <cell r="F183" t="str">
            <v>RUN DATE:</v>
          </cell>
          <cell r="G183">
            <v>36550</v>
          </cell>
          <cell r="J183" t="str">
            <v>ACQUISITIONS DEPARTMENT</v>
          </cell>
        </row>
        <row r="184">
          <cell r="B184" t="str">
            <v>Phoenix, AZ. 85029</v>
          </cell>
          <cell r="F184" t="str">
            <v>STATUS:</v>
          </cell>
          <cell r="G184" t="str">
            <v>INITIAL</v>
          </cell>
          <cell r="J184" t="str">
            <v>303-730-0549 / FAX: 303-730-0590</v>
          </cell>
        </row>
        <row r="185">
          <cell r="A185" t="str">
            <v>MEZZLENDER TRANSACTION DATA BASED ON MEZZANINE RETURN (14.5% IRR LOOKBACK )</v>
          </cell>
        </row>
        <row r="186">
          <cell r="A186" t="str">
            <v>MEZZANINE EQUITY STATISTICS:</v>
          </cell>
          <cell r="C186" t="str">
            <v>YEAR 1</v>
          </cell>
          <cell r="D186" t="str">
            <v>YEAR 2</v>
          </cell>
          <cell r="E186" t="str">
            <v>YEAR 3</v>
          </cell>
          <cell r="F186" t="str">
            <v>YEAR 4</v>
          </cell>
          <cell r="G186" t="str">
            <v>YEAR 5</v>
          </cell>
          <cell r="H186" t="str">
            <v>YEAR 6</v>
          </cell>
          <cell r="I186" t="str">
            <v>YEAR 7</v>
          </cell>
          <cell r="J186" t="str">
            <v>YEAR 8</v>
          </cell>
          <cell r="K186" t="str">
            <v>YEAR 9</v>
          </cell>
          <cell r="L186" t="str">
            <v>YEAR 10</v>
          </cell>
        </row>
        <row r="187">
          <cell r="A187" t="str">
            <v>MEZZLENDER EQUITY:</v>
          </cell>
          <cell r="B187">
            <v>1679919</v>
          </cell>
          <cell r="C187" t="str">
            <v>I-ONLY</v>
          </cell>
          <cell r="D187" t="str">
            <v>I-ONLY</v>
          </cell>
          <cell r="E187" t="str">
            <v>AMORT</v>
          </cell>
          <cell r="F187" t="str">
            <v>AMORT</v>
          </cell>
          <cell r="G187" t="str">
            <v>AMORT</v>
          </cell>
          <cell r="H187" t="str">
            <v>AMORT</v>
          </cell>
          <cell r="I187" t="str">
            <v>AMORT</v>
          </cell>
          <cell r="J187" t="str">
            <v>AMORT</v>
          </cell>
          <cell r="K187" t="str">
            <v>AMORT</v>
          </cell>
          <cell r="L187" t="str">
            <v>AMORT</v>
          </cell>
        </row>
        <row r="188">
          <cell r="A188" t="str">
            <v>INTEREST RATE:</v>
          </cell>
          <cell r="C188">
            <v>0.09</v>
          </cell>
          <cell r="D188">
            <v>0.09</v>
          </cell>
          <cell r="E188">
            <v>0.09</v>
          </cell>
          <cell r="F188">
            <v>0.09</v>
          </cell>
          <cell r="G188">
            <v>0.09</v>
          </cell>
          <cell r="H188">
            <v>0.09</v>
          </cell>
          <cell r="I188">
            <v>0.09</v>
          </cell>
          <cell r="J188">
            <v>0.09</v>
          </cell>
          <cell r="K188">
            <v>0.09</v>
          </cell>
          <cell r="L188">
            <v>0.09</v>
          </cell>
        </row>
        <row r="189">
          <cell r="A189" t="str">
            <v>DEBT SERVICE:</v>
          </cell>
          <cell r="B189">
            <v>30</v>
          </cell>
          <cell r="C189">
            <v>151192.71</v>
          </cell>
          <cell r="D189">
            <v>151192.71</v>
          </cell>
          <cell r="E189">
            <v>162204.09864423116</v>
          </cell>
          <cell r="F189">
            <v>162204.09864423116</v>
          </cell>
          <cell r="G189">
            <v>162204.09864423116</v>
          </cell>
          <cell r="H189">
            <v>162204.09864423116</v>
          </cell>
          <cell r="I189">
            <v>162204.09864423116</v>
          </cell>
          <cell r="J189">
            <v>162204.09864423116</v>
          </cell>
          <cell r="K189">
            <v>162204.09864423116</v>
          </cell>
          <cell r="L189">
            <v>162204.09864423116</v>
          </cell>
        </row>
        <row r="190">
          <cell r="A190" t="str">
            <v>ENDING BALANCE:</v>
          </cell>
          <cell r="C190">
            <v>1679919</v>
          </cell>
          <cell r="D190">
            <v>1679919</v>
          </cell>
          <cell r="E190">
            <v>1668441.8421359463</v>
          </cell>
          <cell r="F190">
            <v>1655888.0476985858</v>
          </cell>
          <cell r="G190">
            <v>1642156.6207510568</v>
          </cell>
          <cell r="H190">
            <v>1627137.0912409846</v>
          </cell>
          <cell r="I190">
            <v>1610708.6262630946</v>
          </cell>
          <cell r="J190">
            <v>1592739.057952133</v>
          </cell>
          <cell r="K190">
            <v>1573083.8201854324</v>
          </cell>
          <cell r="L190">
            <v>1551584.7855408525</v>
          </cell>
        </row>
        <row r="191">
          <cell r="A191" t="str">
            <v>MEZZLENDER PRINCIPAL PAID:</v>
          </cell>
          <cell r="C191">
            <v>0</v>
          </cell>
          <cell r="D191">
            <v>0</v>
          </cell>
          <cell r="E191">
            <v>11477.157864053734</v>
          </cell>
          <cell r="F191">
            <v>12553.794437360484</v>
          </cell>
          <cell r="G191">
            <v>13731.426947528962</v>
          </cell>
          <cell r="H191">
            <v>15019.5295100722</v>
          </cell>
          <cell r="I191">
            <v>16428.46497789002</v>
          </cell>
          <cell r="J191">
            <v>17969.568310961593</v>
          </cell>
          <cell r="K191">
            <v>19655.237766700564</v>
          </cell>
          <cell r="L191">
            <v>21499.034644579981</v>
          </cell>
        </row>
        <row r="192">
          <cell r="A192" t="str">
            <v>CUMULATIVE PRINCIPAL PAID:</v>
          </cell>
          <cell r="C192">
            <v>0</v>
          </cell>
          <cell r="D192">
            <v>0</v>
          </cell>
          <cell r="E192">
            <v>11477.157864053734</v>
          </cell>
          <cell r="F192">
            <v>24030.952301414218</v>
          </cell>
          <cell r="G192">
            <v>37762.37924894318</v>
          </cell>
          <cell r="H192">
            <v>52781.908759015379</v>
          </cell>
          <cell r="I192">
            <v>69210.3737369054</v>
          </cell>
          <cell r="J192">
            <v>87179.942047866993</v>
          </cell>
          <cell r="K192">
            <v>106835.17981456756</v>
          </cell>
          <cell r="L192">
            <v>128334.21445914754</v>
          </cell>
        </row>
        <row r="193">
          <cell r="A193" t="str">
            <v>MEZZLENDER DISTRIBUTION CASH FLOW:</v>
          </cell>
          <cell r="C193">
            <v>0</v>
          </cell>
          <cell r="D193">
            <v>62266.094611039276</v>
          </cell>
          <cell r="E193">
            <v>72731.218006059149</v>
          </cell>
          <cell r="F193">
            <v>90323.206007670611</v>
          </cell>
          <cell r="G193">
            <v>108442.95364933039</v>
          </cell>
          <cell r="H193">
            <v>127106.29372023999</v>
          </cell>
          <cell r="I193">
            <v>146329.53399327671</v>
          </cell>
          <cell r="J193">
            <v>166129.47147450471</v>
          </cell>
          <cell r="K193">
            <v>186523.40708016927</v>
          </cell>
          <cell r="L193">
            <v>207529.16075400374</v>
          </cell>
        </row>
        <row r="194">
          <cell r="A194" t="str">
            <v>OTHER:</v>
          </cell>
          <cell r="C194">
            <v>0</v>
          </cell>
          <cell r="D194">
            <v>0</v>
          </cell>
          <cell r="E194">
            <v>0</v>
          </cell>
          <cell r="F194">
            <v>0</v>
          </cell>
          <cell r="G194">
            <v>0</v>
          </cell>
          <cell r="H194">
            <v>0</v>
          </cell>
          <cell r="I194">
            <v>0</v>
          </cell>
          <cell r="J194">
            <v>0</v>
          </cell>
          <cell r="K194">
            <v>0</v>
          </cell>
          <cell r="L194">
            <v>0</v>
          </cell>
        </row>
        <row r="195">
          <cell r="A195" t="str">
            <v>TOTAL MEZZLENDER CASH FLOW:</v>
          </cell>
          <cell r="C195">
            <v>151192.71</v>
          </cell>
          <cell r="D195">
            <v>213458.80461103926</v>
          </cell>
          <cell r="E195">
            <v>234935.3166502903</v>
          </cell>
          <cell r="F195">
            <v>252527.30465190177</v>
          </cell>
          <cell r="G195">
            <v>270647.05229356152</v>
          </cell>
          <cell r="H195">
            <v>289310.39236447116</v>
          </cell>
          <cell r="I195">
            <v>308533.63263750786</v>
          </cell>
          <cell r="J195">
            <v>328333.57011873589</v>
          </cell>
          <cell r="K195">
            <v>348727.5057244004</v>
          </cell>
          <cell r="L195">
            <v>369733.25939823489</v>
          </cell>
        </row>
        <row r="196">
          <cell r="A196" t="str">
            <v>TOTAL MEZZLENDER CASH FLOW RETURN:</v>
          </cell>
          <cell r="C196">
            <v>0.09</v>
          </cell>
          <cell r="D196">
            <v>0.12706493861373033</v>
          </cell>
          <cell r="E196">
            <v>0.14081121122539406</v>
          </cell>
          <cell r="F196">
            <v>0.15250264352283568</v>
          </cell>
          <cell r="G196">
            <v>0.16481196060932263</v>
          </cell>
          <cell r="H196">
            <v>0.17780332949316519</v>
          </cell>
          <cell r="I196">
            <v>0.19155148709504191</v>
          </cell>
          <cell r="J196">
            <v>0.20614398101148554</v>
          </cell>
          <cell r="K196">
            <v>0.22168399499735048</v>
          </cell>
          <cell r="L196">
            <v>0.23829394490314817</v>
          </cell>
        </row>
        <row r="197">
          <cell r="A197" t="str">
            <v>MEZZLENDER SALE PROCEEDS:</v>
          </cell>
          <cell r="C197">
            <v>320001.17450041766</v>
          </cell>
          <cell r="D197">
            <v>381934.30338514585</v>
          </cell>
          <cell r="E197">
            <v>449079.55987748154</v>
          </cell>
          <cell r="F197">
            <v>518944.06390926999</v>
          </cell>
          <cell r="G197">
            <v>591666.35049133305</v>
          </cell>
          <cell r="H197">
            <v>667393.75487647532</v>
          </cell>
          <cell r="I197">
            <v>746283.05894487735</v>
          </cell>
          <cell r="J197">
            <v>828501.18878869084</v>
          </cell>
          <cell r="K197">
            <v>914225.9677059073</v>
          </cell>
          <cell r="L197">
            <v>1003646.9291670732</v>
          </cell>
        </row>
        <row r="198">
          <cell r="A198" t="str">
            <v>MEZZLENDER INTERNAL RATE OF RETURN:</v>
          </cell>
          <cell r="C198">
            <v>0.28048607373356571</v>
          </cell>
          <cell r="D198">
            <v>0.20966422093240239</v>
          </cell>
          <cell r="E198">
            <v>0.18842027759669849</v>
          </cell>
          <cell r="F198">
            <v>0.17929904209833039</v>
          </cell>
          <cell r="G198">
            <v>0.17481325593099398</v>
          </cell>
          <cell r="H198">
            <v>0.17253876929449852</v>
          </cell>
          <cell r="I198">
            <v>0.17145509745674492</v>
          </cell>
          <cell r="J198">
            <v>0.17105934517204521</v>
          </cell>
          <cell r="K198">
            <v>0.17107636037497823</v>
          </cell>
          <cell r="L198">
            <v>0.17134421264428162</v>
          </cell>
        </row>
        <row r="199">
          <cell r="A199" t="str">
            <v>MEZZLENDER DEBT COVERAGE RATIO:</v>
          </cell>
          <cell r="C199">
            <v>1.0249427175035837</v>
          </cell>
          <cell r="D199">
            <v>1.1741244898826804</v>
          </cell>
          <cell r="E199">
            <v>1.1856119649633861</v>
          </cell>
          <cell r="F199">
            <v>1.222900813254334</v>
          </cell>
          <cell r="G199">
            <v>1.2613083269940104</v>
          </cell>
          <cell r="H199">
            <v>1.3008680661458769</v>
          </cell>
          <cell r="I199">
            <v>1.3416145974722993</v>
          </cell>
          <cell r="J199">
            <v>1.3835835247385146</v>
          </cell>
          <cell r="K199">
            <v>1.4268115198227158</v>
          </cell>
          <cell r="L199">
            <v>1.4713363547594429</v>
          </cell>
        </row>
        <row r="228">
          <cell r="A228" t="str">
            <v>PAGE 4</v>
          </cell>
        </row>
        <row r="231">
          <cell r="A231" t="str">
            <v>YEAR</v>
          </cell>
          <cell r="C231" t="str">
            <v>YEAR 1</v>
          </cell>
          <cell r="D231" t="str">
            <v>YEAR 2</v>
          </cell>
          <cell r="E231" t="str">
            <v>YEAR 3</v>
          </cell>
          <cell r="F231" t="str">
            <v>YEAR 4</v>
          </cell>
          <cell r="G231" t="str">
            <v>YEAR 5</v>
          </cell>
          <cell r="H231" t="str">
            <v>YEAR 6</v>
          </cell>
          <cell r="I231" t="str">
            <v>YEAR 7</v>
          </cell>
          <cell r="J231" t="str">
            <v>YEAR 8</v>
          </cell>
          <cell r="K231" t="str">
            <v>YEAR 9</v>
          </cell>
          <cell r="L231" t="str">
            <v>YEAR 10</v>
          </cell>
        </row>
        <row r="232">
          <cell r="A232" t="str">
            <v>MEZZLENDER CASH ON CASH RETURN:</v>
          </cell>
          <cell r="C232">
            <v>0.09</v>
          </cell>
          <cell r="D232">
            <v>0.12706493861373033</v>
          </cell>
          <cell r="E232">
            <v>0.14081121122539406</v>
          </cell>
          <cell r="F232">
            <v>0.15250264352283568</v>
          </cell>
          <cell r="G232">
            <v>0.16481196060932263</v>
          </cell>
          <cell r="H232">
            <v>0.17780332949316519</v>
          </cell>
          <cell r="I232">
            <v>0.19155148709504191</v>
          </cell>
          <cell r="J232">
            <v>0.20614398101148554</v>
          </cell>
          <cell r="K232">
            <v>0.22168399499735048</v>
          </cell>
          <cell r="L232">
            <v>0.23829394490314817</v>
          </cell>
        </row>
        <row r="233">
          <cell r="A233" t="str">
            <v>MEZZLENDER INTERNAL RATE OF RETURN:</v>
          </cell>
          <cell r="C233">
            <v>0.28050000000000003</v>
          </cell>
          <cell r="D233">
            <v>0.20966422093240239</v>
          </cell>
          <cell r="E233">
            <v>0.18842027759669849</v>
          </cell>
          <cell r="F233">
            <v>0.17929904209833039</v>
          </cell>
          <cell r="G233">
            <v>0.17481325593099398</v>
          </cell>
          <cell r="H233">
            <v>0.17253876929449852</v>
          </cell>
          <cell r="I233">
            <v>0.17145509745674492</v>
          </cell>
          <cell r="J233">
            <v>0.17105934517204521</v>
          </cell>
          <cell r="K233">
            <v>0.17107636037497823</v>
          </cell>
          <cell r="L233">
            <v>0.17134421264428162</v>
          </cell>
        </row>
        <row r="237">
          <cell r="A237" t="str">
            <v>MEZZLENDER DATA:</v>
          </cell>
        </row>
        <row r="238">
          <cell r="A238" t="str">
            <v>YEAR</v>
          </cell>
          <cell r="C238" t="str">
            <v>YEAR 1</v>
          </cell>
          <cell r="D238" t="str">
            <v>YEAR 2</v>
          </cell>
          <cell r="E238" t="str">
            <v>YEAR 3</v>
          </cell>
          <cell r="F238" t="str">
            <v>YEAR 4</v>
          </cell>
          <cell r="G238" t="str">
            <v>YEAR 5</v>
          </cell>
        </row>
        <row r="239">
          <cell r="A239" t="str">
            <v>TOTAL MEZZLENDER CASH FLOW:</v>
          </cell>
          <cell r="C239">
            <v>151192.71</v>
          </cell>
          <cell r="D239">
            <v>213458.80461103926</v>
          </cell>
          <cell r="E239">
            <v>234935.3166502903</v>
          </cell>
          <cell r="F239">
            <v>252527.30465190177</v>
          </cell>
          <cell r="G239">
            <v>270647.05229356152</v>
          </cell>
        </row>
        <row r="240">
          <cell r="A240" t="str">
            <v>TOTAL MEZZLENDER CASH FLOW RETURN:</v>
          </cell>
          <cell r="C240">
            <v>0.09</v>
          </cell>
          <cell r="D240">
            <v>0.12706493861373033</v>
          </cell>
          <cell r="E240">
            <v>0.14081121122539406</v>
          </cell>
          <cell r="F240">
            <v>0.15250264352283568</v>
          </cell>
          <cell r="G240">
            <v>0.16481196060932263</v>
          </cell>
        </row>
        <row r="241">
          <cell r="A241" t="str">
            <v>MEZZLENDER SALE PROCEEDS:</v>
          </cell>
          <cell r="C241">
            <v>320001.17450041766</v>
          </cell>
          <cell r="D241">
            <v>381934.30338514585</v>
          </cell>
          <cell r="E241">
            <v>449079.55987748154</v>
          </cell>
          <cell r="F241">
            <v>518944.06390926999</v>
          </cell>
          <cell r="G241">
            <v>591666.35049133305</v>
          </cell>
        </row>
        <row r="242">
          <cell r="A242" t="str">
            <v>MEZZLENDER INTERNAL RATE OF RETURN:</v>
          </cell>
          <cell r="C242">
            <v>0.28048607373356571</v>
          </cell>
          <cell r="D242">
            <v>0.20966422093240239</v>
          </cell>
          <cell r="E242">
            <v>0.18842027759669849</v>
          </cell>
          <cell r="F242">
            <v>0.17929904209833039</v>
          </cell>
          <cell r="G242">
            <v>0.17481325593099398</v>
          </cell>
        </row>
        <row r="243">
          <cell r="A243" t="str">
            <v>MEZZLENDER DEBT COVERAGE RATIO:</v>
          </cell>
          <cell r="C243">
            <v>1.0249427175035837</v>
          </cell>
          <cell r="D243">
            <v>1.1741244898826804</v>
          </cell>
          <cell r="E243">
            <v>1.1856119649633861</v>
          </cell>
          <cell r="F243">
            <v>1.222900813254334</v>
          </cell>
          <cell r="G243">
            <v>1.2613083269940104</v>
          </cell>
        </row>
        <row r="245">
          <cell r="A245" t="str">
            <v>CRF INVESTOR DATA:</v>
          </cell>
        </row>
        <row r="246">
          <cell r="A246" t="str">
            <v>YEAR</v>
          </cell>
          <cell r="C246" t="str">
            <v>YEAR 1</v>
          </cell>
          <cell r="D246" t="str">
            <v>YEAR 2</v>
          </cell>
          <cell r="E246" t="str">
            <v>YEAR 3</v>
          </cell>
          <cell r="F246" t="str">
            <v>YEAR 4</v>
          </cell>
          <cell r="G246" t="str">
            <v>YEAR 5</v>
          </cell>
        </row>
        <row r="247">
          <cell r="A247" t="str">
            <v>CRF INVESTOR CASH FLOW:</v>
          </cell>
          <cell r="C247">
            <v>12773.055904297828</v>
          </cell>
          <cell r="D247">
            <v>25886.075658744987</v>
          </cell>
          <cell r="E247">
            <v>23176.686954026161</v>
          </cell>
          <cell r="F247">
            <v>24803.645744946534</v>
          </cell>
          <cell r="G247">
            <v>26479.413299594518</v>
          </cell>
        </row>
        <row r="248">
          <cell r="A248" t="str">
            <v>CRF INVESTOR CASH ON CASH RETURN:</v>
          </cell>
          <cell r="C248">
            <v>6.9881748673537331E-2</v>
          </cell>
          <cell r="D248">
            <v>0.14162344914813349</v>
          </cell>
          <cell r="E248">
            <v>0.12680030722025901</v>
          </cell>
          <cell r="F248">
            <v>0.13570144459734071</v>
          </cell>
          <cell r="G248">
            <v>0.1448696160957349</v>
          </cell>
        </row>
        <row r="249">
          <cell r="A249" t="str">
            <v>CRF INVESTOR INTERNAL RATE OF RETURN:</v>
          </cell>
          <cell r="C249" t="str">
            <v>N/A</v>
          </cell>
          <cell r="D249">
            <v>1.2494557903640582</v>
          </cell>
          <cell r="E249">
            <v>0.82104032072340727</v>
          </cell>
          <cell r="F249">
            <v>0.63447298478056879</v>
          </cell>
          <cell r="G249">
            <v>0.52927669070016159</v>
          </cell>
        </row>
        <row r="250">
          <cell r="A250" t="str">
            <v>CRF INV. CUMULATIVE CASH ON CASH RETURN:</v>
          </cell>
          <cell r="C250">
            <v>12773.055904297828</v>
          </cell>
          <cell r="D250">
            <v>38659.131563042814</v>
          </cell>
          <cell r="E250">
            <v>61835.818517068976</v>
          </cell>
          <cell r="F250">
            <v>86639.464262015506</v>
          </cell>
          <cell r="G250">
            <v>113118.87756161002</v>
          </cell>
        </row>
        <row r="251">
          <cell r="A251" t="str">
            <v>CRF INV.CUMULATIVE AVG. COC RETURN:</v>
          </cell>
          <cell r="C251">
            <v>6.9881748673537331E-2</v>
          </cell>
          <cell r="D251">
            <v>0.10575259891083541</v>
          </cell>
          <cell r="E251">
            <v>0.11276850168064328</v>
          </cell>
          <cell r="F251">
            <v>0.11850173740981763</v>
          </cell>
          <cell r="G251">
            <v>0.12377531314700108</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SSUME"/>
      <sheetName val="1CBUDGET"/>
      <sheetName val="1COMMENTS"/>
      <sheetName val="1DETAILS"/>
      <sheetName val="1PROFORMA"/>
      <sheetName val="1TAKEDOWN"/>
      <sheetName val="1TAKES"/>
      <sheetName val="2TAKEDOWN"/>
      <sheetName val="Inputs - General"/>
      <sheetName val="Inputs - Sales"/>
      <sheetName val="Inputs - Costs"/>
      <sheetName val="Inputs - Financing"/>
      <sheetName val="Changes"/>
      <sheetName val="Summary"/>
      <sheetName val="Cash Flow"/>
      <sheetName val="Sales"/>
      <sheetName val="Costs"/>
      <sheetName val="Profit Split"/>
      <sheetName val="Cash Flow - ALL"/>
      <sheetName val="Sales - ALL"/>
      <sheetName val="Data Dump"/>
      <sheetName val="Data Dump - Sales"/>
      <sheetName val="Data Dump - Budget"/>
    </sheetNames>
    <sheetDataSet>
      <sheetData sheetId="0" refreshError="1">
        <row r="1">
          <cell r="A1" t="str">
            <v>CDA % to Indirect Dev</v>
          </cell>
          <cell r="B1" t="str">
            <v>Project Name</v>
          </cell>
          <cell r="C1" t="str">
            <v>CDA % to General Dev</v>
          </cell>
          <cell r="D1" t="str">
            <v>Today</v>
          </cell>
          <cell r="E1" t="str">
            <v>Last Updated Month of Actuals</v>
          </cell>
          <cell r="F1" t="str">
            <v>Last Updated Year of Actuals</v>
          </cell>
          <cell r="G1" t="str">
            <v>Beginning Month of Project</v>
          </cell>
          <cell r="H1" t="str">
            <v>Beginning Year of Project</v>
          </cell>
          <cell r="I1" t="str">
            <v>CDA % to Lot Dev</v>
          </cell>
          <cell r="J1" t="str">
            <v>City</v>
          </cell>
          <cell r="K1" t="str">
            <v>CDA % to Dev Enhancements</v>
          </cell>
          <cell r="L1" t="str">
            <v>State</v>
          </cell>
          <cell r="M1" t="str">
            <v>CDA % to Soft Costs</v>
          </cell>
          <cell r="N1" t="str">
            <v>Management Fees Percent of Revenue</v>
          </cell>
          <cell r="O1" t="str">
            <v>CDA % to Contingency</v>
          </cell>
          <cell r="P1" t="str">
            <v>Benchmark Rate Name</v>
          </cell>
          <cell r="Q1" t="str">
            <v>CCC_Finished Lots</v>
          </cell>
          <cell r="R1" t="str">
            <v>CCC_Raw Land Sales</v>
          </cell>
          <cell r="S1" t="str">
            <v>Blank20</v>
          </cell>
          <cell r="T1" t="str">
            <v>Discount Rate 1 for NPV</v>
          </cell>
          <cell r="U1" t="str">
            <v>Discount Rate 2 for NPV</v>
          </cell>
          <cell r="V1" t="str">
            <v>Discount Rate 3 for NPV</v>
          </cell>
          <cell r="W1" t="str">
            <v>PREFRTN Pct Investor Tier 1</v>
          </cell>
          <cell r="X1" t="str">
            <v>PREFRTN Pct Developer Tier 1</v>
          </cell>
          <cell r="Y1" t="str">
            <v>ACQDEV Current Unfunded Draws</v>
          </cell>
          <cell r="Z1" t="str">
            <v>ACQDEV Date of Max Balance 1</v>
          </cell>
          <cell r="AA1" t="str">
            <v>ACQDEV Date of Max Balance 2</v>
          </cell>
          <cell r="AB1" t="str">
            <v>ACQDEV Date of Max Balance 3</v>
          </cell>
          <cell r="AC1" t="str">
            <v>ACQDEV Max Balance Amount 1</v>
          </cell>
          <cell r="AD1" t="str">
            <v>ACQDEV Max Balance Amount 2</v>
          </cell>
          <cell r="AE1" t="str">
            <v>ACQDEV Max Balance Amount 3</v>
          </cell>
          <cell r="AF1" t="str">
            <v>ACQ Release Pct Raw Land</v>
          </cell>
          <cell r="AG1" t="str">
            <v>Homebuilding Commission Percentage</v>
          </cell>
          <cell r="AH1" t="str">
            <v>Homebuilding Closing Costs Percentage</v>
          </cell>
          <cell r="AI1" t="str">
            <v>Benchmark Rate Type</v>
          </cell>
          <cell r="AJ1" t="str">
            <v>Funding Percentage of Land Cost</v>
          </cell>
          <cell r="AK1" t="str">
            <v>Fees Percentage of Funding</v>
          </cell>
          <cell r="AL1" t="str">
            <v>Date of Initial Funding</v>
          </cell>
          <cell r="AM1" t="str">
            <v>Maximum Funding</v>
          </cell>
          <cell r="AN1" t="str">
            <v>Spread to Benchmark Percentage</v>
          </cell>
          <cell r="AO1" t="str">
            <v>Release Percentage</v>
          </cell>
          <cell r="AP1" t="str">
            <v>Benchmark Rate for Future Interest</v>
          </cell>
          <cell r="AQ1" t="str">
            <v>Days in Year for Calculating Interest</v>
          </cell>
          <cell r="AR1" t="str">
            <v>CDA Total Funding Available</v>
          </cell>
          <cell r="AS1" t="str">
            <v>CDA Month Funding is Available</v>
          </cell>
          <cell r="AT1" t="str">
            <v>CDA Costs in the 1st Month Available</v>
          </cell>
          <cell r="AU1" t="str">
            <v>CDA Annual Assessment per Unit</v>
          </cell>
          <cell r="AV1" t="str">
            <v>CDA Month of First Assessment Accrual</v>
          </cell>
          <cell r="AW1" t="str">
            <v>CDA Month of Assessment Payment 1</v>
          </cell>
          <cell r="AX1" t="str">
            <v>CDA Month of Assessment Payment 2</v>
          </cell>
          <cell r="AY1" t="str">
            <v>TIF Total Funding Available</v>
          </cell>
          <cell r="AZ1" t="str">
            <v>TIF Month Funding is Available</v>
          </cell>
          <cell r="BA1" t="str">
            <v>TIF Costs in the 1st Month Available</v>
          </cell>
          <cell r="BB1" t="str">
            <v>TIF Annual Assessment per Unit</v>
          </cell>
          <cell r="BC1" t="str">
            <v>TIF Month of First Assessment Accrual</v>
          </cell>
          <cell r="BD1" t="str">
            <v>TIF Month of Assessment Payment 1</v>
          </cell>
          <cell r="BE1" t="str">
            <v>TIF Month of Assessment Payment 2</v>
          </cell>
          <cell r="BF1" t="str">
            <v>ACQ Funding as Percentage of Land Cost</v>
          </cell>
          <cell r="BG1" t="str">
            <v>ACQ Fees as Percentage of Fundings</v>
          </cell>
          <cell r="BH1" t="str">
            <v>ACQ Month of Initial Funding</v>
          </cell>
          <cell r="BI1" t="str">
            <v>ACQ Maximum Fundings</v>
          </cell>
          <cell r="BJ1" t="str">
            <v>ACQ Spread to Benchmark</v>
          </cell>
          <cell r="BK1" t="str">
            <v>ACQ Release Pct</v>
          </cell>
          <cell r="BL1" t="str">
            <v>ACQDEV Funding as Percentage of Land Cost</v>
          </cell>
          <cell r="BM1" t="str">
            <v>ACQDEV Funding as Percentage of Development Costs</v>
          </cell>
          <cell r="BN1" t="str">
            <v>ACQDEV Funding as Percentage of Prior Development Costs</v>
          </cell>
          <cell r="BO1" t="str">
            <v>ACQDEV Month of Initial Funding</v>
          </cell>
          <cell r="BP1" t="str">
            <v>ACQDEV Initial Fees as Percentage of Max Balance</v>
          </cell>
          <cell r="BQ1" t="str">
            <v>ACQDEV Annual Fees</v>
          </cell>
          <cell r="BR1" t="str">
            <v>ACQDEV Monthly Inspection Fees</v>
          </cell>
          <cell r="BS1" t="str">
            <v>ACQDEV Maximum Balance</v>
          </cell>
          <cell r="BT1" t="str">
            <v>ACQDEV Maximum Fundings</v>
          </cell>
          <cell r="BU1" t="str">
            <v>ACQDEV Spread to Benchmark</v>
          </cell>
          <cell r="BV1" t="str">
            <v>ACQDEV Sr Loan Release Pct</v>
          </cell>
          <cell r="BW1" t="str">
            <v>ACQDEV Fund Interest Reserve</v>
          </cell>
          <cell r="BX1" t="str">
            <v>MEZ Amount of Loan</v>
          </cell>
          <cell r="BY1" t="str">
            <v>MEZ Month of Funding</v>
          </cell>
          <cell r="BZ1" t="str">
            <v>MEZ Fees as Percentage of Fundings</v>
          </cell>
          <cell r="CA1" t="str">
            <v>MEZ Interest Rate for Future Periods</v>
          </cell>
          <cell r="CB1" t="str">
            <v>REV Funding as Percentage of Land Cost</v>
          </cell>
          <cell r="CC1" t="str">
            <v>REV Funding as Percentage of Construction Costs</v>
          </cell>
          <cell r="CD1" t="str">
            <v>REV Funding as Percentage of Soft Costs</v>
          </cell>
          <cell r="CE1" t="str">
            <v>REV Funding as Percentage of Prior Development Costs</v>
          </cell>
          <cell r="CF1" t="str">
            <v>REV Month of Initial Funding</v>
          </cell>
          <cell r="CG1" t="str">
            <v>REV Initial Fees as Percentage of Max Balance</v>
          </cell>
          <cell r="CH1" t="str">
            <v>REV Annual Fees</v>
          </cell>
          <cell r="CI1" t="str">
            <v>REV Monthly Inspection Fees</v>
          </cell>
          <cell r="CJ1" t="str">
            <v>REV Maximum Balance</v>
          </cell>
          <cell r="CK1" t="str">
            <v>REV Maximum Fundings</v>
          </cell>
          <cell r="CL1" t="str">
            <v>REV Spread to Benchmark</v>
          </cell>
          <cell r="CM1" t="str">
            <v>REV Release % (as of Home Sales)</v>
          </cell>
          <cell r="CN1" t="str">
            <v>REV Fund Interest Reserve</v>
          </cell>
          <cell r="CO1" t="str">
            <v>Development Partner</v>
          </cell>
        </row>
        <row r="2">
          <cell r="B2" t="str">
            <v>San Rio</v>
          </cell>
          <cell r="D2">
            <v>39285</v>
          </cell>
          <cell r="E2">
            <v>6</v>
          </cell>
          <cell r="F2">
            <v>2007</v>
          </cell>
          <cell r="G2">
            <v>9</v>
          </cell>
          <cell r="H2">
            <v>2005</v>
          </cell>
          <cell r="J2" t="str">
            <v>Shallotte</v>
          </cell>
          <cell r="L2" t="str">
            <v>NC</v>
          </cell>
          <cell r="N2">
            <v>2.9999999329447746E-2</v>
          </cell>
          <cell r="Q2">
            <v>7.9999998211860657E-2</v>
          </cell>
          <cell r="T2">
            <v>0.10000000149011612</v>
          </cell>
          <cell r="U2">
            <v>0.20000000298023224</v>
          </cell>
          <cell r="V2">
            <v>0.30000001192092896</v>
          </cell>
          <cell r="AP2">
            <v>5.4999999701976776E-2</v>
          </cell>
          <cell r="AQ2">
            <v>360</v>
          </cell>
          <cell r="BF2">
            <v>0.75</v>
          </cell>
          <cell r="BG2">
            <v>2.4999999441206455E-3</v>
          </cell>
          <cell r="BH2">
            <v>38596</v>
          </cell>
          <cell r="BI2">
            <v>25500000</v>
          </cell>
          <cell r="BJ2">
            <v>2.2500000894069672E-2</v>
          </cell>
          <cell r="BK2">
            <v>0.2732</v>
          </cell>
          <cell r="BL2">
            <v>0</v>
          </cell>
          <cell r="BM2">
            <v>1</v>
          </cell>
          <cell r="BN2">
            <v>1</v>
          </cell>
          <cell r="BO2">
            <v>39264</v>
          </cell>
          <cell r="BP2">
            <v>2.4999999441206455E-3</v>
          </cell>
          <cell r="BQ2">
            <v>0</v>
          </cell>
          <cell r="BR2">
            <v>750</v>
          </cell>
          <cell r="BS2">
            <v>17500000</v>
          </cell>
          <cell r="BT2">
            <v>60000000</v>
          </cell>
          <cell r="BU2">
            <v>2.2500000894069672E-2</v>
          </cell>
          <cell r="BV2">
            <v>0.82799999999999996</v>
          </cell>
          <cell r="BW2">
            <v>1</v>
          </cell>
          <cell r="CO2" t="str">
            <v>Wakefield Coastal</v>
          </cell>
        </row>
        <row r="3">
          <cell r="AY3">
            <v>2000000</v>
          </cell>
          <cell r="BA3">
            <v>60000</v>
          </cell>
          <cell r="BD3">
            <v>39083</v>
          </cell>
          <cell r="BE3">
            <v>40087</v>
          </cell>
        </row>
        <row r="4">
          <cell r="B4" t="str">
            <v>Marketing Fee Reimbursement</v>
          </cell>
          <cell r="E4">
            <v>1</v>
          </cell>
          <cell r="F4">
            <v>5100</v>
          </cell>
          <cell r="H4">
            <v>1</v>
          </cell>
          <cell r="P4" t="str">
            <v>5000000</v>
          </cell>
        </row>
        <row r="5">
          <cell r="E5">
            <v>2</v>
          </cell>
        </row>
        <row r="6">
          <cell r="E6">
            <v>3</v>
          </cell>
        </row>
        <row r="7">
          <cell r="B7" t="str">
            <v>Other Income</v>
          </cell>
          <cell r="E7">
            <v>4</v>
          </cell>
          <cell r="F7">
            <v>4400</v>
          </cell>
          <cell r="H7">
            <v>1</v>
          </cell>
          <cell r="P7" t="str">
            <v>5715.49</v>
          </cell>
          <cell r="Y7">
            <v>5715.49</v>
          </cell>
        </row>
      </sheetData>
      <sheetData sheetId="1" refreshError="1">
        <row r="1">
          <cell r="A1" t="str">
            <v>Field1</v>
          </cell>
          <cell r="B1" t="str">
            <v>Field2</v>
          </cell>
          <cell r="C1" t="str">
            <v>Field3</v>
          </cell>
          <cell r="D1" t="str">
            <v>Field4</v>
          </cell>
          <cell r="E1" t="str">
            <v>Field5</v>
          </cell>
          <cell r="F1" t="str">
            <v>Field6</v>
          </cell>
          <cell r="G1" t="str">
            <v>Field7</v>
          </cell>
          <cell r="H1" t="str">
            <v>Field8</v>
          </cell>
          <cell r="I1" t="str">
            <v>Field9</v>
          </cell>
          <cell r="J1" t="str">
            <v>Field10</v>
          </cell>
          <cell r="K1" t="str">
            <v>Field11</v>
          </cell>
          <cell r="L1" t="str">
            <v>Field12</v>
          </cell>
          <cell r="M1" t="str">
            <v>Field13</v>
          </cell>
          <cell r="N1" t="str">
            <v>Field14</v>
          </cell>
          <cell r="O1" t="str">
            <v>Field15</v>
          </cell>
          <cell r="P1" t="str">
            <v>Field16</v>
          </cell>
          <cell r="Q1" t="str">
            <v>Field17</v>
          </cell>
          <cell r="R1" t="str">
            <v>Field18</v>
          </cell>
          <cell r="S1" t="str">
            <v>Field19</v>
          </cell>
          <cell r="T1" t="str">
            <v>Field20</v>
          </cell>
          <cell r="U1" t="str">
            <v>Field21</v>
          </cell>
          <cell r="V1" t="str">
            <v>Field22</v>
          </cell>
          <cell r="W1" t="str">
            <v>Field23</v>
          </cell>
          <cell r="X1" t="str">
            <v>Field24</v>
          </cell>
          <cell r="Y1" t="str">
            <v>Field25</v>
          </cell>
          <cell r="Z1" t="str">
            <v>Field26</v>
          </cell>
          <cell r="AA1" t="str">
            <v>Field27</v>
          </cell>
          <cell r="AB1" t="str">
            <v>Field28</v>
          </cell>
          <cell r="AC1" t="str">
            <v>Field29</v>
          </cell>
          <cell r="AD1" t="str">
            <v>Field30</v>
          </cell>
          <cell r="AE1" t="str">
            <v>Field31</v>
          </cell>
          <cell r="AF1" t="str">
            <v>Field32</v>
          </cell>
          <cell r="AG1" t="str">
            <v>Field33</v>
          </cell>
          <cell r="AH1" t="str">
            <v>Field34</v>
          </cell>
          <cell r="AI1" t="str">
            <v>Field35</v>
          </cell>
          <cell r="AJ1" t="str">
            <v>Field36</v>
          </cell>
          <cell r="AK1" t="str">
            <v>Field37</v>
          </cell>
          <cell r="AL1" t="str">
            <v>Field38</v>
          </cell>
          <cell r="AM1" t="str">
            <v>Field39</v>
          </cell>
          <cell r="AN1" t="str">
            <v>Field40</v>
          </cell>
          <cell r="AO1" t="str">
            <v>Field41</v>
          </cell>
          <cell r="AP1" t="str">
            <v>Field42</v>
          </cell>
          <cell r="AQ1" t="str">
            <v>Field43</v>
          </cell>
          <cell r="AR1" t="str">
            <v>Field44</v>
          </cell>
          <cell r="AS1" t="str">
            <v>Field45</v>
          </cell>
          <cell r="AT1" t="str">
            <v>Field46</v>
          </cell>
          <cell r="AU1" t="str">
            <v>Field47</v>
          </cell>
          <cell r="AV1" t="str">
            <v>Field48</v>
          </cell>
          <cell r="AW1" t="str">
            <v>Field49</v>
          </cell>
          <cell r="AX1" t="str">
            <v>Field50</v>
          </cell>
          <cell r="AY1" t="str">
            <v>Field51</v>
          </cell>
          <cell r="AZ1" t="str">
            <v>Field52</v>
          </cell>
          <cell r="BA1" t="str">
            <v>Field53</v>
          </cell>
          <cell r="BB1" t="str">
            <v>Field54</v>
          </cell>
          <cell r="BC1" t="str">
            <v>Field55</v>
          </cell>
          <cell r="BD1" t="str">
            <v>Field56</v>
          </cell>
          <cell r="BE1" t="str">
            <v>Field57</v>
          </cell>
          <cell r="BF1" t="str">
            <v>Field58</v>
          </cell>
          <cell r="BG1" t="str">
            <v>Field59</v>
          </cell>
          <cell r="BH1" t="str">
            <v>Field60</v>
          </cell>
          <cell r="BI1" t="str">
            <v>Field61</v>
          </cell>
          <cell r="BJ1" t="str">
            <v>Field62</v>
          </cell>
          <cell r="BK1" t="str">
            <v>Field63</v>
          </cell>
          <cell r="BL1" t="str">
            <v>Field64</v>
          </cell>
          <cell r="BM1" t="str">
            <v>Field65</v>
          </cell>
          <cell r="BN1" t="str">
            <v>Field66</v>
          </cell>
          <cell r="BO1" t="str">
            <v>Field67</v>
          </cell>
          <cell r="BP1" t="str">
            <v>Field68</v>
          </cell>
          <cell r="BQ1" t="str">
            <v>Field69</v>
          </cell>
          <cell r="BR1" t="str">
            <v>Field70</v>
          </cell>
          <cell r="BS1" t="str">
            <v>Field71</v>
          </cell>
          <cell r="BT1" t="str">
            <v>Field72</v>
          </cell>
          <cell r="BU1" t="str">
            <v>Field73</v>
          </cell>
          <cell r="BV1" t="str">
            <v>Field74</v>
          </cell>
          <cell r="BW1" t="str">
            <v>Field75</v>
          </cell>
          <cell r="BX1" t="str">
            <v>Field76</v>
          </cell>
          <cell r="BY1" t="str">
            <v>Field77</v>
          </cell>
          <cell r="BZ1" t="str">
            <v>Field78</v>
          </cell>
          <cell r="CA1" t="str">
            <v>Field79</v>
          </cell>
          <cell r="CB1" t="str">
            <v>Field80</v>
          </cell>
          <cell r="CC1" t="str">
            <v>Field81</v>
          </cell>
          <cell r="CD1" t="str">
            <v>Field82</v>
          </cell>
          <cell r="CE1" t="str">
            <v>Field83</v>
          </cell>
          <cell r="CF1" t="str">
            <v>Field84</v>
          </cell>
          <cell r="CG1" t="str">
            <v>Field85</v>
          </cell>
          <cell r="CH1" t="str">
            <v>Field86</v>
          </cell>
          <cell r="CI1" t="str">
            <v>Field87</v>
          </cell>
          <cell r="CJ1" t="str">
            <v>Field88</v>
          </cell>
          <cell r="CK1" t="str">
            <v>Field89</v>
          </cell>
          <cell r="CL1" t="str">
            <v>Field90</v>
          </cell>
          <cell r="CM1" t="str">
            <v>Field91</v>
          </cell>
          <cell r="CN1" t="str">
            <v>Field92</v>
          </cell>
          <cell r="CO1" t="str">
            <v>Field93</v>
          </cell>
          <cell r="CP1" t="str">
            <v>Field94</v>
          </cell>
          <cell r="CQ1" t="str">
            <v>Field95</v>
          </cell>
          <cell r="CR1" t="str">
            <v>Field96</v>
          </cell>
          <cell r="CS1" t="str">
            <v>Field97</v>
          </cell>
          <cell r="CT1" t="str">
            <v>Field98</v>
          </cell>
          <cell r="CU1" t="str">
            <v>Field99</v>
          </cell>
          <cell r="CV1" t="str">
            <v>Field100</v>
          </cell>
          <cell r="CW1" t="str">
            <v>Field101</v>
          </cell>
          <cell r="CX1" t="str">
            <v>Field102</v>
          </cell>
          <cell r="CY1" t="str">
            <v>Field103</v>
          </cell>
          <cell r="CZ1" t="str">
            <v>Field104</v>
          </cell>
          <cell r="DA1" t="str">
            <v>Field105</v>
          </cell>
          <cell r="DB1" t="str">
            <v>Field106</v>
          </cell>
          <cell r="DC1" t="str">
            <v>Field107</v>
          </cell>
          <cell r="DD1" t="str">
            <v>Field108</v>
          </cell>
          <cell r="DE1" t="str">
            <v>Field109</v>
          </cell>
          <cell r="DF1" t="str">
            <v>Field110</v>
          </cell>
          <cell r="DG1" t="str">
            <v>Field111</v>
          </cell>
          <cell r="DH1" t="str">
            <v>Field112</v>
          </cell>
          <cell r="DI1" t="str">
            <v>Field113</v>
          </cell>
          <cell r="DJ1" t="str">
            <v>Field114</v>
          </cell>
          <cell r="DK1" t="str">
            <v>Field115</v>
          </cell>
          <cell r="DL1" t="str">
            <v>Field116</v>
          </cell>
          <cell r="DM1" t="str">
            <v>Field117</v>
          </cell>
          <cell r="DN1" t="str">
            <v>Field118</v>
          </cell>
          <cell r="DO1" t="str">
            <v>Field119</v>
          </cell>
          <cell r="DP1" t="str">
            <v>Field120</v>
          </cell>
          <cell r="DQ1" t="str">
            <v>Field121</v>
          </cell>
          <cell r="DR1" t="str">
            <v>Field122</v>
          </cell>
          <cell r="DS1" t="str">
            <v>Field123</v>
          </cell>
          <cell r="DT1" t="str">
            <v>Field124</v>
          </cell>
          <cell r="DU1" t="str">
            <v>Field125</v>
          </cell>
        </row>
        <row r="2">
          <cell r="A2" t="str">
            <v>Land and Closing Costs</v>
          </cell>
          <cell r="E2">
            <v>29373261</v>
          </cell>
          <cell r="F2">
            <v>0</v>
          </cell>
          <cell r="G2">
            <v>0</v>
          </cell>
          <cell r="H2">
            <v>0</v>
          </cell>
          <cell r="I2">
            <v>0</v>
          </cell>
          <cell r="J2">
            <v>0</v>
          </cell>
          <cell r="K2">
            <v>0</v>
          </cell>
          <cell r="L2">
            <v>0</v>
          </cell>
          <cell r="M2">
            <v>0</v>
          </cell>
          <cell r="N2">
            <v>0</v>
          </cell>
          <cell r="O2">
            <v>0</v>
          </cell>
          <cell r="P2">
            <v>0</v>
          </cell>
          <cell r="Q2">
            <v>0</v>
          </cell>
          <cell r="R2">
            <v>0</v>
          </cell>
          <cell r="S2">
            <v>301559</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cell r="CD2">
            <v>0</v>
          </cell>
          <cell r="CE2">
            <v>0</v>
          </cell>
          <cell r="CF2">
            <v>0</v>
          </cell>
          <cell r="CG2">
            <v>0</v>
          </cell>
          <cell r="CH2">
            <v>0.01</v>
          </cell>
          <cell r="CI2">
            <v>0</v>
          </cell>
          <cell r="CJ2">
            <v>0</v>
          </cell>
          <cell r="CK2">
            <v>0</v>
          </cell>
          <cell r="CL2">
            <v>0</v>
          </cell>
          <cell r="CM2">
            <v>0</v>
          </cell>
          <cell r="CN2">
            <v>0</v>
          </cell>
          <cell r="CO2">
            <v>0</v>
          </cell>
          <cell r="CP2">
            <v>0</v>
          </cell>
          <cell r="CQ2">
            <v>0</v>
          </cell>
          <cell r="CR2">
            <v>0</v>
          </cell>
          <cell r="CS2">
            <v>0</v>
          </cell>
          <cell r="CT2">
            <v>0</v>
          </cell>
          <cell r="CU2">
            <v>0</v>
          </cell>
          <cell r="CV2">
            <v>0</v>
          </cell>
          <cell r="CW2">
            <v>0</v>
          </cell>
          <cell r="CX2">
            <v>0</v>
          </cell>
          <cell r="CY2">
            <v>0</v>
          </cell>
          <cell r="CZ2">
            <v>0</v>
          </cell>
        </row>
        <row r="3">
          <cell r="A3" t="str">
            <v>Predevelopment Overhead</v>
          </cell>
          <cell r="E3">
            <v>6287.47</v>
          </cell>
          <cell r="F3">
            <v>18000.740000000002</v>
          </cell>
          <cell r="G3">
            <v>0</v>
          </cell>
          <cell r="H3">
            <v>0</v>
          </cell>
          <cell r="I3">
            <v>12328.39</v>
          </cell>
          <cell r="J3">
            <v>0</v>
          </cell>
          <cell r="K3">
            <v>0</v>
          </cell>
          <cell r="L3">
            <v>0</v>
          </cell>
          <cell r="M3">
            <v>0</v>
          </cell>
          <cell r="N3">
            <v>0</v>
          </cell>
          <cell r="O3">
            <v>0</v>
          </cell>
          <cell r="P3">
            <v>0</v>
          </cell>
          <cell r="Q3">
            <v>7442.25</v>
          </cell>
          <cell r="R3">
            <v>9111</v>
          </cell>
          <cell r="S3">
            <v>0</v>
          </cell>
          <cell r="T3">
            <v>2448.75</v>
          </cell>
          <cell r="U3">
            <v>0</v>
          </cell>
          <cell r="V3">
            <v>4606.5</v>
          </cell>
          <cell r="W3">
            <v>13653.57</v>
          </cell>
          <cell r="X3">
            <v>14700</v>
          </cell>
          <cell r="Y3">
            <v>31549.43</v>
          </cell>
          <cell r="Z3">
            <v>18311.580000000002</v>
          </cell>
          <cell r="AA3">
            <v>2000</v>
          </cell>
          <cell r="AB3">
            <v>2000</v>
          </cell>
          <cell r="AC3">
            <v>2000</v>
          </cell>
          <cell r="AD3">
            <v>2000</v>
          </cell>
          <cell r="AE3">
            <v>2000</v>
          </cell>
          <cell r="AF3">
            <v>17871.900000000001</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cell r="CD3">
            <v>0</v>
          </cell>
          <cell r="CE3">
            <v>0</v>
          </cell>
          <cell r="CF3">
            <v>0</v>
          </cell>
          <cell r="CG3">
            <v>0</v>
          </cell>
          <cell r="CH3">
            <v>0.01</v>
          </cell>
          <cell r="CI3">
            <v>0</v>
          </cell>
          <cell r="CJ3">
            <v>0</v>
          </cell>
          <cell r="CK3">
            <v>0</v>
          </cell>
          <cell r="CL3">
            <v>0</v>
          </cell>
          <cell r="CM3">
            <v>0</v>
          </cell>
          <cell r="CN3">
            <v>0</v>
          </cell>
          <cell r="CO3">
            <v>0</v>
          </cell>
          <cell r="CP3">
            <v>0</v>
          </cell>
          <cell r="CQ3">
            <v>0</v>
          </cell>
          <cell r="CR3">
            <v>0</v>
          </cell>
          <cell r="CS3">
            <v>0</v>
          </cell>
          <cell r="CT3">
            <v>0</v>
          </cell>
          <cell r="CU3">
            <v>0</v>
          </cell>
          <cell r="CV3">
            <v>0</v>
          </cell>
          <cell r="CW3">
            <v>0</v>
          </cell>
          <cell r="CX3">
            <v>0</v>
          </cell>
          <cell r="CY3">
            <v>0</v>
          </cell>
          <cell r="CZ3">
            <v>0</v>
          </cell>
        </row>
        <row r="4">
          <cell r="A4" t="str">
            <v>Architecture &amp; Design</v>
          </cell>
          <cell r="E4">
            <v>0</v>
          </cell>
          <cell r="F4">
            <v>0</v>
          </cell>
          <cell r="G4">
            <v>0</v>
          </cell>
          <cell r="H4">
            <v>0</v>
          </cell>
          <cell r="I4">
            <v>0</v>
          </cell>
          <cell r="J4">
            <v>0</v>
          </cell>
          <cell r="K4">
            <v>3835.99</v>
          </cell>
          <cell r="L4">
            <v>0</v>
          </cell>
          <cell r="M4">
            <v>8243.25</v>
          </cell>
          <cell r="N4">
            <v>4956.97</v>
          </cell>
          <cell r="O4">
            <v>0</v>
          </cell>
          <cell r="P4">
            <v>208.75</v>
          </cell>
          <cell r="Q4">
            <v>2123.75</v>
          </cell>
          <cell r="R4">
            <v>0</v>
          </cell>
          <cell r="S4">
            <v>0</v>
          </cell>
          <cell r="T4">
            <v>6600</v>
          </cell>
          <cell r="U4">
            <v>7701.23</v>
          </cell>
          <cell r="V4">
            <v>6133.28</v>
          </cell>
          <cell r="W4">
            <v>33154.53</v>
          </cell>
          <cell r="X4">
            <v>20815</v>
          </cell>
          <cell r="Y4">
            <v>25647.5</v>
          </cell>
          <cell r="Z4">
            <v>54167.95</v>
          </cell>
          <cell r="AA4">
            <v>25000</v>
          </cell>
          <cell r="AB4">
            <v>25000</v>
          </cell>
          <cell r="AC4">
            <v>25000</v>
          </cell>
          <cell r="AD4">
            <v>25000</v>
          </cell>
          <cell r="AE4">
            <v>25000</v>
          </cell>
          <cell r="AF4">
            <v>230579.75</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0</v>
          </cell>
          <cell r="CD4">
            <v>0</v>
          </cell>
          <cell r="CE4">
            <v>0</v>
          </cell>
          <cell r="CF4">
            <v>0</v>
          </cell>
          <cell r="CG4">
            <v>0</v>
          </cell>
          <cell r="CH4">
            <v>0.01</v>
          </cell>
          <cell r="CI4">
            <v>0</v>
          </cell>
          <cell r="CJ4">
            <v>0</v>
          </cell>
          <cell r="CK4">
            <v>0</v>
          </cell>
          <cell r="CL4">
            <v>0</v>
          </cell>
          <cell r="CM4">
            <v>0</v>
          </cell>
          <cell r="CN4">
            <v>0</v>
          </cell>
          <cell r="CO4">
            <v>0</v>
          </cell>
          <cell r="CP4">
            <v>0</v>
          </cell>
          <cell r="CQ4">
            <v>0</v>
          </cell>
          <cell r="CR4">
            <v>0</v>
          </cell>
          <cell r="CS4">
            <v>0</v>
          </cell>
          <cell r="CT4">
            <v>0</v>
          </cell>
          <cell r="CU4">
            <v>0</v>
          </cell>
          <cell r="CV4">
            <v>0</v>
          </cell>
          <cell r="CW4">
            <v>0</v>
          </cell>
          <cell r="CX4">
            <v>0</v>
          </cell>
          <cell r="CY4">
            <v>0</v>
          </cell>
          <cell r="CZ4">
            <v>0</v>
          </cell>
        </row>
        <row r="5">
          <cell r="A5" t="str">
            <v>Engineering</v>
          </cell>
          <cell r="E5">
            <v>0</v>
          </cell>
          <cell r="F5">
            <v>0</v>
          </cell>
          <cell r="G5">
            <v>0</v>
          </cell>
          <cell r="H5">
            <v>0</v>
          </cell>
          <cell r="I5">
            <v>1423.23</v>
          </cell>
          <cell r="J5">
            <v>0</v>
          </cell>
          <cell r="K5">
            <v>12326.42</v>
          </cell>
          <cell r="L5">
            <v>6198.52</v>
          </cell>
          <cell r="M5">
            <v>0</v>
          </cell>
          <cell r="N5">
            <v>5216.25</v>
          </cell>
          <cell r="O5">
            <v>4777.6000000000004</v>
          </cell>
          <cell r="P5">
            <v>18212.14</v>
          </cell>
          <cell r="Q5">
            <v>25658.65</v>
          </cell>
          <cell r="R5">
            <v>608.77</v>
          </cell>
          <cell r="S5">
            <v>0</v>
          </cell>
          <cell r="T5">
            <v>6624.38</v>
          </cell>
          <cell r="U5">
            <v>28076.32</v>
          </cell>
          <cell r="V5">
            <v>10316.14</v>
          </cell>
          <cell r="W5">
            <v>31269.35</v>
          </cell>
          <cell r="X5">
            <v>0</v>
          </cell>
          <cell r="Y5">
            <v>20746.45</v>
          </cell>
          <cell r="Z5">
            <v>150037.94</v>
          </cell>
          <cell r="AA5">
            <v>100000</v>
          </cell>
          <cell r="AB5">
            <v>50000</v>
          </cell>
          <cell r="AC5">
            <v>50000</v>
          </cell>
          <cell r="AD5">
            <v>50000</v>
          </cell>
          <cell r="AE5">
            <v>50000</v>
          </cell>
          <cell r="AF5">
            <v>50000</v>
          </cell>
          <cell r="AG5">
            <v>50000</v>
          </cell>
          <cell r="AH5">
            <v>50000</v>
          </cell>
          <cell r="AI5">
            <v>50000</v>
          </cell>
          <cell r="AJ5">
            <v>50000</v>
          </cell>
          <cell r="AK5">
            <v>50000</v>
          </cell>
          <cell r="AL5">
            <v>50000</v>
          </cell>
          <cell r="AM5">
            <v>50000</v>
          </cell>
          <cell r="AN5">
            <v>50000</v>
          </cell>
          <cell r="AO5">
            <v>50000</v>
          </cell>
          <cell r="AP5">
            <v>50000</v>
          </cell>
          <cell r="AQ5">
            <v>50000</v>
          </cell>
          <cell r="AR5">
            <v>50000</v>
          </cell>
          <cell r="AS5">
            <v>50000</v>
          </cell>
          <cell r="AT5">
            <v>50000</v>
          </cell>
          <cell r="AU5">
            <v>50000</v>
          </cell>
          <cell r="AV5">
            <v>50000</v>
          </cell>
          <cell r="AW5">
            <v>50000</v>
          </cell>
          <cell r="AX5">
            <v>50000</v>
          </cell>
          <cell r="AY5">
            <v>50000</v>
          </cell>
          <cell r="AZ5">
            <v>50000</v>
          </cell>
          <cell r="BA5">
            <v>30000</v>
          </cell>
          <cell r="BB5">
            <v>30000</v>
          </cell>
          <cell r="BC5">
            <v>30000</v>
          </cell>
          <cell r="BD5">
            <v>30000</v>
          </cell>
          <cell r="BE5">
            <v>30000</v>
          </cell>
          <cell r="BF5">
            <v>30000</v>
          </cell>
          <cell r="BG5">
            <v>30000</v>
          </cell>
          <cell r="BH5">
            <v>30000</v>
          </cell>
          <cell r="BI5">
            <v>30000</v>
          </cell>
          <cell r="BJ5">
            <v>30000</v>
          </cell>
          <cell r="BK5">
            <v>30000</v>
          </cell>
          <cell r="BL5">
            <v>30000</v>
          </cell>
          <cell r="BM5">
            <v>30000</v>
          </cell>
          <cell r="BN5">
            <v>30000</v>
          </cell>
          <cell r="BO5">
            <v>30000</v>
          </cell>
          <cell r="BP5">
            <v>428545.78</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0.01</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row>
        <row r="6">
          <cell r="A6" t="str">
            <v>Surveying</v>
          </cell>
          <cell r="E6">
            <v>0</v>
          </cell>
          <cell r="F6">
            <v>0</v>
          </cell>
          <cell r="G6">
            <v>24500</v>
          </cell>
          <cell r="H6">
            <v>0</v>
          </cell>
          <cell r="I6">
            <v>0</v>
          </cell>
          <cell r="J6">
            <v>0</v>
          </cell>
          <cell r="K6">
            <v>330</v>
          </cell>
          <cell r="L6">
            <v>520.25</v>
          </cell>
          <cell r="M6">
            <v>0</v>
          </cell>
          <cell r="N6">
            <v>0</v>
          </cell>
          <cell r="O6">
            <v>92553.14</v>
          </cell>
          <cell r="P6">
            <v>0</v>
          </cell>
          <cell r="Q6">
            <v>53724.43</v>
          </cell>
          <cell r="R6">
            <v>30397</v>
          </cell>
          <cell r="S6">
            <v>0</v>
          </cell>
          <cell r="T6">
            <v>0</v>
          </cell>
          <cell r="U6">
            <v>16243</v>
          </cell>
          <cell r="V6">
            <v>14581.5</v>
          </cell>
          <cell r="W6">
            <v>75000</v>
          </cell>
          <cell r="X6">
            <v>0</v>
          </cell>
          <cell r="Y6">
            <v>0</v>
          </cell>
          <cell r="Z6">
            <v>21492.25</v>
          </cell>
          <cell r="AA6">
            <v>20000</v>
          </cell>
          <cell r="AB6">
            <v>20000</v>
          </cell>
          <cell r="AC6">
            <v>20000</v>
          </cell>
          <cell r="AD6">
            <v>20000</v>
          </cell>
          <cell r="AE6">
            <v>20000</v>
          </cell>
          <cell r="AF6">
            <v>20000</v>
          </cell>
          <cell r="AG6">
            <v>20000</v>
          </cell>
          <cell r="AH6">
            <v>20000</v>
          </cell>
          <cell r="AI6">
            <v>20000</v>
          </cell>
          <cell r="AJ6">
            <v>20000</v>
          </cell>
          <cell r="AK6">
            <v>20000</v>
          </cell>
          <cell r="AL6">
            <v>20000</v>
          </cell>
          <cell r="AM6">
            <v>20000</v>
          </cell>
          <cell r="AN6">
            <v>20000</v>
          </cell>
          <cell r="AO6">
            <v>20000</v>
          </cell>
          <cell r="AP6">
            <v>20000</v>
          </cell>
          <cell r="AQ6">
            <v>20000</v>
          </cell>
          <cell r="AR6">
            <v>20000</v>
          </cell>
          <cell r="AS6">
            <v>20000</v>
          </cell>
          <cell r="AT6">
            <v>20000</v>
          </cell>
          <cell r="AU6">
            <v>20000</v>
          </cell>
          <cell r="AV6">
            <v>20000</v>
          </cell>
          <cell r="AW6">
            <v>20000</v>
          </cell>
          <cell r="AX6">
            <v>20000</v>
          </cell>
          <cell r="AY6">
            <v>20000</v>
          </cell>
          <cell r="AZ6">
            <v>20000</v>
          </cell>
          <cell r="BA6">
            <v>20000</v>
          </cell>
          <cell r="BB6">
            <v>20000</v>
          </cell>
          <cell r="BC6">
            <v>20000</v>
          </cell>
          <cell r="BD6">
            <v>20000</v>
          </cell>
          <cell r="BE6">
            <v>20000</v>
          </cell>
          <cell r="BF6">
            <v>20000</v>
          </cell>
          <cell r="BG6">
            <v>20000</v>
          </cell>
          <cell r="BH6">
            <v>20000</v>
          </cell>
          <cell r="BI6">
            <v>20000</v>
          </cell>
          <cell r="BJ6">
            <v>20000</v>
          </cell>
          <cell r="BK6">
            <v>20000</v>
          </cell>
          <cell r="BL6">
            <v>20000</v>
          </cell>
          <cell r="BM6">
            <v>12150.68</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0.01</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row>
        <row r="7">
          <cell r="A7" t="str">
            <v>Environmental</v>
          </cell>
          <cell r="E7">
            <v>0</v>
          </cell>
          <cell r="F7">
            <v>0</v>
          </cell>
          <cell r="G7">
            <v>0</v>
          </cell>
          <cell r="H7">
            <v>0</v>
          </cell>
          <cell r="I7">
            <v>0</v>
          </cell>
          <cell r="J7">
            <v>0</v>
          </cell>
          <cell r="K7">
            <v>1152.97</v>
          </cell>
          <cell r="L7">
            <v>0</v>
          </cell>
          <cell r="M7">
            <v>0</v>
          </cell>
          <cell r="N7">
            <v>0</v>
          </cell>
          <cell r="O7">
            <v>0</v>
          </cell>
          <cell r="P7">
            <v>960</v>
          </cell>
          <cell r="Q7">
            <v>0</v>
          </cell>
          <cell r="R7">
            <v>0</v>
          </cell>
          <cell r="S7">
            <v>0</v>
          </cell>
          <cell r="T7">
            <v>390</v>
          </cell>
          <cell r="U7">
            <v>0</v>
          </cell>
          <cell r="V7">
            <v>1250</v>
          </cell>
          <cell r="W7">
            <v>0</v>
          </cell>
          <cell r="X7">
            <v>4023.76</v>
          </cell>
          <cell r="Y7">
            <v>6433.75</v>
          </cell>
          <cell r="Z7">
            <v>4821</v>
          </cell>
          <cell r="AA7">
            <v>10000</v>
          </cell>
          <cell r="AB7">
            <v>3000</v>
          </cell>
          <cell r="AC7">
            <v>3000</v>
          </cell>
          <cell r="AD7">
            <v>3000</v>
          </cell>
          <cell r="AE7">
            <v>3000</v>
          </cell>
          <cell r="AF7">
            <v>3000</v>
          </cell>
          <cell r="AG7">
            <v>3000</v>
          </cell>
          <cell r="AH7">
            <v>3000</v>
          </cell>
          <cell r="AI7">
            <v>3000</v>
          </cell>
          <cell r="AJ7">
            <v>3000</v>
          </cell>
          <cell r="AK7">
            <v>3000</v>
          </cell>
          <cell r="AL7">
            <v>3000</v>
          </cell>
          <cell r="AM7">
            <v>3000</v>
          </cell>
          <cell r="AN7">
            <v>3000</v>
          </cell>
          <cell r="AO7">
            <v>3000</v>
          </cell>
          <cell r="AP7">
            <v>3000</v>
          </cell>
          <cell r="AQ7">
            <v>3000</v>
          </cell>
          <cell r="AR7">
            <v>3000</v>
          </cell>
          <cell r="AS7">
            <v>3000</v>
          </cell>
          <cell r="AT7">
            <v>3000</v>
          </cell>
          <cell r="AU7">
            <v>3000</v>
          </cell>
          <cell r="AV7">
            <v>3000</v>
          </cell>
          <cell r="AW7">
            <v>3000</v>
          </cell>
          <cell r="AX7">
            <v>3000</v>
          </cell>
          <cell r="AY7">
            <v>3000</v>
          </cell>
          <cell r="AZ7">
            <v>3000</v>
          </cell>
          <cell r="BA7">
            <v>3000</v>
          </cell>
          <cell r="BB7">
            <v>3000</v>
          </cell>
          <cell r="BC7">
            <v>3000</v>
          </cell>
          <cell r="BD7">
            <v>3000</v>
          </cell>
          <cell r="BE7">
            <v>3000</v>
          </cell>
          <cell r="BF7">
            <v>3000</v>
          </cell>
          <cell r="BG7">
            <v>3000</v>
          </cell>
          <cell r="BH7">
            <v>3000</v>
          </cell>
          <cell r="BI7">
            <v>3000</v>
          </cell>
          <cell r="BJ7">
            <v>3000</v>
          </cell>
          <cell r="BK7">
            <v>3000</v>
          </cell>
          <cell r="BL7">
            <v>3000</v>
          </cell>
          <cell r="BM7">
            <v>3000</v>
          </cell>
          <cell r="BN7">
            <v>3000</v>
          </cell>
          <cell r="BO7">
            <v>3000</v>
          </cell>
          <cell r="BP7">
            <v>95789.52</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0.01</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row>
        <row r="8">
          <cell r="A8" t="str">
            <v>Off-site</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250000</v>
          </cell>
          <cell r="AB8">
            <v>100000</v>
          </cell>
          <cell r="AC8">
            <v>100000</v>
          </cell>
          <cell r="AD8">
            <v>300000</v>
          </cell>
          <cell r="AE8">
            <v>250000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0.01</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row>
        <row r="9">
          <cell r="A9" t="str">
            <v>Overall Site Work</v>
          </cell>
          <cell r="E9">
            <v>0</v>
          </cell>
          <cell r="F9">
            <v>0</v>
          </cell>
          <cell r="G9">
            <v>0</v>
          </cell>
          <cell r="H9">
            <v>0</v>
          </cell>
          <cell r="I9">
            <v>0</v>
          </cell>
          <cell r="J9">
            <v>0</v>
          </cell>
          <cell r="K9">
            <v>0</v>
          </cell>
          <cell r="L9">
            <v>0</v>
          </cell>
          <cell r="M9">
            <v>0</v>
          </cell>
          <cell r="N9">
            <v>0</v>
          </cell>
          <cell r="O9">
            <v>5000</v>
          </cell>
          <cell r="P9">
            <v>5000</v>
          </cell>
          <cell r="Q9">
            <v>0</v>
          </cell>
          <cell r="R9">
            <v>0</v>
          </cell>
          <cell r="S9">
            <v>0</v>
          </cell>
          <cell r="T9">
            <v>0</v>
          </cell>
          <cell r="U9">
            <v>0</v>
          </cell>
          <cell r="V9">
            <v>0</v>
          </cell>
          <cell r="W9">
            <v>15660</v>
          </cell>
          <cell r="X9">
            <v>0</v>
          </cell>
          <cell r="Y9">
            <v>0</v>
          </cell>
          <cell r="Z9">
            <v>415655</v>
          </cell>
          <cell r="AA9">
            <v>200000</v>
          </cell>
          <cell r="AB9">
            <v>200000</v>
          </cell>
          <cell r="AC9">
            <v>200000</v>
          </cell>
          <cell r="AD9">
            <v>200000</v>
          </cell>
          <cell r="AE9">
            <v>200000</v>
          </cell>
          <cell r="AF9">
            <v>250000</v>
          </cell>
          <cell r="AG9">
            <v>83333.33</v>
          </cell>
          <cell r="AH9">
            <v>83333.33</v>
          </cell>
          <cell r="AI9">
            <v>83333.33</v>
          </cell>
          <cell r="AJ9">
            <v>83333.33</v>
          </cell>
          <cell r="AK9">
            <v>83333.33</v>
          </cell>
          <cell r="AL9">
            <v>83333.33</v>
          </cell>
          <cell r="AM9">
            <v>83333.33</v>
          </cell>
          <cell r="AN9">
            <v>83333.33</v>
          </cell>
          <cell r="AO9">
            <v>83333.33</v>
          </cell>
          <cell r="AP9">
            <v>83333.33</v>
          </cell>
          <cell r="AQ9">
            <v>83333.33</v>
          </cell>
          <cell r="AR9">
            <v>83333.33</v>
          </cell>
          <cell r="AS9">
            <v>83333.33</v>
          </cell>
          <cell r="AT9">
            <v>83333.33</v>
          </cell>
          <cell r="AU9">
            <v>83333.33</v>
          </cell>
          <cell r="AV9">
            <v>83333.33</v>
          </cell>
          <cell r="AW9">
            <v>83333.33</v>
          </cell>
          <cell r="AX9">
            <v>83333.33</v>
          </cell>
          <cell r="AY9">
            <v>83333.33</v>
          </cell>
          <cell r="AZ9">
            <v>83333.33</v>
          </cell>
          <cell r="BA9">
            <v>83333.33</v>
          </cell>
          <cell r="BB9">
            <v>83333.33</v>
          </cell>
          <cell r="BC9">
            <v>83333.33</v>
          </cell>
          <cell r="BD9">
            <v>83333.33</v>
          </cell>
          <cell r="BE9">
            <v>145833.32999999999</v>
          </cell>
          <cell r="BF9">
            <v>145833.32999999999</v>
          </cell>
          <cell r="BG9">
            <v>145833.32999999999</v>
          </cell>
          <cell r="BH9">
            <v>145833.32999999999</v>
          </cell>
          <cell r="BI9">
            <v>145833.32999999999</v>
          </cell>
          <cell r="BJ9">
            <v>145833.32999999999</v>
          </cell>
          <cell r="BK9">
            <v>145833.32999999999</v>
          </cell>
          <cell r="BL9">
            <v>145833.32999999999</v>
          </cell>
          <cell r="BM9">
            <v>145833.32999999999</v>
          </cell>
          <cell r="BN9">
            <v>145833.32999999999</v>
          </cell>
          <cell r="BO9">
            <v>145833.32999999999</v>
          </cell>
          <cell r="BP9">
            <v>120173.33</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0.01</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row>
        <row r="10">
          <cell r="A10" t="str">
            <v>Utilities</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50000</v>
          </cell>
          <cell r="AB10">
            <v>50000</v>
          </cell>
          <cell r="AC10">
            <v>50000</v>
          </cell>
          <cell r="AD10">
            <v>50000</v>
          </cell>
          <cell r="AE10">
            <v>50000</v>
          </cell>
          <cell r="AF10">
            <v>50000</v>
          </cell>
          <cell r="AG10">
            <v>50000</v>
          </cell>
          <cell r="AH10">
            <v>50000</v>
          </cell>
          <cell r="AI10">
            <v>50000</v>
          </cell>
          <cell r="AJ10">
            <v>50000</v>
          </cell>
          <cell r="AK10">
            <v>30000</v>
          </cell>
          <cell r="AL10">
            <v>30000</v>
          </cell>
          <cell r="AM10">
            <v>30000</v>
          </cell>
          <cell r="AN10">
            <v>30000</v>
          </cell>
          <cell r="AO10">
            <v>30000</v>
          </cell>
          <cell r="AP10">
            <v>30000</v>
          </cell>
          <cell r="AQ10">
            <v>30000</v>
          </cell>
          <cell r="AR10">
            <v>30000</v>
          </cell>
          <cell r="AS10">
            <v>30000</v>
          </cell>
          <cell r="AT10">
            <v>30000</v>
          </cell>
          <cell r="AU10">
            <v>30000</v>
          </cell>
          <cell r="AV10">
            <v>30000</v>
          </cell>
          <cell r="AW10">
            <v>30000</v>
          </cell>
          <cell r="AX10">
            <v>30000</v>
          </cell>
          <cell r="AY10">
            <v>30000</v>
          </cell>
          <cell r="AZ10">
            <v>30000</v>
          </cell>
          <cell r="BA10">
            <v>10000</v>
          </cell>
          <cell r="BB10">
            <v>10000</v>
          </cell>
          <cell r="BC10">
            <v>10000</v>
          </cell>
          <cell r="BD10">
            <v>10000</v>
          </cell>
          <cell r="BE10">
            <v>10000</v>
          </cell>
          <cell r="BF10">
            <v>10000</v>
          </cell>
          <cell r="BG10">
            <v>10000</v>
          </cell>
          <cell r="BH10">
            <v>0</v>
          </cell>
          <cell r="BI10">
            <v>150000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0.01</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row>
        <row r="11">
          <cell r="A11" t="str">
            <v>Primary Road</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200000</v>
          </cell>
          <cell r="AC11">
            <v>200000</v>
          </cell>
          <cell r="AD11">
            <v>200000</v>
          </cell>
          <cell r="AE11">
            <v>200000</v>
          </cell>
          <cell r="AF11">
            <v>200000</v>
          </cell>
          <cell r="AG11">
            <v>0</v>
          </cell>
          <cell r="AH11">
            <v>0</v>
          </cell>
          <cell r="AI11">
            <v>0</v>
          </cell>
          <cell r="AJ11">
            <v>0</v>
          </cell>
          <cell r="AK11">
            <v>0</v>
          </cell>
          <cell r="AL11">
            <v>0</v>
          </cell>
          <cell r="AM11">
            <v>0</v>
          </cell>
          <cell r="AN11">
            <v>0</v>
          </cell>
          <cell r="AO11">
            <v>200000</v>
          </cell>
          <cell r="AP11">
            <v>200000</v>
          </cell>
          <cell r="AQ11">
            <v>200000</v>
          </cell>
          <cell r="AR11">
            <v>200000</v>
          </cell>
          <cell r="AS11">
            <v>0</v>
          </cell>
          <cell r="AT11">
            <v>0</v>
          </cell>
          <cell r="AU11">
            <v>0</v>
          </cell>
          <cell r="AV11">
            <v>0</v>
          </cell>
          <cell r="AW11">
            <v>0</v>
          </cell>
          <cell r="AX11">
            <v>0</v>
          </cell>
          <cell r="AY11">
            <v>0</v>
          </cell>
          <cell r="AZ11">
            <v>0</v>
          </cell>
          <cell r="BA11">
            <v>200000</v>
          </cell>
          <cell r="BB11">
            <v>200000</v>
          </cell>
          <cell r="BC11">
            <v>200000</v>
          </cell>
          <cell r="BD11">
            <v>200000</v>
          </cell>
          <cell r="BE11">
            <v>0</v>
          </cell>
          <cell r="BF11">
            <v>0</v>
          </cell>
          <cell r="BG11">
            <v>0</v>
          </cell>
          <cell r="BH11">
            <v>0</v>
          </cell>
          <cell r="BI11">
            <v>0</v>
          </cell>
          <cell r="BJ11">
            <v>0</v>
          </cell>
          <cell r="BK11">
            <v>0</v>
          </cell>
          <cell r="BL11">
            <v>100000</v>
          </cell>
          <cell r="BM11">
            <v>100000</v>
          </cell>
          <cell r="BN11">
            <v>100000</v>
          </cell>
          <cell r="BO11">
            <v>100000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0.01</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row>
        <row r="12">
          <cell r="A12" t="str">
            <v>Phase 1 Site Work</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200000</v>
          </cell>
          <cell r="AN12">
            <v>200000</v>
          </cell>
          <cell r="AO12">
            <v>200000</v>
          </cell>
          <cell r="AP12">
            <v>200000</v>
          </cell>
          <cell r="AQ12">
            <v>200000</v>
          </cell>
          <cell r="AR12">
            <v>200000</v>
          </cell>
          <cell r="AS12">
            <v>200000</v>
          </cell>
          <cell r="AT12">
            <v>200000</v>
          </cell>
          <cell r="AU12">
            <v>200000</v>
          </cell>
          <cell r="AV12">
            <v>200000</v>
          </cell>
          <cell r="AW12">
            <v>500000</v>
          </cell>
          <cell r="AX12">
            <v>800000</v>
          </cell>
          <cell r="AY12">
            <v>800000</v>
          </cell>
          <cell r="AZ12">
            <v>150000</v>
          </cell>
          <cell r="BA12">
            <v>150000</v>
          </cell>
          <cell r="BB12">
            <v>150000</v>
          </cell>
          <cell r="BC12">
            <v>150000</v>
          </cell>
          <cell r="BD12">
            <v>500000</v>
          </cell>
          <cell r="BE12">
            <v>500000</v>
          </cell>
          <cell r="BF12">
            <v>150000</v>
          </cell>
          <cell r="BG12">
            <v>150000</v>
          </cell>
          <cell r="BH12">
            <v>150000</v>
          </cell>
          <cell r="BI12">
            <v>500000</v>
          </cell>
          <cell r="BJ12">
            <v>500000</v>
          </cell>
          <cell r="BK12">
            <v>500000</v>
          </cell>
          <cell r="BL12">
            <v>150000</v>
          </cell>
          <cell r="BM12">
            <v>150000</v>
          </cell>
          <cell r="BN12">
            <v>150000</v>
          </cell>
          <cell r="BO12">
            <v>500000</v>
          </cell>
          <cell r="BP12">
            <v>500000</v>
          </cell>
          <cell r="BQ12">
            <v>500000</v>
          </cell>
          <cell r="BR12">
            <v>150000</v>
          </cell>
          <cell r="BS12">
            <v>150000</v>
          </cell>
          <cell r="BT12">
            <v>150000</v>
          </cell>
          <cell r="BU12">
            <v>500000</v>
          </cell>
          <cell r="BV12">
            <v>500000</v>
          </cell>
          <cell r="BW12">
            <v>500000</v>
          </cell>
          <cell r="BX12">
            <v>150000</v>
          </cell>
          <cell r="BY12">
            <v>150000</v>
          </cell>
          <cell r="BZ12">
            <v>100000</v>
          </cell>
          <cell r="CA12">
            <v>100000</v>
          </cell>
          <cell r="CB12">
            <v>500000</v>
          </cell>
          <cell r="CC12">
            <v>500000</v>
          </cell>
          <cell r="CD12">
            <v>100000</v>
          </cell>
          <cell r="CE12">
            <v>100000</v>
          </cell>
          <cell r="CF12">
            <v>100000</v>
          </cell>
          <cell r="CG12">
            <v>100000</v>
          </cell>
          <cell r="CH12">
            <v>500000.01</v>
          </cell>
          <cell r="CI12">
            <v>500000</v>
          </cell>
          <cell r="CJ12">
            <v>175000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row>
        <row r="13">
          <cell r="A13" t="str">
            <v>Phase 2 Site Work</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400000</v>
          </cell>
          <cell r="AC13">
            <v>400000</v>
          </cell>
          <cell r="AD13">
            <v>400000</v>
          </cell>
          <cell r="AE13">
            <v>400000</v>
          </cell>
          <cell r="AF13">
            <v>0</v>
          </cell>
          <cell r="AG13">
            <v>0</v>
          </cell>
          <cell r="AH13">
            <v>250000</v>
          </cell>
          <cell r="AI13">
            <v>250000</v>
          </cell>
          <cell r="AJ13">
            <v>250000</v>
          </cell>
          <cell r="AK13">
            <v>0</v>
          </cell>
          <cell r="AL13">
            <v>0</v>
          </cell>
          <cell r="AM13">
            <v>0</v>
          </cell>
          <cell r="AN13">
            <v>400000</v>
          </cell>
          <cell r="AO13">
            <v>400000</v>
          </cell>
          <cell r="AP13">
            <v>400000</v>
          </cell>
          <cell r="AQ13">
            <v>0</v>
          </cell>
          <cell r="AR13">
            <v>0</v>
          </cell>
          <cell r="AS13">
            <v>0</v>
          </cell>
          <cell r="AT13">
            <v>400000</v>
          </cell>
          <cell r="AU13">
            <v>400000</v>
          </cell>
          <cell r="AV13">
            <v>400000</v>
          </cell>
          <cell r="AW13">
            <v>0</v>
          </cell>
          <cell r="AX13">
            <v>0</v>
          </cell>
          <cell r="AY13">
            <v>0</v>
          </cell>
          <cell r="AZ13">
            <v>400000</v>
          </cell>
          <cell r="BA13">
            <v>400000</v>
          </cell>
          <cell r="BB13">
            <v>400000</v>
          </cell>
          <cell r="BC13">
            <v>0</v>
          </cell>
          <cell r="BD13">
            <v>0</v>
          </cell>
          <cell r="BE13">
            <v>0</v>
          </cell>
          <cell r="BF13">
            <v>200000</v>
          </cell>
          <cell r="BG13">
            <v>200000</v>
          </cell>
          <cell r="BH13">
            <v>200000</v>
          </cell>
          <cell r="BI13">
            <v>0</v>
          </cell>
          <cell r="BJ13">
            <v>0</v>
          </cell>
          <cell r="BK13">
            <v>0</v>
          </cell>
          <cell r="BL13">
            <v>0</v>
          </cell>
          <cell r="BM13">
            <v>0</v>
          </cell>
          <cell r="BN13">
            <v>0</v>
          </cell>
          <cell r="BO13">
            <v>0</v>
          </cell>
          <cell r="BP13">
            <v>0</v>
          </cell>
          <cell r="BQ13">
            <v>0</v>
          </cell>
          <cell r="BR13">
            <v>0</v>
          </cell>
          <cell r="BS13">
            <v>0</v>
          </cell>
          <cell r="BT13">
            <v>-50000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0.01</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row>
        <row r="14">
          <cell r="A14" t="str">
            <v>Phase 3 Site Work</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750000</v>
          </cell>
          <cell r="AB14">
            <v>750000</v>
          </cell>
          <cell r="AC14">
            <v>750000</v>
          </cell>
          <cell r="AD14">
            <v>750000</v>
          </cell>
          <cell r="AE14">
            <v>25000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0.01</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row>
        <row r="15">
          <cell r="A15" t="str">
            <v>Phase 4 Site Work</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150000</v>
          </cell>
          <cell r="AD15">
            <v>150000</v>
          </cell>
          <cell r="AE15">
            <v>200000</v>
          </cell>
          <cell r="AF15">
            <v>0</v>
          </cell>
          <cell r="AG15">
            <v>0</v>
          </cell>
          <cell r="AH15">
            <v>0</v>
          </cell>
          <cell r="AI15">
            <v>0</v>
          </cell>
          <cell r="AJ15">
            <v>0</v>
          </cell>
          <cell r="AK15">
            <v>0</v>
          </cell>
          <cell r="AL15">
            <v>0</v>
          </cell>
          <cell r="AM15">
            <v>450000</v>
          </cell>
          <cell r="AN15">
            <v>475000</v>
          </cell>
          <cell r="AO15">
            <v>500000</v>
          </cell>
          <cell r="AP15">
            <v>475000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0.01</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row>
        <row r="16">
          <cell r="A16" t="str">
            <v>Phase 5 Site Work</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450000</v>
          </cell>
          <cell r="BA16">
            <v>450000</v>
          </cell>
          <cell r="BB16">
            <v>450000</v>
          </cell>
          <cell r="BC16">
            <v>450000</v>
          </cell>
          <cell r="BD16">
            <v>0</v>
          </cell>
          <cell r="BE16">
            <v>0</v>
          </cell>
          <cell r="BF16">
            <v>0</v>
          </cell>
          <cell r="BG16">
            <v>0</v>
          </cell>
          <cell r="BH16">
            <v>0</v>
          </cell>
          <cell r="BI16">
            <v>0</v>
          </cell>
          <cell r="BJ16">
            <v>0</v>
          </cell>
          <cell r="BK16">
            <v>0</v>
          </cell>
          <cell r="BL16">
            <v>0</v>
          </cell>
          <cell r="BM16">
            <v>450000</v>
          </cell>
          <cell r="BN16">
            <v>450000</v>
          </cell>
          <cell r="BO16">
            <v>450000</v>
          </cell>
          <cell r="BP16">
            <v>0</v>
          </cell>
          <cell r="BQ16">
            <v>0</v>
          </cell>
          <cell r="BR16">
            <v>0</v>
          </cell>
          <cell r="BS16">
            <v>0</v>
          </cell>
          <cell r="BT16">
            <v>0</v>
          </cell>
          <cell r="BU16">
            <v>0</v>
          </cell>
          <cell r="BV16">
            <v>0</v>
          </cell>
          <cell r="BW16">
            <v>0</v>
          </cell>
          <cell r="BX16">
            <v>0</v>
          </cell>
          <cell r="BY16">
            <v>450000</v>
          </cell>
          <cell r="BZ16">
            <v>450000</v>
          </cell>
          <cell r="CA16">
            <v>450000</v>
          </cell>
          <cell r="CB16">
            <v>0</v>
          </cell>
          <cell r="CC16">
            <v>0</v>
          </cell>
          <cell r="CD16">
            <v>0</v>
          </cell>
          <cell r="CE16">
            <v>0</v>
          </cell>
          <cell r="CF16">
            <v>0</v>
          </cell>
          <cell r="CG16">
            <v>0</v>
          </cell>
          <cell r="CH16">
            <v>0.01</v>
          </cell>
          <cell r="CI16">
            <v>0</v>
          </cell>
          <cell r="CJ16">
            <v>0</v>
          </cell>
          <cell r="CK16">
            <v>350000</v>
          </cell>
          <cell r="CL16">
            <v>400000</v>
          </cell>
          <cell r="CM16">
            <v>350000</v>
          </cell>
          <cell r="CN16">
            <v>0</v>
          </cell>
          <cell r="CO16">
            <v>0</v>
          </cell>
          <cell r="CP16">
            <v>0</v>
          </cell>
          <cell r="CQ16">
            <v>0</v>
          </cell>
          <cell r="CR16">
            <v>0</v>
          </cell>
          <cell r="CS16">
            <v>0</v>
          </cell>
          <cell r="CT16">
            <v>0</v>
          </cell>
          <cell r="CU16">
            <v>0</v>
          </cell>
          <cell r="CV16">
            <v>0</v>
          </cell>
          <cell r="CW16">
            <v>0</v>
          </cell>
          <cell r="CX16">
            <v>0</v>
          </cell>
          <cell r="CY16">
            <v>0</v>
          </cell>
          <cell r="CZ16">
            <v>0</v>
          </cell>
        </row>
        <row r="17">
          <cell r="A17" t="str">
            <v>Phase 6 Site Work</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500000</v>
          </cell>
          <cell r="AU17">
            <v>500000</v>
          </cell>
          <cell r="AV17">
            <v>500000</v>
          </cell>
          <cell r="AW17">
            <v>0</v>
          </cell>
          <cell r="AX17">
            <v>0</v>
          </cell>
          <cell r="AY17">
            <v>0</v>
          </cell>
          <cell r="AZ17">
            <v>0</v>
          </cell>
          <cell r="BA17">
            <v>0</v>
          </cell>
          <cell r="BB17">
            <v>0</v>
          </cell>
          <cell r="BC17">
            <v>0</v>
          </cell>
          <cell r="BD17">
            <v>0</v>
          </cell>
          <cell r="BE17">
            <v>0</v>
          </cell>
          <cell r="BF17">
            <v>500000</v>
          </cell>
          <cell r="BG17">
            <v>500000</v>
          </cell>
          <cell r="BH17">
            <v>500000</v>
          </cell>
          <cell r="BI17">
            <v>0</v>
          </cell>
          <cell r="BJ17">
            <v>0</v>
          </cell>
          <cell r="BK17">
            <v>0</v>
          </cell>
          <cell r="BL17">
            <v>0</v>
          </cell>
          <cell r="BM17">
            <v>0</v>
          </cell>
          <cell r="BN17">
            <v>0</v>
          </cell>
          <cell r="BO17">
            <v>0</v>
          </cell>
          <cell r="BP17">
            <v>0</v>
          </cell>
          <cell r="BQ17">
            <v>0</v>
          </cell>
          <cell r="BR17">
            <v>675000</v>
          </cell>
          <cell r="BS17">
            <v>675000</v>
          </cell>
          <cell r="BT17">
            <v>675000</v>
          </cell>
          <cell r="BU17">
            <v>0</v>
          </cell>
          <cell r="BV17">
            <v>0</v>
          </cell>
          <cell r="BW17">
            <v>0</v>
          </cell>
          <cell r="BX17">
            <v>0</v>
          </cell>
          <cell r="BY17">
            <v>0</v>
          </cell>
          <cell r="BZ17">
            <v>0</v>
          </cell>
          <cell r="CA17">
            <v>0</v>
          </cell>
          <cell r="CB17">
            <v>0</v>
          </cell>
          <cell r="CC17">
            <v>0</v>
          </cell>
          <cell r="CD17">
            <v>675000</v>
          </cell>
          <cell r="CE17">
            <v>675000</v>
          </cell>
          <cell r="CF17">
            <v>675000</v>
          </cell>
          <cell r="CG17">
            <v>0</v>
          </cell>
          <cell r="CH17">
            <v>0.01</v>
          </cell>
          <cell r="CI17">
            <v>0</v>
          </cell>
          <cell r="CJ17">
            <v>0</v>
          </cell>
          <cell r="CK17">
            <v>0</v>
          </cell>
          <cell r="CL17">
            <v>0</v>
          </cell>
          <cell r="CM17">
            <v>0</v>
          </cell>
          <cell r="CN17">
            <v>0</v>
          </cell>
          <cell r="CO17">
            <v>0</v>
          </cell>
          <cell r="CP17">
            <v>650000</v>
          </cell>
          <cell r="CQ17">
            <v>650000</v>
          </cell>
          <cell r="CR17">
            <v>650000</v>
          </cell>
          <cell r="CS17">
            <v>0</v>
          </cell>
          <cell r="CT17">
            <v>0</v>
          </cell>
          <cell r="CU17">
            <v>0</v>
          </cell>
          <cell r="CV17">
            <v>0</v>
          </cell>
          <cell r="CW17">
            <v>0</v>
          </cell>
          <cell r="CX17">
            <v>0</v>
          </cell>
          <cell r="CY17">
            <v>0</v>
          </cell>
          <cell r="CZ17">
            <v>0</v>
          </cell>
        </row>
        <row r="18">
          <cell r="A18" t="str">
            <v>Phase 7 Site Work</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row>
        <row r="19">
          <cell r="A19" t="str">
            <v>Phase 8 Site Work</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row>
        <row r="20">
          <cell r="A20" t="str">
            <v>Phase 9 Site Work</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row>
        <row r="21">
          <cell r="A21" t="str">
            <v>Phase 10 Site Work</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row>
        <row r="22">
          <cell r="A22" t="str">
            <v>Phase 11 Site Work</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row>
        <row r="23">
          <cell r="A23" t="str">
            <v>Phase 12 Site Work</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row>
        <row r="24">
          <cell r="A24" t="str">
            <v>Phase 13 Site Work</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row>
        <row r="25">
          <cell r="A25" t="str">
            <v>Phase 14 Site Work</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row>
        <row r="26">
          <cell r="A26" t="str">
            <v>Phase 15 Site Work</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row>
        <row r="27">
          <cell r="A27" t="str">
            <v>Phase 16 Site Work</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row>
        <row r="28">
          <cell r="A28" t="str">
            <v>Phase 17 Site Work</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row>
        <row r="29">
          <cell r="A29" t="str">
            <v>Phase 18 Site Work</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row>
        <row r="30">
          <cell r="A30" t="str">
            <v>Phase 19 Site Work</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row>
        <row r="31">
          <cell r="A31" t="str">
            <v>Phase 20 Site Work</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row>
        <row r="32">
          <cell r="A32" t="str">
            <v>Entrance Features</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50000</v>
          </cell>
          <cell r="AC32">
            <v>250000</v>
          </cell>
          <cell r="AD32">
            <v>250000</v>
          </cell>
          <cell r="AE32">
            <v>250000</v>
          </cell>
          <cell r="AF32">
            <v>150000</v>
          </cell>
          <cell r="AG32">
            <v>150000</v>
          </cell>
          <cell r="AH32">
            <v>150000</v>
          </cell>
          <cell r="AI32">
            <v>150000</v>
          </cell>
          <cell r="AJ32">
            <v>150000</v>
          </cell>
          <cell r="AK32">
            <v>0</v>
          </cell>
          <cell r="AL32">
            <v>0</v>
          </cell>
          <cell r="AM32">
            <v>0</v>
          </cell>
          <cell r="AN32">
            <v>0</v>
          </cell>
          <cell r="AO32">
            <v>0</v>
          </cell>
          <cell r="AP32">
            <v>0</v>
          </cell>
          <cell r="AQ32">
            <v>0</v>
          </cell>
          <cell r="AR32">
            <v>0</v>
          </cell>
          <cell r="AS32">
            <v>100000</v>
          </cell>
          <cell r="AT32">
            <v>150000</v>
          </cell>
          <cell r="AU32">
            <v>150000</v>
          </cell>
          <cell r="AV32">
            <v>150000</v>
          </cell>
          <cell r="AW32">
            <v>150000</v>
          </cell>
          <cell r="AX32">
            <v>0</v>
          </cell>
          <cell r="AY32">
            <v>0</v>
          </cell>
          <cell r="AZ32">
            <v>0</v>
          </cell>
          <cell r="BA32">
            <v>0</v>
          </cell>
          <cell r="BB32">
            <v>0</v>
          </cell>
          <cell r="BC32">
            <v>0</v>
          </cell>
          <cell r="BD32">
            <v>150000</v>
          </cell>
          <cell r="BE32">
            <v>150000</v>
          </cell>
          <cell r="BF32">
            <v>150000</v>
          </cell>
          <cell r="BG32">
            <v>0</v>
          </cell>
          <cell r="BH32">
            <v>0</v>
          </cell>
          <cell r="BI32">
            <v>0</v>
          </cell>
          <cell r="BJ32">
            <v>0</v>
          </cell>
          <cell r="BK32">
            <v>300000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0.01</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row>
        <row r="33">
          <cell r="A33" t="str">
            <v>Landscaping</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4300</v>
          </cell>
          <cell r="AA33">
            <v>0</v>
          </cell>
          <cell r="AB33">
            <v>50000</v>
          </cell>
          <cell r="AC33">
            <v>50000</v>
          </cell>
          <cell r="AD33">
            <v>100000</v>
          </cell>
          <cell r="AE33">
            <v>100000</v>
          </cell>
          <cell r="AF33">
            <v>100000</v>
          </cell>
          <cell r="AG33">
            <v>100000</v>
          </cell>
          <cell r="AH33">
            <v>100000</v>
          </cell>
          <cell r="AI33">
            <v>100000</v>
          </cell>
          <cell r="AJ33">
            <v>100000</v>
          </cell>
          <cell r="AK33">
            <v>100000</v>
          </cell>
          <cell r="AL33">
            <v>100000</v>
          </cell>
          <cell r="AM33">
            <v>100000</v>
          </cell>
          <cell r="AN33">
            <v>50000</v>
          </cell>
          <cell r="AO33">
            <v>50000</v>
          </cell>
          <cell r="AP33">
            <v>50000</v>
          </cell>
          <cell r="AQ33">
            <v>50000</v>
          </cell>
          <cell r="AR33">
            <v>100000</v>
          </cell>
          <cell r="AS33">
            <v>100000</v>
          </cell>
          <cell r="AT33">
            <v>100000</v>
          </cell>
          <cell r="AU33">
            <v>100000</v>
          </cell>
          <cell r="AV33">
            <v>100000</v>
          </cell>
          <cell r="AW33">
            <v>100000</v>
          </cell>
          <cell r="AX33">
            <v>75000</v>
          </cell>
          <cell r="AY33">
            <v>50000</v>
          </cell>
          <cell r="AZ33">
            <v>50000</v>
          </cell>
          <cell r="BA33">
            <v>50000</v>
          </cell>
          <cell r="BB33">
            <v>50000</v>
          </cell>
          <cell r="BC33">
            <v>50000</v>
          </cell>
          <cell r="BD33">
            <v>50000</v>
          </cell>
          <cell r="BE33">
            <v>50000</v>
          </cell>
          <cell r="BF33">
            <v>50000</v>
          </cell>
          <cell r="BG33">
            <v>50000</v>
          </cell>
          <cell r="BH33">
            <v>50000</v>
          </cell>
          <cell r="BI33">
            <v>50000</v>
          </cell>
          <cell r="BJ33">
            <v>50000</v>
          </cell>
          <cell r="BK33">
            <v>50000</v>
          </cell>
          <cell r="BL33">
            <v>50000</v>
          </cell>
          <cell r="BM33">
            <v>50000</v>
          </cell>
          <cell r="BN33">
            <v>50000</v>
          </cell>
          <cell r="BO33">
            <v>50000</v>
          </cell>
          <cell r="BP33">
            <v>50000</v>
          </cell>
          <cell r="BQ33">
            <v>50000</v>
          </cell>
          <cell r="BR33">
            <v>50000</v>
          </cell>
          <cell r="BS33">
            <v>50000</v>
          </cell>
          <cell r="BT33">
            <v>50000</v>
          </cell>
          <cell r="BU33">
            <v>50000</v>
          </cell>
          <cell r="BV33">
            <v>50000</v>
          </cell>
          <cell r="BW33">
            <v>50000</v>
          </cell>
          <cell r="BX33">
            <v>50000</v>
          </cell>
          <cell r="BY33">
            <v>50000</v>
          </cell>
          <cell r="BZ33">
            <v>50000</v>
          </cell>
          <cell r="CA33">
            <v>50000</v>
          </cell>
          <cell r="CB33">
            <v>50000</v>
          </cell>
          <cell r="CC33">
            <v>50000</v>
          </cell>
          <cell r="CD33">
            <v>50000</v>
          </cell>
          <cell r="CE33">
            <v>50000</v>
          </cell>
          <cell r="CF33">
            <v>50000</v>
          </cell>
          <cell r="CG33">
            <v>50000</v>
          </cell>
          <cell r="CH33">
            <v>50000.01</v>
          </cell>
          <cell r="CI33">
            <v>50000</v>
          </cell>
          <cell r="CJ33">
            <v>50000</v>
          </cell>
          <cell r="CK33">
            <v>50000</v>
          </cell>
          <cell r="CL33">
            <v>75000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row>
        <row r="34">
          <cell r="A34" t="str">
            <v>Recreational Amenities</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300000</v>
          </cell>
          <cell r="AC34">
            <v>300000</v>
          </cell>
          <cell r="AD34">
            <v>300000</v>
          </cell>
          <cell r="AE34">
            <v>300000</v>
          </cell>
          <cell r="AF34">
            <v>300000</v>
          </cell>
          <cell r="AG34">
            <v>400000</v>
          </cell>
          <cell r="AH34">
            <v>400000</v>
          </cell>
          <cell r="AI34">
            <v>400000</v>
          </cell>
          <cell r="AJ34">
            <v>400000</v>
          </cell>
          <cell r="AK34">
            <v>400000</v>
          </cell>
          <cell r="AL34">
            <v>400000</v>
          </cell>
          <cell r="AM34">
            <v>400000</v>
          </cell>
          <cell r="AN34">
            <v>400000</v>
          </cell>
          <cell r="AO34">
            <v>400000</v>
          </cell>
          <cell r="AP34">
            <v>300000</v>
          </cell>
          <cell r="AQ34">
            <v>300000</v>
          </cell>
          <cell r="AR34">
            <v>300000</v>
          </cell>
          <cell r="AS34">
            <v>350000</v>
          </cell>
          <cell r="AT34">
            <v>350000</v>
          </cell>
          <cell r="AU34">
            <v>350000</v>
          </cell>
          <cell r="AV34">
            <v>350000</v>
          </cell>
          <cell r="AW34">
            <v>350000</v>
          </cell>
          <cell r="AX34">
            <v>350000</v>
          </cell>
          <cell r="AY34">
            <v>350000</v>
          </cell>
          <cell r="AZ34">
            <v>350000</v>
          </cell>
          <cell r="BA34">
            <v>350000</v>
          </cell>
          <cell r="BB34">
            <v>350000</v>
          </cell>
          <cell r="BC34">
            <v>350000</v>
          </cell>
          <cell r="BD34">
            <v>350000</v>
          </cell>
          <cell r="BE34">
            <v>350000</v>
          </cell>
          <cell r="BF34">
            <v>350000</v>
          </cell>
          <cell r="BG34">
            <v>350000</v>
          </cell>
          <cell r="BH34">
            <v>350000</v>
          </cell>
          <cell r="BI34">
            <v>350000</v>
          </cell>
          <cell r="BJ34">
            <v>350000</v>
          </cell>
          <cell r="BK34">
            <v>350000</v>
          </cell>
          <cell r="BL34">
            <v>350000</v>
          </cell>
          <cell r="BM34">
            <v>350000</v>
          </cell>
          <cell r="BN34">
            <v>350000</v>
          </cell>
          <cell r="BO34">
            <v>350000</v>
          </cell>
          <cell r="BP34">
            <v>350000</v>
          </cell>
          <cell r="BQ34">
            <v>350000</v>
          </cell>
          <cell r="BR34">
            <v>250000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0.01</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row>
        <row r="35">
          <cell r="A35" t="str">
            <v>Club House</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250000</v>
          </cell>
          <cell r="AE35">
            <v>250000</v>
          </cell>
          <cell r="AF35">
            <v>250000</v>
          </cell>
          <cell r="AG35">
            <v>250000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0.01</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row>
        <row r="36">
          <cell r="A36" t="str">
            <v>General Overhead</v>
          </cell>
          <cell r="E36">
            <v>0</v>
          </cell>
          <cell r="F36">
            <v>0</v>
          </cell>
          <cell r="G36">
            <v>0</v>
          </cell>
          <cell r="H36">
            <v>0</v>
          </cell>
          <cell r="I36">
            <v>0</v>
          </cell>
          <cell r="J36">
            <v>0</v>
          </cell>
          <cell r="K36">
            <v>0</v>
          </cell>
          <cell r="L36">
            <v>0</v>
          </cell>
          <cell r="M36">
            <v>0</v>
          </cell>
          <cell r="N36">
            <v>7221.32</v>
          </cell>
          <cell r="O36">
            <v>0</v>
          </cell>
          <cell r="P36">
            <v>673.24</v>
          </cell>
          <cell r="Q36">
            <v>29.78</v>
          </cell>
          <cell r="R36">
            <v>66.17</v>
          </cell>
          <cell r="S36">
            <v>40.909999999999997</v>
          </cell>
          <cell r="T36">
            <v>55.09</v>
          </cell>
          <cell r="U36">
            <v>3295.19</v>
          </cell>
          <cell r="V36">
            <v>6447.4</v>
          </cell>
          <cell r="W36">
            <v>38.03</v>
          </cell>
          <cell r="X36">
            <v>15042.64</v>
          </cell>
          <cell r="Y36">
            <v>54172.39</v>
          </cell>
          <cell r="Z36">
            <v>48213.46</v>
          </cell>
          <cell r="AA36">
            <v>5000</v>
          </cell>
          <cell r="AB36">
            <v>5000</v>
          </cell>
          <cell r="AC36">
            <v>5000</v>
          </cell>
          <cell r="AD36">
            <v>5000</v>
          </cell>
          <cell r="AE36">
            <v>5000</v>
          </cell>
          <cell r="AF36">
            <v>5000</v>
          </cell>
          <cell r="AG36">
            <v>1000</v>
          </cell>
          <cell r="AH36">
            <v>1000</v>
          </cell>
          <cell r="AI36">
            <v>1000</v>
          </cell>
          <cell r="AJ36">
            <v>1000</v>
          </cell>
          <cell r="AK36">
            <v>1000</v>
          </cell>
          <cell r="AL36">
            <v>1000</v>
          </cell>
          <cell r="AM36">
            <v>1000</v>
          </cell>
          <cell r="AN36">
            <v>1000</v>
          </cell>
          <cell r="AO36">
            <v>1000</v>
          </cell>
          <cell r="AP36">
            <v>1000</v>
          </cell>
          <cell r="AQ36">
            <v>1000</v>
          </cell>
          <cell r="AR36">
            <v>1000</v>
          </cell>
          <cell r="AS36">
            <v>1000</v>
          </cell>
          <cell r="AT36">
            <v>1000</v>
          </cell>
          <cell r="AU36">
            <v>1000</v>
          </cell>
          <cell r="AV36">
            <v>1000</v>
          </cell>
          <cell r="AW36">
            <v>1000</v>
          </cell>
          <cell r="AX36">
            <v>1000</v>
          </cell>
          <cell r="AY36">
            <v>1000</v>
          </cell>
          <cell r="AZ36">
            <v>1000</v>
          </cell>
          <cell r="BA36">
            <v>1000</v>
          </cell>
          <cell r="BB36">
            <v>1000</v>
          </cell>
          <cell r="BC36">
            <v>1000</v>
          </cell>
          <cell r="BD36">
            <v>1000</v>
          </cell>
          <cell r="BE36">
            <v>1000</v>
          </cell>
          <cell r="BF36">
            <v>1000</v>
          </cell>
          <cell r="BG36">
            <v>1000</v>
          </cell>
          <cell r="BH36">
            <v>1000</v>
          </cell>
          <cell r="BI36">
            <v>1000</v>
          </cell>
          <cell r="BJ36">
            <v>1000</v>
          </cell>
          <cell r="BK36">
            <v>1000</v>
          </cell>
          <cell r="BL36">
            <v>1000</v>
          </cell>
          <cell r="BM36">
            <v>1000</v>
          </cell>
          <cell r="BN36">
            <v>1000</v>
          </cell>
          <cell r="BO36">
            <v>1000</v>
          </cell>
          <cell r="BP36">
            <v>1000</v>
          </cell>
          <cell r="BQ36">
            <v>1000</v>
          </cell>
          <cell r="BR36">
            <v>1000</v>
          </cell>
          <cell r="BS36">
            <v>1000</v>
          </cell>
          <cell r="BT36">
            <v>1000</v>
          </cell>
          <cell r="BU36">
            <v>1000</v>
          </cell>
          <cell r="BV36">
            <v>1000</v>
          </cell>
          <cell r="BW36">
            <v>1000</v>
          </cell>
          <cell r="BX36">
            <v>1000</v>
          </cell>
          <cell r="BY36">
            <v>1000</v>
          </cell>
          <cell r="BZ36">
            <v>1000</v>
          </cell>
          <cell r="CA36">
            <v>1000</v>
          </cell>
          <cell r="CB36">
            <v>30917.84</v>
          </cell>
          <cell r="CC36">
            <v>0</v>
          </cell>
          <cell r="CD36">
            <v>0</v>
          </cell>
          <cell r="CE36">
            <v>0</v>
          </cell>
          <cell r="CF36">
            <v>0</v>
          </cell>
          <cell r="CG36">
            <v>0</v>
          </cell>
          <cell r="CH36">
            <v>0.01</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row>
        <row r="37">
          <cell r="A37" t="str">
            <v>Government Fees</v>
          </cell>
          <cell r="E37">
            <v>217.55</v>
          </cell>
          <cell r="F37">
            <v>0</v>
          </cell>
          <cell r="G37">
            <v>0</v>
          </cell>
          <cell r="H37">
            <v>0</v>
          </cell>
          <cell r="I37">
            <v>0</v>
          </cell>
          <cell r="J37">
            <v>0</v>
          </cell>
          <cell r="K37">
            <v>0</v>
          </cell>
          <cell r="L37">
            <v>0</v>
          </cell>
          <cell r="M37">
            <v>205</v>
          </cell>
          <cell r="N37">
            <v>552.99</v>
          </cell>
          <cell r="O37">
            <v>0</v>
          </cell>
          <cell r="P37">
            <v>0</v>
          </cell>
          <cell r="Q37">
            <v>50</v>
          </cell>
          <cell r="R37">
            <v>0</v>
          </cell>
          <cell r="S37">
            <v>0</v>
          </cell>
          <cell r="T37">
            <v>0</v>
          </cell>
          <cell r="U37">
            <v>0</v>
          </cell>
          <cell r="V37">
            <v>9350</v>
          </cell>
          <cell r="W37">
            <v>207</v>
          </cell>
          <cell r="X37">
            <v>0</v>
          </cell>
          <cell r="Y37">
            <v>0</v>
          </cell>
          <cell r="Z37">
            <v>19656.05</v>
          </cell>
          <cell r="AA37">
            <v>500000</v>
          </cell>
          <cell r="AB37">
            <v>50000</v>
          </cell>
          <cell r="AC37">
            <v>50000</v>
          </cell>
          <cell r="AD37">
            <v>50000</v>
          </cell>
          <cell r="AE37">
            <v>50000</v>
          </cell>
          <cell r="AF37">
            <v>50000</v>
          </cell>
          <cell r="AG37">
            <v>50000</v>
          </cell>
          <cell r="AH37">
            <v>50000</v>
          </cell>
          <cell r="AI37">
            <v>50000</v>
          </cell>
          <cell r="AJ37">
            <v>50000</v>
          </cell>
          <cell r="AK37">
            <v>50000</v>
          </cell>
          <cell r="AL37">
            <v>50000</v>
          </cell>
          <cell r="AM37">
            <v>50000</v>
          </cell>
          <cell r="AN37">
            <v>50000</v>
          </cell>
          <cell r="AO37">
            <v>50000</v>
          </cell>
          <cell r="AP37">
            <v>50000</v>
          </cell>
          <cell r="AQ37">
            <v>50000</v>
          </cell>
          <cell r="AR37">
            <v>50000</v>
          </cell>
          <cell r="AS37">
            <v>50000</v>
          </cell>
          <cell r="AT37">
            <v>50000</v>
          </cell>
          <cell r="AU37">
            <v>50000</v>
          </cell>
          <cell r="AV37">
            <v>50000</v>
          </cell>
          <cell r="AW37">
            <v>50000</v>
          </cell>
          <cell r="AX37">
            <v>50000</v>
          </cell>
          <cell r="AY37">
            <v>50000</v>
          </cell>
          <cell r="AZ37">
            <v>25000</v>
          </cell>
          <cell r="BA37">
            <v>25000</v>
          </cell>
          <cell r="BB37">
            <v>25000</v>
          </cell>
          <cell r="BC37">
            <v>25000</v>
          </cell>
          <cell r="BD37">
            <v>25000</v>
          </cell>
          <cell r="BE37">
            <v>500000</v>
          </cell>
          <cell r="BF37">
            <v>25000</v>
          </cell>
          <cell r="BG37">
            <v>25000</v>
          </cell>
          <cell r="BH37">
            <v>25000</v>
          </cell>
          <cell r="BI37">
            <v>25000</v>
          </cell>
          <cell r="BJ37">
            <v>25000</v>
          </cell>
          <cell r="BK37">
            <v>25000</v>
          </cell>
          <cell r="BL37">
            <v>25000</v>
          </cell>
          <cell r="BM37">
            <v>25000</v>
          </cell>
          <cell r="BN37">
            <v>25000</v>
          </cell>
          <cell r="BO37">
            <v>25000</v>
          </cell>
          <cell r="BP37">
            <v>25000</v>
          </cell>
          <cell r="BQ37">
            <v>25000</v>
          </cell>
          <cell r="BR37">
            <v>25000</v>
          </cell>
          <cell r="BS37">
            <v>25000</v>
          </cell>
          <cell r="BT37">
            <v>0</v>
          </cell>
          <cell r="BU37">
            <v>0</v>
          </cell>
          <cell r="BV37">
            <v>764417.46</v>
          </cell>
          <cell r="BW37">
            <v>0</v>
          </cell>
          <cell r="BX37">
            <v>0</v>
          </cell>
          <cell r="BY37">
            <v>0</v>
          </cell>
          <cell r="BZ37">
            <v>0</v>
          </cell>
          <cell r="CA37">
            <v>0</v>
          </cell>
          <cell r="CB37">
            <v>0</v>
          </cell>
          <cell r="CC37">
            <v>0</v>
          </cell>
          <cell r="CD37">
            <v>0</v>
          </cell>
          <cell r="CE37">
            <v>0</v>
          </cell>
          <cell r="CF37">
            <v>0</v>
          </cell>
          <cell r="CG37">
            <v>0</v>
          </cell>
          <cell r="CH37">
            <v>0.01</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row>
        <row r="38">
          <cell r="A38" t="str">
            <v>Real Estate Taxes</v>
          </cell>
          <cell r="E38">
            <v>7143.4</v>
          </cell>
          <cell r="F38">
            <v>0</v>
          </cell>
          <cell r="G38">
            <v>0</v>
          </cell>
          <cell r="H38">
            <v>0</v>
          </cell>
          <cell r="I38">
            <v>0</v>
          </cell>
          <cell r="J38">
            <v>0</v>
          </cell>
          <cell r="K38">
            <v>1078.6500000000001</v>
          </cell>
          <cell r="L38">
            <v>0</v>
          </cell>
          <cell r="M38">
            <v>0</v>
          </cell>
          <cell r="N38">
            <v>0</v>
          </cell>
          <cell r="O38">
            <v>0</v>
          </cell>
          <cell r="P38">
            <v>0</v>
          </cell>
          <cell r="Q38">
            <v>0</v>
          </cell>
          <cell r="R38">
            <v>0</v>
          </cell>
          <cell r="S38">
            <v>0</v>
          </cell>
          <cell r="T38">
            <v>0</v>
          </cell>
          <cell r="U38">
            <v>216421.76000000001</v>
          </cell>
          <cell r="V38">
            <v>0</v>
          </cell>
          <cell r="W38">
            <v>0</v>
          </cell>
          <cell r="X38">
            <v>0</v>
          </cell>
          <cell r="Y38">
            <v>0</v>
          </cell>
          <cell r="Z38">
            <v>0</v>
          </cell>
          <cell r="AA38">
            <v>0</v>
          </cell>
          <cell r="AB38">
            <v>0</v>
          </cell>
          <cell r="AC38">
            <v>0</v>
          </cell>
          <cell r="AD38">
            <v>0</v>
          </cell>
          <cell r="AE38">
            <v>0</v>
          </cell>
          <cell r="AF38">
            <v>0</v>
          </cell>
          <cell r="AG38">
            <v>0</v>
          </cell>
          <cell r="AH38">
            <v>450000</v>
          </cell>
          <cell r="AI38">
            <v>0</v>
          </cell>
          <cell r="AJ38">
            <v>0</v>
          </cell>
          <cell r="AK38">
            <v>0</v>
          </cell>
          <cell r="AL38">
            <v>0</v>
          </cell>
          <cell r="AM38">
            <v>0</v>
          </cell>
          <cell r="AN38">
            <v>0</v>
          </cell>
          <cell r="AO38">
            <v>0</v>
          </cell>
          <cell r="AP38">
            <v>0</v>
          </cell>
          <cell r="AQ38">
            <v>0</v>
          </cell>
          <cell r="AR38">
            <v>0</v>
          </cell>
          <cell r="AS38">
            <v>0</v>
          </cell>
          <cell r="AT38">
            <v>400000</v>
          </cell>
          <cell r="AU38">
            <v>0</v>
          </cell>
          <cell r="AV38">
            <v>0</v>
          </cell>
          <cell r="AW38">
            <v>0</v>
          </cell>
          <cell r="AX38">
            <v>0</v>
          </cell>
          <cell r="AY38">
            <v>0</v>
          </cell>
          <cell r="AZ38">
            <v>0</v>
          </cell>
          <cell r="BA38">
            <v>0</v>
          </cell>
          <cell r="BB38">
            <v>0</v>
          </cell>
          <cell r="BC38">
            <v>0</v>
          </cell>
          <cell r="BD38">
            <v>0</v>
          </cell>
          <cell r="BE38">
            <v>350000</v>
          </cell>
          <cell r="BF38">
            <v>0</v>
          </cell>
          <cell r="BG38">
            <v>0</v>
          </cell>
          <cell r="BH38">
            <v>0</v>
          </cell>
          <cell r="BI38">
            <v>0</v>
          </cell>
          <cell r="BJ38">
            <v>0</v>
          </cell>
          <cell r="BK38">
            <v>0</v>
          </cell>
          <cell r="BL38">
            <v>0</v>
          </cell>
          <cell r="BM38">
            <v>0</v>
          </cell>
          <cell r="BN38">
            <v>0</v>
          </cell>
          <cell r="BO38">
            <v>0</v>
          </cell>
          <cell r="BP38">
            <v>0</v>
          </cell>
          <cell r="BQ38">
            <v>0</v>
          </cell>
          <cell r="BR38">
            <v>300000</v>
          </cell>
          <cell r="BS38">
            <v>0</v>
          </cell>
          <cell r="BT38">
            <v>0</v>
          </cell>
          <cell r="BU38">
            <v>0</v>
          </cell>
          <cell r="BV38">
            <v>0</v>
          </cell>
          <cell r="BW38">
            <v>0</v>
          </cell>
          <cell r="BX38">
            <v>0</v>
          </cell>
          <cell r="BY38">
            <v>0</v>
          </cell>
          <cell r="BZ38">
            <v>0</v>
          </cell>
          <cell r="CA38">
            <v>0</v>
          </cell>
          <cell r="CB38">
            <v>0</v>
          </cell>
          <cell r="CC38">
            <v>275356.19</v>
          </cell>
          <cell r="CD38">
            <v>0</v>
          </cell>
          <cell r="CE38">
            <v>0</v>
          </cell>
          <cell r="CF38">
            <v>0</v>
          </cell>
          <cell r="CG38">
            <v>0</v>
          </cell>
          <cell r="CH38">
            <v>0.01</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row>
        <row r="39">
          <cell r="A39" t="str">
            <v>Site Maintenance</v>
          </cell>
          <cell r="E39">
            <v>0</v>
          </cell>
          <cell r="F39">
            <v>0</v>
          </cell>
          <cell r="G39">
            <v>0</v>
          </cell>
          <cell r="H39">
            <v>0</v>
          </cell>
          <cell r="I39">
            <v>0</v>
          </cell>
          <cell r="J39">
            <v>0</v>
          </cell>
          <cell r="K39">
            <v>1103.1600000000001</v>
          </cell>
          <cell r="L39">
            <v>0</v>
          </cell>
          <cell r="M39">
            <v>0</v>
          </cell>
          <cell r="N39">
            <v>0</v>
          </cell>
          <cell r="O39">
            <v>0</v>
          </cell>
          <cell r="P39">
            <v>308.62</v>
          </cell>
          <cell r="Q39">
            <v>539.35</v>
          </cell>
          <cell r="R39">
            <v>0</v>
          </cell>
          <cell r="S39">
            <v>0</v>
          </cell>
          <cell r="T39">
            <v>0</v>
          </cell>
          <cell r="U39">
            <v>0</v>
          </cell>
          <cell r="V39">
            <v>1666.94</v>
          </cell>
          <cell r="W39">
            <v>0</v>
          </cell>
          <cell r="X39">
            <v>0</v>
          </cell>
          <cell r="Y39">
            <v>22635</v>
          </cell>
          <cell r="Z39">
            <v>0</v>
          </cell>
          <cell r="AA39">
            <v>50000</v>
          </cell>
          <cell r="AB39">
            <v>50000</v>
          </cell>
          <cell r="AC39">
            <v>50000</v>
          </cell>
          <cell r="AD39">
            <v>50000</v>
          </cell>
          <cell r="AE39">
            <v>50000</v>
          </cell>
          <cell r="AF39">
            <v>50000</v>
          </cell>
          <cell r="AG39">
            <v>50000</v>
          </cell>
          <cell r="AH39">
            <v>50000</v>
          </cell>
          <cell r="AI39">
            <v>50000</v>
          </cell>
          <cell r="AJ39">
            <v>50000</v>
          </cell>
          <cell r="AK39">
            <v>50000</v>
          </cell>
          <cell r="AL39">
            <v>50000</v>
          </cell>
          <cell r="AM39">
            <v>50000</v>
          </cell>
          <cell r="AN39">
            <v>50000</v>
          </cell>
          <cell r="AO39">
            <v>50000</v>
          </cell>
          <cell r="AP39">
            <v>50000</v>
          </cell>
          <cell r="AQ39">
            <v>50000</v>
          </cell>
          <cell r="AR39">
            <v>50000</v>
          </cell>
          <cell r="AS39">
            <v>50000</v>
          </cell>
          <cell r="AT39">
            <v>50000</v>
          </cell>
          <cell r="AU39">
            <v>50000</v>
          </cell>
          <cell r="AV39">
            <v>50000</v>
          </cell>
          <cell r="AW39">
            <v>50000</v>
          </cell>
          <cell r="AX39">
            <v>50000</v>
          </cell>
          <cell r="AY39">
            <v>50000</v>
          </cell>
          <cell r="AZ39">
            <v>25000</v>
          </cell>
          <cell r="BA39">
            <v>25000</v>
          </cell>
          <cell r="BB39">
            <v>25000</v>
          </cell>
          <cell r="BC39">
            <v>25000</v>
          </cell>
          <cell r="BD39">
            <v>25000</v>
          </cell>
          <cell r="BE39">
            <v>548746.93000000005</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0.01</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row>
        <row r="40">
          <cell r="A40" t="str">
            <v>Legal Fees</v>
          </cell>
          <cell r="E40">
            <v>0</v>
          </cell>
          <cell r="F40">
            <v>2074.6</v>
          </cell>
          <cell r="G40">
            <v>400.66</v>
          </cell>
          <cell r="H40">
            <v>0</v>
          </cell>
          <cell r="I40">
            <v>0</v>
          </cell>
          <cell r="J40">
            <v>0</v>
          </cell>
          <cell r="K40">
            <v>0</v>
          </cell>
          <cell r="L40">
            <v>0</v>
          </cell>
          <cell r="M40">
            <v>0</v>
          </cell>
          <cell r="N40">
            <v>0</v>
          </cell>
          <cell r="O40">
            <v>0</v>
          </cell>
          <cell r="P40">
            <v>3000</v>
          </cell>
          <cell r="Q40">
            <v>1284.25</v>
          </cell>
          <cell r="R40">
            <v>14580</v>
          </cell>
          <cell r="S40">
            <v>0</v>
          </cell>
          <cell r="T40">
            <v>1394.17</v>
          </cell>
          <cell r="U40">
            <v>12268.37</v>
          </cell>
          <cell r="V40">
            <v>22351.94</v>
          </cell>
          <cell r="W40">
            <v>41301.69</v>
          </cell>
          <cell r="X40">
            <v>1275</v>
          </cell>
          <cell r="Y40">
            <v>27026.18</v>
          </cell>
          <cell r="Z40">
            <v>40949.17</v>
          </cell>
          <cell r="AA40">
            <v>25000</v>
          </cell>
          <cell r="AB40">
            <v>10000</v>
          </cell>
          <cell r="AC40">
            <v>10000</v>
          </cell>
          <cell r="AD40">
            <v>10000</v>
          </cell>
          <cell r="AE40">
            <v>10000</v>
          </cell>
          <cell r="AF40">
            <v>10000</v>
          </cell>
          <cell r="AG40">
            <v>10000</v>
          </cell>
          <cell r="AH40">
            <v>10000</v>
          </cell>
          <cell r="AI40">
            <v>10000</v>
          </cell>
          <cell r="AJ40">
            <v>10000</v>
          </cell>
          <cell r="AK40">
            <v>10000</v>
          </cell>
          <cell r="AL40">
            <v>10000</v>
          </cell>
          <cell r="AM40">
            <v>10000</v>
          </cell>
          <cell r="AN40">
            <v>10000</v>
          </cell>
          <cell r="AO40">
            <v>10000</v>
          </cell>
          <cell r="AP40">
            <v>10000</v>
          </cell>
          <cell r="AQ40">
            <v>10000</v>
          </cell>
          <cell r="AR40">
            <v>10000</v>
          </cell>
          <cell r="AS40">
            <v>10000</v>
          </cell>
          <cell r="AT40">
            <v>10000</v>
          </cell>
          <cell r="AU40">
            <v>10000</v>
          </cell>
          <cell r="AV40">
            <v>10000</v>
          </cell>
          <cell r="AW40">
            <v>10000</v>
          </cell>
          <cell r="AX40">
            <v>10000</v>
          </cell>
          <cell r="AY40">
            <v>10000</v>
          </cell>
          <cell r="AZ40">
            <v>10000</v>
          </cell>
          <cell r="BA40">
            <v>10000</v>
          </cell>
          <cell r="BB40">
            <v>10000</v>
          </cell>
          <cell r="BC40">
            <v>10000</v>
          </cell>
          <cell r="BD40">
            <v>10000</v>
          </cell>
          <cell r="BE40">
            <v>10000</v>
          </cell>
          <cell r="BF40">
            <v>10000</v>
          </cell>
          <cell r="BG40">
            <v>10000</v>
          </cell>
          <cell r="BH40">
            <v>10000</v>
          </cell>
          <cell r="BI40">
            <v>10000</v>
          </cell>
          <cell r="BJ40">
            <v>10000</v>
          </cell>
          <cell r="BK40">
            <v>10000</v>
          </cell>
          <cell r="BL40">
            <v>10000</v>
          </cell>
          <cell r="BM40">
            <v>10000</v>
          </cell>
          <cell r="BN40">
            <v>10000</v>
          </cell>
          <cell r="BO40">
            <v>10000</v>
          </cell>
          <cell r="BP40">
            <v>10000</v>
          </cell>
          <cell r="BQ40">
            <v>10000</v>
          </cell>
          <cell r="BR40">
            <v>10000</v>
          </cell>
          <cell r="BS40">
            <v>10000</v>
          </cell>
          <cell r="BT40">
            <v>10000</v>
          </cell>
          <cell r="BU40">
            <v>10000</v>
          </cell>
          <cell r="BV40">
            <v>10000</v>
          </cell>
          <cell r="BW40">
            <v>10000</v>
          </cell>
          <cell r="BX40">
            <v>10000</v>
          </cell>
          <cell r="BY40">
            <v>10000</v>
          </cell>
          <cell r="BZ40">
            <v>10000</v>
          </cell>
          <cell r="CA40">
            <v>10000</v>
          </cell>
          <cell r="CB40">
            <v>303043.14</v>
          </cell>
          <cell r="CC40">
            <v>0</v>
          </cell>
          <cell r="CD40">
            <v>0</v>
          </cell>
          <cell r="CE40">
            <v>0</v>
          </cell>
          <cell r="CF40">
            <v>0</v>
          </cell>
          <cell r="CG40">
            <v>0</v>
          </cell>
          <cell r="CH40">
            <v>0.01</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row>
        <row r="41">
          <cell r="A41" t="str">
            <v>Marketing</v>
          </cell>
          <cell r="E41">
            <v>0</v>
          </cell>
          <cell r="F41">
            <v>39686.160000000003</v>
          </cell>
          <cell r="G41">
            <v>9890.68</v>
          </cell>
          <cell r="H41">
            <v>40044.370000000003</v>
          </cell>
          <cell r="I41">
            <v>0</v>
          </cell>
          <cell r="J41">
            <v>0</v>
          </cell>
          <cell r="K41">
            <v>5318.44</v>
          </cell>
          <cell r="L41">
            <v>513.75</v>
          </cell>
          <cell r="M41">
            <v>0</v>
          </cell>
          <cell r="N41">
            <v>58221.36</v>
          </cell>
          <cell r="O41">
            <v>31618.86</v>
          </cell>
          <cell r="P41">
            <v>16678.75</v>
          </cell>
          <cell r="Q41">
            <v>20403.12</v>
          </cell>
          <cell r="R41">
            <v>11948.86</v>
          </cell>
          <cell r="S41">
            <v>0</v>
          </cell>
          <cell r="T41">
            <v>80405.429999999993</v>
          </cell>
          <cell r="U41">
            <v>184888.17</v>
          </cell>
          <cell r="V41">
            <v>286803.88</v>
          </cell>
          <cell r="W41">
            <v>520452.2</v>
          </cell>
          <cell r="X41">
            <v>91215.1</v>
          </cell>
          <cell r="Y41">
            <v>513347.45</v>
          </cell>
          <cell r="Z41">
            <v>630970.62</v>
          </cell>
          <cell r="AA41">
            <v>250000</v>
          </cell>
          <cell r="AB41">
            <v>250000</v>
          </cell>
          <cell r="AC41">
            <v>250000</v>
          </cell>
          <cell r="AD41">
            <v>250000</v>
          </cell>
          <cell r="AE41">
            <v>250000</v>
          </cell>
          <cell r="AF41">
            <v>250000</v>
          </cell>
          <cell r="AG41">
            <v>250000</v>
          </cell>
          <cell r="AH41">
            <v>250000</v>
          </cell>
          <cell r="AI41">
            <v>250000</v>
          </cell>
          <cell r="AJ41">
            <v>250000</v>
          </cell>
          <cell r="AK41">
            <v>250000</v>
          </cell>
          <cell r="AL41">
            <v>250000</v>
          </cell>
          <cell r="AM41">
            <v>250000</v>
          </cell>
          <cell r="AN41">
            <v>250000</v>
          </cell>
          <cell r="AO41">
            <v>250000</v>
          </cell>
          <cell r="AP41">
            <v>250000</v>
          </cell>
          <cell r="AQ41">
            <v>250000</v>
          </cell>
          <cell r="AR41">
            <v>250000</v>
          </cell>
          <cell r="AS41">
            <v>250000</v>
          </cell>
          <cell r="AT41">
            <v>250000</v>
          </cell>
          <cell r="AU41">
            <v>250000</v>
          </cell>
          <cell r="AV41">
            <v>250000</v>
          </cell>
          <cell r="AW41">
            <v>250000</v>
          </cell>
          <cell r="AX41">
            <v>250000</v>
          </cell>
          <cell r="AY41">
            <v>250000</v>
          </cell>
          <cell r="AZ41">
            <v>250000</v>
          </cell>
          <cell r="BA41">
            <v>250000</v>
          </cell>
          <cell r="BB41">
            <v>250000</v>
          </cell>
          <cell r="BC41">
            <v>250000</v>
          </cell>
          <cell r="BD41">
            <v>250000</v>
          </cell>
          <cell r="BE41">
            <v>250000</v>
          </cell>
          <cell r="BF41">
            <v>250000</v>
          </cell>
          <cell r="BG41">
            <v>250000</v>
          </cell>
          <cell r="BH41">
            <v>250000</v>
          </cell>
          <cell r="BI41">
            <v>250000</v>
          </cell>
          <cell r="BJ41">
            <v>250000</v>
          </cell>
          <cell r="BK41">
            <v>250000</v>
          </cell>
          <cell r="BL41">
            <v>250000</v>
          </cell>
          <cell r="BM41">
            <v>250000</v>
          </cell>
          <cell r="BN41">
            <v>250000</v>
          </cell>
          <cell r="BO41">
            <v>250000</v>
          </cell>
          <cell r="BP41">
            <v>250000</v>
          </cell>
          <cell r="BQ41">
            <v>150000</v>
          </cell>
          <cell r="BR41">
            <v>150000</v>
          </cell>
          <cell r="BS41">
            <v>150000</v>
          </cell>
          <cell r="BT41">
            <v>150000</v>
          </cell>
          <cell r="BU41">
            <v>150000</v>
          </cell>
          <cell r="BV41">
            <v>150000</v>
          </cell>
          <cell r="BW41">
            <v>150000</v>
          </cell>
          <cell r="BX41">
            <v>150000</v>
          </cell>
          <cell r="BY41">
            <v>150000</v>
          </cell>
          <cell r="BZ41">
            <v>150000</v>
          </cell>
          <cell r="CA41">
            <v>150000</v>
          </cell>
          <cell r="CB41">
            <v>150000</v>
          </cell>
          <cell r="CC41">
            <v>100000</v>
          </cell>
          <cell r="CD41">
            <v>100000</v>
          </cell>
          <cell r="CE41">
            <v>100000</v>
          </cell>
          <cell r="CF41">
            <v>100000</v>
          </cell>
          <cell r="CG41">
            <v>100000</v>
          </cell>
          <cell r="CH41">
            <v>100000.01</v>
          </cell>
          <cell r="CI41">
            <v>100000</v>
          </cell>
          <cell r="CJ41">
            <v>100000</v>
          </cell>
          <cell r="CK41">
            <v>100000</v>
          </cell>
          <cell r="CL41">
            <v>100000</v>
          </cell>
          <cell r="CM41">
            <v>100000</v>
          </cell>
          <cell r="CN41">
            <v>188563.42</v>
          </cell>
          <cell r="CO41">
            <v>0</v>
          </cell>
          <cell r="CP41">
            <v>0</v>
          </cell>
          <cell r="CQ41">
            <v>0</v>
          </cell>
          <cell r="CR41">
            <v>0</v>
          </cell>
          <cell r="CS41">
            <v>0</v>
          </cell>
          <cell r="CT41">
            <v>0</v>
          </cell>
          <cell r="CU41">
            <v>0</v>
          </cell>
          <cell r="CV41">
            <v>0</v>
          </cell>
          <cell r="CW41">
            <v>0</v>
          </cell>
          <cell r="CX41">
            <v>0</v>
          </cell>
          <cell r="CY41">
            <v>0</v>
          </cell>
          <cell r="CZ41">
            <v>0</v>
          </cell>
        </row>
        <row r="42">
          <cell r="A42" t="str">
            <v>Marketing Center</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150000</v>
          </cell>
          <cell r="AB42">
            <v>150000</v>
          </cell>
          <cell r="AC42">
            <v>150000</v>
          </cell>
          <cell r="AD42">
            <v>150000</v>
          </cell>
          <cell r="AE42">
            <v>150000</v>
          </cell>
          <cell r="AF42">
            <v>150000</v>
          </cell>
          <cell r="AG42">
            <v>150000</v>
          </cell>
          <cell r="AH42">
            <v>150000</v>
          </cell>
          <cell r="AI42">
            <v>150000</v>
          </cell>
          <cell r="AJ42">
            <v>150000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0.01</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row>
        <row r="43">
          <cell r="A43" t="str">
            <v>Management Fees</v>
          </cell>
          <cell r="E43">
            <v>0</v>
          </cell>
          <cell r="F43">
            <v>101485.21</v>
          </cell>
          <cell r="G43">
            <v>0</v>
          </cell>
          <cell r="H43">
            <v>0</v>
          </cell>
          <cell r="I43">
            <v>10000</v>
          </cell>
          <cell r="J43">
            <v>10000</v>
          </cell>
          <cell r="K43">
            <v>10000</v>
          </cell>
          <cell r="L43">
            <v>10000</v>
          </cell>
          <cell r="M43">
            <v>10000</v>
          </cell>
          <cell r="N43">
            <v>10000</v>
          </cell>
          <cell r="O43">
            <v>10000</v>
          </cell>
          <cell r="P43">
            <v>10000</v>
          </cell>
          <cell r="Q43">
            <v>22250</v>
          </cell>
          <cell r="R43">
            <v>10000</v>
          </cell>
          <cell r="S43">
            <v>10000</v>
          </cell>
          <cell r="T43">
            <v>10000</v>
          </cell>
          <cell r="U43">
            <v>60000</v>
          </cell>
          <cell r="V43">
            <v>60000</v>
          </cell>
          <cell r="W43">
            <v>60000</v>
          </cell>
          <cell r="X43">
            <v>60000</v>
          </cell>
          <cell r="Y43">
            <v>60000</v>
          </cell>
          <cell r="Z43">
            <v>60000</v>
          </cell>
          <cell r="AA43">
            <v>60000</v>
          </cell>
          <cell r="AB43">
            <v>60000</v>
          </cell>
          <cell r="AC43">
            <v>60000</v>
          </cell>
          <cell r="AD43">
            <v>60000</v>
          </cell>
          <cell r="AE43">
            <v>60000</v>
          </cell>
          <cell r="AF43">
            <v>60000</v>
          </cell>
          <cell r="AG43">
            <v>70000</v>
          </cell>
          <cell r="AH43">
            <v>70000</v>
          </cell>
          <cell r="AI43">
            <v>70000</v>
          </cell>
          <cell r="AJ43">
            <v>70000</v>
          </cell>
          <cell r="AK43">
            <v>70000</v>
          </cell>
          <cell r="AL43">
            <v>70000</v>
          </cell>
          <cell r="AM43">
            <v>70000</v>
          </cell>
          <cell r="AN43">
            <v>70000</v>
          </cell>
          <cell r="AO43">
            <v>70000</v>
          </cell>
          <cell r="AP43">
            <v>70000</v>
          </cell>
          <cell r="AQ43">
            <v>70000</v>
          </cell>
          <cell r="AR43">
            <v>70000</v>
          </cell>
          <cell r="AS43">
            <v>70000</v>
          </cell>
          <cell r="AT43">
            <v>38125</v>
          </cell>
          <cell r="AU43">
            <v>27562.5</v>
          </cell>
          <cell r="AV43">
            <v>295500</v>
          </cell>
          <cell r="AW43">
            <v>140756.25</v>
          </cell>
          <cell r="AX43">
            <v>38750</v>
          </cell>
          <cell r="AY43">
            <v>28012.5</v>
          </cell>
          <cell r="AZ43">
            <v>39062.5</v>
          </cell>
          <cell r="BA43">
            <v>28237.5</v>
          </cell>
          <cell r="BB43">
            <v>449812.5</v>
          </cell>
          <cell r="BC43">
            <v>28462.5</v>
          </cell>
          <cell r="BD43">
            <v>39687.5</v>
          </cell>
          <cell r="BE43">
            <v>39843.75</v>
          </cell>
          <cell r="BF43">
            <v>40000</v>
          </cell>
          <cell r="BG43">
            <v>40156.25</v>
          </cell>
          <cell r="BH43">
            <v>271921.88</v>
          </cell>
          <cell r="BI43">
            <v>159062.5</v>
          </cell>
          <cell r="BJ43">
            <v>29250</v>
          </cell>
          <cell r="BK43">
            <v>254362.5</v>
          </cell>
          <cell r="BL43">
            <v>29475</v>
          </cell>
          <cell r="BM43">
            <v>29587.5</v>
          </cell>
          <cell r="BN43">
            <v>305325</v>
          </cell>
          <cell r="BO43">
            <v>29812.5</v>
          </cell>
          <cell r="BP43">
            <v>29925</v>
          </cell>
          <cell r="BQ43">
            <v>203006.25</v>
          </cell>
          <cell r="BR43">
            <v>30150</v>
          </cell>
          <cell r="BS43">
            <v>30262.5</v>
          </cell>
          <cell r="BT43">
            <v>178875</v>
          </cell>
          <cell r="BU43">
            <v>179550</v>
          </cell>
          <cell r="BV43">
            <v>149625</v>
          </cell>
          <cell r="BW43">
            <v>177187.5</v>
          </cell>
          <cell r="BX43">
            <v>0</v>
          </cell>
          <cell r="BY43">
            <v>0</v>
          </cell>
          <cell r="BZ43">
            <v>288750</v>
          </cell>
          <cell r="CA43">
            <v>0</v>
          </cell>
          <cell r="CB43">
            <v>0</v>
          </cell>
          <cell r="CC43">
            <v>1486167.92</v>
          </cell>
          <cell r="CD43">
            <v>0</v>
          </cell>
          <cell r="CE43">
            <v>0</v>
          </cell>
          <cell r="CF43">
            <v>0</v>
          </cell>
          <cell r="CG43">
            <v>0</v>
          </cell>
          <cell r="CH43">
            <v>0.01</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row>
        <row r="44">
          <cell r="A44" t="str">
            <v>Contingency</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122350</v>
          </cell>
          <cell r="AB44">
            <v>138750</v>
          </cell>
          <cell r="AC44">
            <v>156250</v>
          </cell>
          <cell r="AD44">
            <v>181250</v>
          </cell>
          <cell r="AE44">
            <v>145000</v>
          </cell>
          <cell r="AF44">
            <v>109822.58</v>
          </cell>
          <cell r="AG44">
            <v>84366.67</v>
          </cell>
          <cell r="AH44">
            <v>106866.67</v>
          </cell>
          <cell r="AI44">
            <v>84366.67</v>
          </cell>
          <cell r="AJ44">
            <v>84366.67</v>
          </cell>
          <cell r="AK44">
            <v>55866.67</v>
          </cell>
          <cell r="AL44">
            <v>55866.67</v>
          </cell>
          <cell r="AM44">
            <v>88366.67</v>
          </cell>
          <cell r="AN44">
            <v>107116.67</v>
          </cell>
          <cell r="AO44">
            <v>118366.67</v>
          </cell>
          <cell r="AP44">
            <v>112116.67</v>
          </cell>
          <cell r="AQ44">
            <v>68366.67</v>
          </cell>
          <cell r="AR44">
            <v>70866.67</v>
          </cell>
          <cell r="AS44">
            <v>68366.67</v>
          </cell>
          <cell r="AT44">
            <v>134272.92000000001</v>
          </cell>
          <cell r="AU44">
            <v>113744.79</v>
          </cell>
          <cell r="AV44">
            <v>127141.67</v>
          </cell>
          <cell r="AW44">
            <v>89404.479999999996</v>
          </cell>
          <cell r="AX44">
            <v>90554.17</v>
          </cell>
          <cell r="AY44">
            <v>88767.29</v>
          </cell>
          <cell r="AZ44">
            <v>96819.79</v>
          </cell>
          <cell r="BA44">
            <v>104278.54</v>
          </cell>
          <cell r="BB44">
            <v>125357.29</v>
          </cell>
          <cell r="BC44">
            <v>84289.79</v>
          </cell>
          <cell r="BD44">
            <v>87351.039999999994</v>
          </cell>
          <cell r="BE44">
            <v>147921.20000000001</v>
          </cell>
          <cell r="BF44">
            <v>96741.67</v>
          </cell>
          <cell r="BG44">
            <v>89249.48</v>
          </cell>
          <cell r="BH44">
            <v>100337.76</v>
          </cell>
          <cell r="BI44">
            <v>84694.79</v>
          </cell>
          <cell r="BJ44">
            <v>70704.17</v>
          </cell>
          <cell r="BK44">
            <v>96959.79</v>
          </cell>
          <cell r="BL44">
            <v>58215.42</v>
          </cell>
          <cell r="BM44">
            <v>80328.58</v>
          </cell>
          <cell r="BN44">
            <v>93507.92</v>
          </cell>
          <cell r="BO44">
            <v>97232.29</v>
          </cell>
          <cell r="BP44">
            <v>93021.68</v>
          </cell>
          <cell r="BQ44">
            <v>64450.31</v>
          </cell>
          <cell r="BR44">
            <v>82057.5</v>
          </cell>
          <cell r="BS44">
            <v>54563.13</v>
          </cell>
          <cell r="BT44">
            <v>58243.75</v>
          </cell>
          <cell r="BU44">
            <v>44527.5</v>
          </cell>
          <cell r="BV44">
            <v>81252.12</v>
          </cell>
          <cell r="BW44">
            <v>44409.38</v>
          </cell>
          <cell r="BX44">
            <v>18050</v>
          </cell>
          <cell r="BY44">
            <v>40550</v>
          </cell>
          <cell r="BZ44">
            <v>52487.5</v>
          </cell>
          <cell r="CA44">
            <v>38050</v>
          </cell>
          <cell r="CB44">
            <v>51698.05</v>
          </cell>
          <cell r="CC44">
            <v>0</v>
          </cell>
          <cell r="CD44">
            <v>0</v>
          </cell>
          <cell r="CE44">
            <v>0</v>
          </cell>
          <cell r="CF44">
            <v>0</v>
          </cell>
          <cell r="CG44">
            <v>0</v>
          </cell>
          <cell r="CH44">
            <v>0.01</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65225.01</v>
          </cell>
        </row>
        <row r="45">
          <cell r="A45" t="str">
            <v>CDD Costs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row>
        <row r="46">
          <cell r="A46" t="str">
            <v>CDD Funding</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row>
        <row r="47">
          <cell r="A47" t="str">
            <v>Primary Financing</v>
          </cell>
          <cell r="E47">
            <v>0</v>
          </cell>
          <cell r="F47">
            <v>46087.08</v>
          </cell>
          <cell r="G47">
            <v>97769.91</v>
          </cell>
          <cell r="H47">
            <v>97027.49</v>
          </cell>
          <cell r="I47">
            <v>103710.32</v>
          </cell>
          <cell r="J47">
            <v>105529.88</v>
          </cell>
          <cell r="K47">
            <v>96637.77</v>
          </cell>
          <cell r="L47">
            <v>109864.99</v>
          </cell>
          <cell r="M47">
            <v>108715.33</v>
          </cell>
          <cell r="N47">
            <v>114867.18</v>
          </cell>
          <cell r="O47">
            <v>113642.47</v>
          </cell>
          <cell r="P47">
            <v>119430.15</v>
          </cell>
          <cell r="Q47">
            <v>230181.05</v>
          </cell>
          <cell r="R47">
            <v>114793.85</v>
          </cell>
          <cell r="S47">
            <v>7654.11</v>
          </cell>
          <cell r="T47">
            <v>222393.89</v>
          </cell>
          <cell r="U47">
            <v>118660.54</v>
          </cell>
          <cell r="V47">
            <v>11481.17</v>
          </cell>
          <cell r="W47">
            <v>107157.56</v>
          </cell>
          <cell r="X47">
            <v>153081.78</v>
          </cell>
          <cell r="Y47">
            <v>114811.67</v>
          </cell>
          <cell r="Z47">
            <v>195179.83</v>
          </cell>
          <cell r="AA47">
            <v>104633.33</v>
          </cell>
          <cell r="AB47">
            <v>126142.65</v>
          </cell>
          <cell r="AC47">
            <v>118838.6</v>
          </cell>
          <cell r="AD47">
            <v>116905.86</v>
          </cell>
          <cell r="AE47">
            <v>117260.23</v>
          </cell>
          <cell r="AF47">
            <v>92891.96</v>
          </cell>
          <cell r="AG47">
            <v>108886.39999999999</v>
          </cell>
          <cell r="AH47">
            <v>121423.65</v>
          </cell>
          <cell r="AI47">
            <v>137194.47</v>
          </cell>
          <cell r="AJ47">
            <v>149920.43</v>
          </cell>
          <cell r="AK47">
            <v>135168.74</v>
          </cell>
          <cell r="AL47">
            <v>98891.19</v>
          </cell>
          <cell r="AM47">
            <v>51640.55</v>
          </cell>
          <cell r="AN47">
            <v>12561.25</v>
          </cell>
          <cell r="AO47">
            <v>27641.33</v>
          </cell>
          <cell r="AP47">
            <v>44396.93</v>
          </cell>
          <cell r="AQ47">
            <v>501.75</v>
          </cell>
          <cell r="AR47">
            <v>0</v>
          </cell>
          <cell r="AS47">
            <v>2358.83</v>
          </cell>
          <cell r="AT47">
            <v>6478.39</v>
          </cell>
          <cell r="AU47">
            <v>17694.79</v>
          </cell>
          <cell r="AV47">
            <v>28224.53</v>
          </cell>
          <cell r="AW47">
            <v>0</v>
          </cell>
          <cell r="AX47">
            <v>0</v>
          </cell>
          <cell r="AY47">
            <v>0</v>
          </cell>
          <cell r="AZ47">
            <v>7491.59</v>
          </cell>
          <cell r="BA47">
            <v>13283.8</v>
          </cell>
          <cell r="BB47">
            <v>22323.86</v>
          </cell>
          <cell r="BC47">
            <v>0</v>
          </cell>
          <cell r="BD47">
            <v>6108.07</v>
          </cell>
          <cell r="BE47">
            <v>10440.44</v>
          </cell>
          <cell r="BF47">
            <v>23250.26</v>
          </cell>
          <cell r="BG47">
            <v>28949.09</v>
          </cell>
          <cell r="BH47">
            <v>33605.760000000002</v>
          </cell>
          <cell r="BI47">
            <v>0</v>
          </cell>
          <cell r="BJ47">
            <v>0</v>
          </cell>
          <cell r="BK47">
            <v>4048.58</v>
          </cell>
          <cell r="BL47">
            <v>0</v>
          </cell>
          <cell r="BM47">
            <v>2255.16</v>
          </cell>
          <cell r="BN47">
            <v>7598.69</v>
          </cell>
          <cell r="BO47">
            <v>0</v>
          </cell>
          <cell r="BP47">
            <v>7650.02</v>
          </cell>
          <cell r="BQ47">
            <v>14739.06</v>
          </cell>
          <cell r="BR47">
            <v>0</v>
          </cell>
          <cell r="BS47">
            <v>5458.05</v>
          </cell>
          <cell r="BT47">
            <v>7080.77</v>
          </cell>
          <cell r="BU47">
            <v>0</v>
          </cell>
          <cell r="BV47">
            <v>0</v>
          </cell>
          <cell r="BW47">
            <v>0</v>
          </cell>
          <cell r="BX47">
            <v>0</v>
          </cell>
          <cell r="BY47">
            <v>2527</v>
          </cell>
          <cell r="BZ47">
            <v>8220.85</v>
          </cell>
          <cell r="CA47">
            <v>0</v>
          </cell>
          <cell r="CB47">
            <v>5327</v>
          </cell>
          <cell r="CC47">
            <v>12600.24</v>
          </cell>
          <cell r="CD47">
            <v>0</v>
          </cell>
          <cell r="CE47">
            <v>6166.67</v>
          </cell>
          <cell r="CF47">
            <v>12374.44</v>
          </cell>
          <cell r="CG47">
            <v>0</v>
          </cell>
          <cell r="CH47">
            <v>0.01</v>
          </cell>
          <cell r="CI47">
            <v>0</v>
          </cell>
          <cell r="CJ47">
            <v>0</v>
          </cell>
          <cell r="CK47">
            <v>2166.67</v>
          </cell>
          <cell r="CL47">
            <v>5514.44</v>
          </cell>
          <cell r="CM47">
            <v>0</v>
          </cell>
          <cell r="CN47">
            <v>3000</v>
          </cell>
          <cell r="CO47">
            <v>4277.09</v>
          </cell>
          <cell r="CP47">
            <v>4305.6000000000004</v>
          </cell>
          <cell r="CQ47">
            <v>8667.64</v>
          </cell>
          <cell r="CR47">
            <v>13058.76</v>
          </cell>
          <cell r="CS47">
            <v>0</v>
          </cell>
          <cell r="CT47">
            <v>0</v>
          </cell>
          <cell r="CU47">
            <v>0</v>
          </cell>
          <cell r="CV47">
            <v>0</v>
          </cell>
          <cell r="CW47">
            <v>0</v>
          </cell>
          <cell r="CX47">
            <v>0</v>
          </cell>
          <cell r="CY47">
            <v>0</v>
          </cell>
          <cell r="CZ47">
            <v>0</v>
          </cell>
        </row>
        <row r="48">
          <cell r="A48" t="str">
            <v>Loan Costs - Primary</v>
          </cell>
          <cell r="E48">
            <v>116460</v>
          </cell>
          <cell r="F48">
            <v>1496</v>
          </cell>
          <cell r="G48">
            <v>5909.21</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22750</v>
          </cell>
          <cell r="W48">
            <v>0</v>
          </cell>
          <cell r="X48">
            <v>0</v>
          </cell>
          <cell r="Y48">
            <v>0</v>
          </cell>
          <cell r="Z48">
            <v>0</v>
          </cell>
          <cell r="AA48">
            <v>100000</v>
          </cell>
          <cell r="AB48">
            <v>0</v>
          </cell>
          <cell r="AC48">
            <v>0</v>
          </cell>
          <cell r="AD48">
            <v>0</v>
          </cell>
          <cell r="AE48">
            <v>0</v>
          </cell>
          <cell r="AF48">
            <v>0</v>
          </cell>
          <cell r="AG48">
            <v>0</v>
          </cell>
          <cell r="AH48">
            <v>0</v>
          </cell>
          <cell r="AI48">
            <v>0</v>
          </cell>
          <cell r="AJ48">
            <v>0</v>
          </cell>
          <cell r="AK48">
            <v>0</v>
          </cell>
          <cell r="AL48">
            <v>0</v>
          </cell>
          <cell r="AM48">
            <v>100000</v>
          </cell>
          <cell r="AN48">
            <v>0</v>
          </cell>
          <cell r="AO48">
            <v>0</v>
          </cell>
          <cell r="AP48">
            <v>0</v>
          </cell>
          <cell r="AQ48">
            <v>0</v>
          </cell>
          <cell r="AR48">
            <v>0</v>
          </cell>
          <cell r="AS48">
            <v>0</v>
          </cell>
          <cell r="AT48">
            <v>0</v>
          </cell>
          <cell r="AU48">
            <v>0</v>
          </cell>
          <cell r="AV48">
            <v>0</v>
          </cell>
          <cell r="AW48">
            <v>0</v>
          </cell>
          <cell r="AX48">
            <v>0</v>
          </cell>
          <cell r="AY48">
            <v>100000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0.01</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row>
        <row r="49">
          <cell r="A49" t="str">
            <v>Secondary Financing</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row>
        <row r="50">
          <cell r="A50" t="str">
            <v>Loan Costs - Secondary</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row>
        <row r="51">
          <cell r="A51" t="str">
            <v>Reconciliation</v>
          </cell>
          <cell r="E51">
            <v>0</v>
          </cell>
          <cell r="F51">
            <v>0</v>
          </cell>
          <cell r="G51">
            <v>0</v>
          </cell>
          <cell r="H51">
            <v>0</v>
          </cell>
          <cell r="I51">
            <v>0</v>
          </cell>
          <cell r="J51">
            <v>0</v>
          </cell>
          <cell r="K51">
            <v>0</v>
          </cell>
          <cell r="L51">
            <v>0</v>
          </cell>
          <cell r="M51">
            <v>0</v>
          </cell>
          <cell r="N51">
            <v>0</v>
          </cell>
          <cell r="O51">
            <v>0</v>
          </cell>
          <cell r="P51">
            <v>-208.75</v>
          </cell>
          <cell r="Q51">
            <v>-31296.12</v>
          </cell>
          <cell r="R51">
            <v>-61645.64</v>
          </cell>
          <cell r="S51">
            <v>-0.01</v>
          </cell>
          <cell r="T51">
            <v>-6555.3</v>
          </cell>
          <cell r="U51">
            <v>-217802.1</v>
          </cell>
          <cell r="V51">
            <v>-239146.55</v>
          </cell>
          <cell r="W51">
            <v>-567125.94999999995</v>
          </cell>
          <cell r="X51">
            <v>-147133.87</v>
          </cell>
          <cell r="Y51">
            <v>-27074.01</v>
          </cell>
          <cell r="Z51">
            <v>-436835.06</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row>
        <row r="52">
          <cell r="A52" t="str">
            <v>Retainage</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row>
        <row r="53">
          <cell r="A53" t="str">
            <v>Bank Land Loan Advances</v>
          </cell>
          <cell r="E53">
            <v>18200000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4056000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0.01</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row>
        <row r="54">
          <cell r="A54" t="str">
            <v>Bank Land Loan Repayments</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355937.9</v>
          </cell>
          <cell r="AA54">
            <v>2241000</v>
          </cell>
          <cell r="AB54">
            <v>1378500</v>
          </cell>
          <cell r="AC54">
            <v>1230000</v>
          </cell>
          <cell r="AD54">
            <v>1290000</v>
          </cell>
          <cell r="AE54">
            <v>2272500</v>
          </cell>
          <cell r="AF54">
            <v>0</v>
          </cell>
          <cell r="AG54">
            <v>0</v>
          </cell>
          <cell r="AH54">
            <v>0</v>
          </cell>
          <cell r="AI54">
            <v>0</v>
          </cell>
          <cell r="AJ54">
            <v>1378125</v>
          </cell>
          <cell r="AK54">
            <v>2250000</v>
          </cell>
          <cell r="AL54">
            <v>2786562.5</v>
          </cell>
          <cell r="AM54">
            <v>3040125</v>
          </cell>
          <cell r="AN54">
            <v>0</v>
          </cell>
          <cell r="AO54">
            <v>0</v>
          </cell>
          <cell r="AP54">
            <v>1884187.5</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0.01</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row>
        <row r="55">
          <cell r="A55" t="str">
            <v>Bank Revolver Advances</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5893397</v>
          </cell>
          <cell r="AB55">
            <v>3039892.65</v>
          </cell>
          <cell r="AC55">
            <v>3400088.6</v>
          </cell>
          <cell r="AD55">
            <v>3923155.86</v>
          </cell>
          <cell r="AE55">
            <v>3162260.23</v>
          </cell>
          <cell r="AF55">
            <v>2399166.2000000002</v>
          </cell>
          <cell r="AG55">
            <v>1880586.4</v>
          </cell>
          <cell r="AH55">
            <v>2365623.65</v>
          </cell>
          <cell r="AI55">
            <v>1908894.47</v>
          </cell>
          <cell r="AJ55">
            <v>1921620.43</v>
          </cell>
          <cell r="AK55">
            <v>1308368.74</v>
          </cell>
          <cell r="AL55">
            <v>1272091.2</v>
          </cell>
          <cell r="AM55">
            <v>2007340.55</v>
          </cell>
          <cell r="AN55">
            <v>2262011.25</v>
          </cell>
          <cell r="AO55">
            <v>2513341.33</v>
          </cell>
          <cell r="AP55">
            <v>2398846.9300000002</v>
          </cell>
          <cell r="AQ55">
            <v>1436201.75</v>
          </cell>
          <cell r="AR55">
            <v>1488200</v>
          </cell>
          <cell r="AS55">
            <v>1438058.83</v>
          </cell>
          <cell r="AT55">
            <v>2826209.64</v>
          </cell>
          <cell r="AU55">
            <v>2406335.42</v>
          </cell>
          <cell r="AV55">
            <v>2698199.53</v>
          </cell>
          <cell r="AW55">
            <v>1877494.06</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0.01</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row>
        <row r="56">
          <cell r="A56" t="str">
            <v>Bank Revolver Repayments</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4482000</v>
          </cell>
          <cell r="AB56">
            <v>2757000</v>
          </cell>
          <cell r="AC56">
            <v>2460000</v>
          </cell>
          <cell r="AD56">
            <v>2580000</v>
          </cell>
          <cell r="AE56">
            <v>4545000</v>
          </cell>
          <cell r="AF56">
            <v>0</v>
          </cell>
          <cell r="AG56">
            <v>0</v>
          </cell>
          <cell r="AH56">
            <v>0</v>
          </cell>
          <cell r="AI56">
            <v>0</v>
          </cell>
          <cell r="AJ56">
            <v>2756250</v>
          </cell>
          <cell r="AK56">
            <v>4500000</v>
          </cell>
          <cell r="AL56">
            <v>5573125</v>
          </cell>
          <cell r="AM56">
            <v>4829110.96</v>
          </cell>
          <cell r="AN56">
            <v>0</v>
          </cell>
          <cell r="AO56">
            <v>0</v>
          </cell>
          <cell r="AP56">
            <v>7098937.5</v>
          </cell>
          <cell r="AQ56">
            <v>1511463.76</v>
          </cell>
          <cell r="AR56">
            <v>1134375</v>
          </cell>
          <cell r="AS56">
            <v>820125</v>
          </cell>
          <cell r="AT56">
            <v>1143750</v>
          </cell>
          <cell r="AU56">
            <v>826875</v>
          </cell>
          <cell r="AV56">
            <v>6931878.4199999999</v>
          </cell>
          <cell r="AW56">
            <v>1877494.06</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0.01</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row>
        <row r="57">
          <cell r="A57" t="str">
            <v>Builder Deposits</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row>
        <row r="58">
          <cell r="A58" t="str">
            <v>Other Income</v>
          </cell>
          <cell r="E58">
            <v>0</v>
          </cell>
          <cell r="F58">
            <v>0</v>
          </cell>
          <cell r="G58">
            <v>0</v>
          </cell>
          <cell r="H58">
            <v>5715.49</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0.01</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row>
        <row r="59">
          <cell r="A59" t="str">
            <v>Closing Costs and Commissions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110039.15</v>
          </cell>
          <cell r="AA59">
            <v>597600</v>
          </cell>
          <cell r="AB59">
            <v>367600</v>
          </cell>
          <cell r="AC59">
            <v>328000</v>
          </cell>
          <cell r="AD59">
            <v>344000</v>
          </cell>
          <cell r="AE59">
            <v>366000</v>
          </cell>
          <cell r="AF59">
            <v>0</v>
          </cell>
          <cell r="AG59">
            <v>0</v>
          </cell>
          <cell r="AH59">
            <v>0</v>
          </cell>
          <cell r="AI59">
            <v>0</v>
          </cell>
          <cell r="AJ59">
            <v>0</v>
          </cell>
          <cell r="AK59">
            <v>600000</v>
          </cell>
          <cell r="AL59">
            <v>743083.33</v>
          </cell>
          <cell r="AM59">
            <v>810700</v>
          </cell>
          <cell r="AN59">
            <v>0</v>
          </cell>
          <cell r="AO59">
            <v>0</v>
          </cell>
          <cell r="AP59">
            <v>422000</v>
          </cell>
          <cell r="AQ59">
            <v>423758.33</v>
          </cell>
          <cell r="AR59">
            <v>100833.33</v>
          </cell>
          <cell r="AS59">
            <v>72900</v>
          </cell>
          <cell r="AT59">
            <v>101666.67</v>
          </cell>
          <cell r="AU59">
            <v>73500</v>
          </cell>
          <cell r="AV59">
            <v>402500</v>
          </cell>
          <cell r="AW59">
            <v>375350</v>
          </cell>
          <cell r="AX59">
            <v>103333.33</v>
          </cell>
          <cell r="AY59">
            <v>74700</v>
          </cell>
          <cell r="AZ59">
            <v>104166.67</v>
          </cell>
          <cell r="BA59">
            <v>75300</v>
          </cell>
          <cell r="BB59">
            <v>805000</v>
          </cell>
          <cell r="BC59">
            <v>75900</v>
          </cell>
          <cell r="BD59">
            <v>105833.33</v>
          </cell>
          <cell r="BE59">
            <v>106250</v>
          </cell>
          <cell r="BF59">
            <v>106666.67</v>
          </cell>
          <cell r="BG59">
            <v>107083.33</v>
          </cell>
          <cell r="BH59">
            <v>422500</v>
          </cell>
          <cell r="BI59">
            <v>424166.67</v>
          </cell>
          <cell r="BJ59">
            <v>78000</v>
          </cell>
          <cell r="BK59">
            <v>78300</v>
          </cell>
          <cell r="BL59">
            <v>78600</v>
          </cell>
          <cell r="BM59">
            <v>78900</v>
          </cell>
          <cell r="BN59">
            <v>814200</v>
          </cell>
          <cell r="BO59">
            <v>79500</v>
          </cell>
          <cell r="BP59">
            <v>79800</v>
          </cell>
          <cell r="BQ59">
            <v>80100</v>
          </cell>
          <cell r="BR59">
            <v>80400</v>
          </cell>
          <cell r="BS59">
            <v>80700</v>
          </cell>
          <cell r="BT59">
            <v>477000</v>
          </cell>
          <cell r="BU59">
            <v>478800</v>
          </cell>
          <cell r="BV59">
            <v>399000</v>
          </cell>
          <cell r="BW59">
            <v>0</v>
          </cell>
          <cell r="BX59">
            <v>0</v>
          </cell>
          <cell r="BY59">
            <v>0</v>
          </cell>
          <cell r="BZ59">
            <v>770000</v>
          </cell>
          <cell r="CA59">
            <v>0</v>
          </cell>
          <cell r="CB59">
            <v>0</v>
          </cell>
          <cell r="CC59">
            <v>0</v>
          </cell>
          <cell r="CD59">
            <v>0</v>
          </cell>
          <cell r="CE59">
            <v>0</v>
          </cell>
          <cell r="CF59">
            <v>414000</v>
          </cell>
          <cell r="CG59">
            <v>415500</v>
          </cell>
          <cell r="CH59">
            <v>417000.01</v>
          </cell>
          <cell r="CI59">
            <v>0</v>
          </cell>
          <cell r="CJ59">
            <v>0</v>
          </cell>
          <cell r="CK59">
            <v>0</v>
          </cell>
          <cell r="CL59">
            <v>805000</v>
          </cell>
          <cell r="CM59">
            <v>0</v>
          </cell>
          <cell r="CN59">
            <v>0</v>
          </cell>
          <cell r="CO59">
            <v>0</v>
          </cell>
          <cell r="CP59">
            <v>0</v>
          </cell>
          <cell r="CQ59">
            <v>0</v>
          </cell>
          <cell r="CR59">
            <v>432000</v>
          </cell>
          <cell r="CS59">
            <v>433500</v>
          </cell>
          <cell r="CT59">
            <v>290000</v>
          </cell>
          <cell r="CU59">
            <v>0</v>
          </cell>
          <cell r="CV59">
            <v>0</v>
          </cell>
          <cell r="CW59">
            <v>0</v>
          </cell>
          <cell r="CX59">
            <v>0</v>
          </cell>
          <cell r="CY59">
            <v>0</v>
          </cell>
          <cell r="CZ59">
            <v>0</v>
          </cell>
        </row>
        <row r="60">
          <cell r="A60" t="str">
            <v>Developed Lot Sales</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-1664000</v>
          </cell>
          <cell r="AA60">
            <v>7470000</v>
          </cell>
          <cell r="AB60">
            <v>4595000</v>
          </cell>
          <cell r="AC60">
            <v>4100000</v>
          </cell>
          <cell r="AD60">
            <v>4300000</v>
          </cell>
          <cell r="AE60">
            <v>7575000</v>
          </cell>
          <cell r="AF60">
            <v>0</v>
          </cell>
          <cell r="AG60">
            <v>0</v>
          </cell>
          <cell r="AH60">
            <v>0</v>
          </cell>
          <cell r="AI60">
            <v>0</v>
          </cell>
          <cell r="AJ60">
            <v>4593750</v>
          </cell>
          <cell r="AK60">
            <v>7500000</v>
          </cell>
          <cell r="AL60">
            <v>9288541.6699999999</v>
          </cell>
          <cell r="AM60">
            <v>10133750</v>
          </cell>
          <cell r="AN60">
            <v>0</v>
          </cell>
          <cell r="AO60">
            <v>0</v>
          </cell>
          <cell r="AP60">
            <v>9981250</v>
          </cell>
          <cell r="AQ60">
            <v>5296979.17</v>
          </cell>
          <cell r="AR60">
            <v>1260416.67</v>
          </cell>
          <cell r="AS60">
            <v>911250</v>
          </cell>
          <cell r="AT60">
            <v>1270833.33</v>
          </cell>
          <cell r="AU60">
            <v>918750</v>
          </cell>
          <cell r="AV60">
            <v>9850000</v>
          </cell>
          <cell r="AW60">
            <v>4691875</v>
          </cell>
          <cell r="AX60">
            <v>1291666.67</v>
          </cell>
          <cell r="AY60">
            <v>933750</v>
          </cell>
          <cell r="AZ60">
            <v>1302083.33</v>
          </cell>
          <cell r="BA60">
            <v>941250</v>
          </cell>
          <cell r="BB60">
            <v>14993750</v>
          </cell>
          <cell r="BC60">
            <v>948750</v>
          </cell>
          <cell r="BD60">
            <v>1322916.67</v>
          </cell>
          <cell r="BE60">
            <v>1328125</v>
          </cell>
          <cell r="BF60">
            <v>1333333.33</v>
          </cell>
          <cell r="BG60">
            <v>1338541.67</v>
          </cell>
          <cell r="BH60">
            <v>9064062.5</v>
          </cell>
          <cell r="BI60">
            <v>5302083.33</v>
          </cell>
          <cell r="BJ60">
            <v>975000</v>
          </cell>
          <cell r="BK60">
            <v>8478750</v>
          </cell>
          <cell r="BL60">
            <v>982500</v>
          </cell>
          <cell r="BM60">
            <v>986250</v>
          </cell>
          <cell r="BN60">
            <v>10177500</v>
          </cell>
          <cell r="BO60">
            <v>993750</v>
          </cell>
          <cell r="BP60">
            <v>997500</v>
          </cell>
          <cell r="BQ60">
            <v>6766875</v>
          </cell>
          <cell r="BR60">
            <v>1005000</v>
          </cell>
          <cell r="BS60">
            <v>1008750</v>
          </cell>
          <cell r="BT60">
            <v>5962500</v>
          </cell>
          <cell r="BU60">
            <v>5985000</v>
          </cell>
          <cell r="BV60">
            <v>4987500</v>
          </cell>
          <cell r="BW60">
            <v>5906250</v>
          </cell>
          <cell r="BX60">
            <v>0</v>
          </cell>
          <cell r="BY60">
            <v>0</v>
          </cell>
          <cell r="BZ60">
            <v>9625000</v>
          </cell>
          <cell r="CA60">
            <v>0</v>
          </cell>
          <cell r="CB60">
            <v>0</v>
          </cell>
          <cell r="CC60">
            <v>6046875</v>
          </cell>
          <cell r="CD60">
            <v>0</v>
          </cell>
          <cell r="CE60">
            <v>0</v>
          </cell>
          <cell r="CF60">
            <v>5175000</v>
          </cell>
          <cell r="CG60">
            <v>5193750</v>
          </cell>
          <cell r="CH60">
            <v>5212500.01</v>
          </cell>
          <cell r="CI60">
            <v>6187500</v>
          </cell>
          <cell r="CJ60">
            <v>0</v>
          </cell>
          <cell r="CK60">
            <v>0</v>
          </cell>
          <cell r="CL60">
            <v>10062500</v>
          </cell>
          <cell r="CM60">
            <v>0</v>
          </cell>
          <cell r="CN60">
            <v>0</v>
          </cell>
          <cell r="CO60">
            <v>0</v>
          </cell>
          <cell r="CP60">
            <v>0</v>
          </cell>
          <cell r="CQ60">
            <v>0</v>
          </cell>
          <cell r="CR60">
            <v>5400000</v>
          </cell>
          <cell r="CS60">
            <v>5418750</v>
          </cell>
          <cell r="CT60">
            <v>3625000</v>
          </cell>
          <cell r="CU60">
            <v>0</v>
          </cell>
          <cell r="CV60">
            <v>0</v>
          </cell>
          <cell r="CW60">
            <v>0</v>
          </cell>
          <cell r="CX60">
            <v>0</v>
          </cell>
          <cell r="CY60">
            <v>0</v>
          </cell>
          <cell r="CZ60">
            <v>0</v>
          </cell>
        </row>
        <row r="61">
          <cell r="A61" t="str">
            <v>Marketing Fee Reimbursement</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75000</v>
          </cell>
          <cell r="AM61">
            <v>75000</v>
          </cell>
          <cell r="AN61">
            <v>75000</v>
          </cell>
          <cell r="AO61">
            <v>75000</v>
          </cell>
          <cell r="AP61">
            <v>75000</v>
          </cell>
          <cell r="AQ61">
            <v>75000</v>
          </cell>
          <cell r="AR61">
            <v>75000</v>
          </cell>
          <cell r="AS61">
            <v>75000</v>
          </cell>
          <cell r="AT61">
            <v>75000</v>
          </cell>
          <cell r="AU61">
            <v>75000</v>
          </cell>
          <cell r="AV61">
            <v>75000</v>
          </cell>
          <cell r="AW61">
            <v>75000</v>
          </cell>
          <cell r="AX61">
            <v>75000</v>
          </cell>
          <cell r="AY61">
            <v>75000</v>
          </cell>
          <cell r="AZ61">
            <v>75000</v>
          </cell>
          <cell r="BA61">
            <v>75000</v>
          </cell>
          <cell r="BB61">
            <v>75000</v>
          </cell>
          <cell r="BC61">
            <v>75000</v>
          </cell>
          <cell r="BD61">
            <v>75000</v>
          </cell>
          <cell r="BE61">
            <v>75000</v>
          </cell>
          <cell r="BF61">
            <v>75000</v>
          </cell>
          <cell r="BG61">
            <v>75000</v>
          </cell>
          <cell r="BH61">
            <v>75000</v>
          </cell>
          <cell r="BI61">
            <v>75000</v>
          </cell>
          <cell r="BJ61">
            <v>75000</v>
          </cell>
          <cell r="BK61">
            <v>75000</v>
          </cell>
          <cell r="BL61">
            <v>75000</v>
          </cell>
          <cell r="BM61">
            <v>75000</v>
          </cell>
          <cell r="BN61">
            <v>75000</v>
          </cell>
          <cell r="BO61">
            <v>75000</v>
          </cell>
          <cell r="BP61">
            <v>75000</v>
          </cell>
          <cell r="BQ61">
            <v>75000</v>
          </cell>
          <cell r="BR61">
            <v>75000</v>
          </cell>
          <cell r="BS61">
            <v>75000</v>
          </cell>
          <cell r="BT61">
            <v>75000</v>
          </cell>
          <cell r="BU61">
            <v>75000</v>
          </cell>
          <cell r="BV61">
            <v>75000</v>
          </cell>
          <cell r="BW61">
            <v>75000</v>
          </cell>
          <cell r="BX61">
            <v>75000</v>
          </cell>
          <cell r="BY61">
            <v>75000</v>
          </cell>
          <cell r="BZ61">
            <v>75000</v>
          </cell>
          <cell r="CA61">
            <v>75000</v>
          </cell>
          <cell r="CB61">
            <v>75000</v>
          </cell>
          <cell r="CC61">
            <v>75000</v>
          </cell>
          <cell r="CD61">
            <v>75000</v>
          </cell>
          <cell r="CE61">
            <v>75000</v>
          </cell>
          <cell r="CF61">
            <v>75000</v>
          </cell>
          <cell r="CG61">
            <v>75000</v>
          </cell>
          <cell r="CH61">
            <v>75000.009999999995</v>
          </cell>
          <cell r="CI61">
            <v>75000</v>
          </cell>
          <cell r="CJ61">
            <v>75000</v>
          </cell>
          <cell r="CK61">
            <v>75000</v>
          </cell>
          <cell r="CL61">
            <v>75000</v>
          </cell>
          <cell r="CM61">
            <v>75000</v>
          </cell>
          <cell r="CN61">
            <v>75000</v>
          </cell>
          <cell r="CO61">
            <v>75000</v>
          </cell>
          <cell r="CP61">
            <v>75000</v>
          </cell>
          <cell r="CQ61">
            <v>75000</v>
          </cell>
          <cell r="CR61">
            <v>75000</v>
          </cell>
          <cell r="CS61">
            <v>75000</v>
          </cell>
          <cell r="CT61">
            <v>75000</v>
          </cell>
          <cell r="CU61">
            <v>75000</v>
          </cell>
          <cell r="CV61">
            <v>75000</v>
          </cell>
          <cell r="CW61">
            <v>75000</v>
          </cell>
          <cell r="CX61">
            <v>75000</v>
          </cell>
          <cell r="CY61">
            <v>75000</v>
          </cell>
          <cell r="CZ61">
            <v>50000</v>
          </cell>
        </row>
        <row r="62">
          <cell r="A62" t="str">
            <v>Interest Schedule</v>
          </cell>
          <cell r="E62">
            <v>-11303369</v>
          </cell>
          <cell r="F62">
            <v>-11512199</v>
          </cell>
          <cell r="G62">
            <v>-11650670</v>
          </cell>
          <cell r="H62">
            <v>-11782026</v>
          </cell>
          <cell r="I62">
            <v>-11909487.98</v>
          </cell>
          <cell r="J62">
            <v>-12025017.859999999</v>
          </cell>
          <cell r="K62">
            <v>-12156801.26</v>
          </cell>
          <cell r="L62">
            <v>-12283898.77</v>
          </cell>
          <cell r="M62">
            <v>-12411062.35</v>
          </cell>
          <cell r="N62">
            <v>-12612098.42</v>
          </cell>
          <cell r="O62">
            <v>-12869690.49</v>
          </cell>
          <cell r="P62">
            <v>-13044015.23</v>
          </cell>
          <cell r="Q62">
            <v>-13376552.65</v>
          </cell>
          <cell r="R62">
            <v>-13537708.779999999</v>
          </cell>
          <cell r="S62">
            <v>-13918608.699999999</v>
          </cell>
          <cell r="T62">
            <v>-14242365.119999999</v>
          </cell>
          <cell r="U62">
            <v>-14678672.9</v>
          </cell>
          <cell r="V62">
            <v>-15115067.199999999</v>
          </cell>
          <cell r="W62">
            <v>-15684981.73</v>
          </cell>
          <cell r="X62">
            <v>-16465127.09</v>
          </cell>
          <cell r="Y62">
            <v>-17461556.77</v>
          </cell>
          <cell r="Z62">
            <v>-17883679.620000001</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row>
        <row r="63">
          <cell r="A63" t="str">
            <v>Mezzanine Loan Advances</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row>
        <row r="64">
          <cell r="A64" t="str">
            <v>Mezzanine Loan Repayments</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row>
        <row r="65">
          <cell r="A65" t="str">
            <v>Irreconcilable Differences</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row>
        <row r="66">
          <cell r="A66" t="str">
            <v>Financing</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row>
        <row r="67">
          <cell r="A67" t="str">
            <v>Land</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29560000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row>
        <row r="68">
          <cell r="A68" t="str">
            <v>WIP</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6289621.6200000001</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row>
        <row r="69">
          <cell r="E69">
            <v>0</v>
          </cell>
        </row>
      </sheetData>
      <sheetData sheetId="2" refreshError="1">
        <row r="1">
          <cell r="A1" t="str">
            <v>Project_ID</v>
          </cell>
          <cell r="B1" t="str">
            <v>Date</v>
          </cell>
          <cell r="C1" t="str">
            <v>Comment</v>
          </cell>
          <cell r="D1" t="str">
            <v>Approximate Profit Impact</v>
          </cell>
          <cell r="E1" t="str">
            <v>ID1</v>
          </cell>
        </row>
        <row r="2">
          <cell r="A2">
            <v>55</v>
          </cell>
          <cell r="B2">
            <v>39246</v>
          </cell>
          <cell r="C2" t="str">
            <v>Reduced budget for clubhouse by $4.0 million; original budget included land for Ocean Isle purchase</v>
          </cell>
          <cell r="E2">
            <v>6</v>
          </cell>
        </row>
        <row r="3">
          <cell r="A3">
            <v>55</v>
          </cell>
          <cell r="B3">
            <v>39246</v>
          </cell>
          <cell r="C3" t="str">
            <v>Spread lot dev costs out, per revision per John Myers; development costs were moved back due to the fact that closings can occur prior to a lot being completed.</v>
          </cell>
          <cell r="E3">
            <v>1</v>
          </cell>
        </row>
        <row r="4">
          <cell r="A4">
            <v>55</v>
          </cell>
          <cell r="B4">
            <v>39246</v>
          </cell>
          <cell r="C4" t="str">
            <v>Changed Phase 2B lot configuration; revenue increase of approx $2.5 million; cost increase of $25k</v>
          </cell>
          <cell r="E4">
            <v>2</v>
          </cell>
        </row>
        <row r="5">
          <cell r="A5">
            <v>55</v>
          </cell>
          <cell r="B5">
            <v>39246</v>
          </cell>
          <cell r="C5" t="str">
            <v>Adjusted timing of expenditures on rec amenities and marketing; lowered costs on the front end</v>
          </cell>
          <cell r="E5">
            <v>3</v>
          </cell>
        </row>
        <row r="6">
          <cell r="A6">
            <v>55</v>
          </cell>
          <cell r="B6">
            <v>39246</v>
          </cell>
          <cell r="C6" t="str">
            <v>Decreased predev overhead by $350k; increased surveying by like amount</v>
          </cell>
          <cell r="E6">
            <v>4</v>
          </cell>
        </row>
        <row r="7">
          <cell r="A7">
            <v>55</v>
          </cell>
          <cell r="B7">
            <v>39244</v>
          </cell>
          <cell r="C7" t="str">
            <v>Adjusted lot takedowns further per conversation with J. Myers; moved phase 2B closings up to Spring/Summer of 2008 (from Fall 2008)</v>
          </cell>
          <cell r="E7">
            <v>5</v>
          </cell>
        </row>
        <row r="8">
          <cell r="A8">
            <v>55</v>
          </cell>
          <cell r="B8">
            <v>39244</v>
          </cell>
          <cell r="C8" t="str">
            <v>Added marketing center budget of $1.5 million</v>
          </cell>
          <cell r="E8">
            <v>7</v>
          </cell>
        </row>
        <row r="9">
          <cell r="A9">
            <v>55</v>
          </cell>
          <cell r="B9">
            <v>39244</v>
          </cell>
          <cell r="C9" t="str">
            <v>Increased marketing budget by $4.0 million, added marketing reimbursements totaling $5.0 million beginning in May 2008</v>
          </cell>
          <cell r="E9">
            <v>8</v>
          </cell>
        </row>
        <row r="10">
          <cell r="A10">
            <v>55</v>
          </cell>
          <cell r="B10">
            <v>39217</v>
          </cell>
          <cell r="C10" t="str">
            <v>Adjusted takedowns for Phase 2A to better track with launch results, as follows:</v>
          </cell>
          <cell r="E10">
            <v>9</v>
          </cell>
        </row>
        <row r="11">
          <cell r="A11">
            <v>55</v>
          </cell>
          <cell r="B11">
            <v>39217</v>
          </cell>
          <cell r="C11" t="str">
            <v xml:space="preserve"> - Phase 2A Reduced total villa lots from 48 to 42, closings to take place evenly over June and July</v>
          </cell>
          <cell r="E11">
            <v>10</v>
          </cell>
        </row>
        <row r="12">
          <cell r="A12">
            <v>55</v>
          </cell>
          <cell r="B12">
            <v>39217</v>
          </cell>
          <cell r="C12" t="str">
            <v xml:space="preserve"> - Phase 2A increased price for villas from $125k to $145k (avg price after incentives)</v>
          </cell>
          <cell r="E12">
            <v>11</v>
          </cell>
        </row>
        <row r="13">
          <cell r="A13">
            <v>55</v>
          </cell>
          <cell r="B13">
            <v>39217</v>
          </cell>
          <cell r="C13" t="str">
            <v xml:space="preserve"> - Phase 2A Increased price on waterfront lots to $425k (from $350k)</v>
          </cell>
          <cell r="E13">
            <v>12</v>
          </cell>
        </row>
        <row r="14">
          <cell r="A14">
            <v>55</v>
          </cell>
          <cell r="B14">
            <v>39217</v>
          </cell>
          <cell r="C14" t="str">
            <v xml:space="preserve"> - Phase 2A reduced initial closings for waterfront lots to 7 in June &amp; July (was 20) with remainder    of lots to close in Sept - Nov.</v>
          </cell>
          <cell r="E14">
            <v>13</v>
          </cell>
        </row>
        <row r="15">
          <cell r="A15">
            <v>55</v>
          </cell>
          <cell r="B15">
            <v>39217</v>
          </cell>
          <cell r="C15" t="str">
            <v xml:space="preserve"> - Phase 2A increased # of interior lots from 83 to 89 (offsets decrease in villa lots)</v>
          </cell>
          <cell r="E15">
            <v>14</v>
          </cell>
        </row>
        <row r="16">
          <cell r="A16">
            <v>55</v>
          </cell>
          <cell r="B16">
            <v>39217</v>
          </cell>
          <cell r="C16" t="str">
            <v xml:space="preserve"> - Phase 2A reduced june &amp; july closings from 83 to 55; remainder to close in Sept - Nov</v>
          </cell>
          <cell r="E16">
            <v>15</v>
          </cell>
        </row>
        <row r="17">
          <cell r="A17">
            <v>55</v>
          </cell>
          <cell r="B17">
            <v>39133</v>
          </cell>
          <cell r="C17" t="str">
            <v>Adjusted lot takedowns per notes from Steve S.</v>
          </cell>
          <cell r="E17">
            <v>16</v>
          </cell>
        </row>
        <row r="18">
          <cell r="A18">
            <v>55</v>
          </cell>
          <cell r="B18">
            <v>39133</v>
          </cell>
          <cell r="C18" t="str">
            <v>Increased land loan by $7 million in April 2007 (upon commencement of development)</v>
          </cell>
          <cell r="E18">
            <v>17</v>
          </cell>
        </row>
        <row r="19">
          <cell r="A19">
            <v>55</v>
          </cell>
          <cell r="B19">
            <v>39133</v>
          </cell>
          <cell r="C19" t="str">
            <v>Adjusted lot takedowns per notes from Steve S.</v>
          </cell>
          <cell r="E19">
            <v>18</v>
          </cell>
        </row>
        <row r="20">
          <cell r="A20">
            <v>55</v>
          </cell>
          <cell r="B20">
            <v>39133</v>
          </cell>
          <cell r="C20" t="str">
            <v>Increased land loan by $7 million in April 2007 (upon commencement of development)</v>
          </cell>
          <cell r="E20">
            <v>19</v>
          </cell>
        </row>
        <row r="21">
          <cell r="A21">
            <v>55</v>
          </cell>
          <cell r="B21">
            <v>39092</v>
          </cell>
          <cell r="C21" t="str">
            <v>Moved back Phase 1D takedowns 1 month to start in May 2007</v>
          </cell>
          <cell r="E21">
            <v>20</v>
          </cell>
        </row>
        <row r="22">
          <cell r="A22">
            <v>55</v>
          </cell>
          <cell r="B22">
            <v>39092</v>
          </cell>
          <cell r="C22" t="str">
            <v>Moved development loan back to start in March 20007; increased land loan LTC to 75% in March 2007</v>
          </cell>
          <cell r="E22">
            <v>21</v>
          </cell>
        </row>
        <row r="23">
          <cell r="A23">
            <v>55</v>
          </cell>
          <cell r="B23">
            <v>39092</v>
          </cell>
          <cell r="C23" t="str">
            <v>Moved back Phase 1D takedowns 1 month to start in May 2007</v>
          </cell>
          <cell r="E23">
            <v>22</v>
          </cell>
        </row>
        <row r="24">
          <cell r="A24">
            <v>55</v>
          </cell>
          <cell r="B24">
            <v>39092</v>
          </cell>
          <cell r="C24" t="str">
            <v>Moved development loan back to start in March 20007; increased land loan LTC to 75% in March 2007</v>
          </cell>
          <cell r="E24">
            <v>23</v>
          </cell>
        </row>
        <row r="25">
          <cell r="A25">
            <v>55</v>
          </cell>
          <cell r="B25">
            <v>39086</v>
          </cell>
          <cell r="C25" t="str">
            <v>Removed additional land proceeds due to appraisal issue at Bethany Short</v>
          </cell>
          <cell r="E25">
            <v>24</v>
          </cell>
        </row>
        <row r="26">
          <cell r="A26">
            <v>55</v>
          </cell>
          <cell r="B26">
            <v>39086</v>
          </cell>
          <cell r="C26" t="str">
            <v>Removed additional land proceeds due to appraisal issue at Bethany Short</v>
          </cell>
          <cell r="E26">
            <v>25</v>
          </cell>
        </row>
        <row r="27">
          <cell r="A27">
            <v>55</v>
          </cell>
          <cell r="B27">
            <v>39057</v>
          </cell>
          <cell r="C27" t="str">
            <v>Revised lot configuration and takedown schedule substantially; refer to pro forma dated 11/6/06 for comparison</v>
          </cell>
          <cell r="E27">
            <v>26</v>
          </cell>
        </row>
        <row r="28">
          <cell r="A28">
            <v>55</v>
          </cell>
          <cell r="B28">
            <v>39030</v>
          </cell>
          <cell r="C28" t="str">
            <v>Added $300k land purchase in 12/06 for sales center site</v>
          </cell>
          <cell r="E28">
            <v>27</v>
          </cell>
        </row>
        <row r="29">
          <cell r="A29">
            <v>55</v>
          </cell>
          <cell r="B29">
            <v>39024</v>
          </cell>
          <cell r="C29" t="str">
            <v>Pushed back all development work to begin in December/January 2007</v>
          </cell>
          <cell r="E29">
            <v>28</v>
          </cell>
        </row>
        <row r="30">
          <cell r="A30">
            <v>55</v>
          </cell>
          <cell r="B30">
            <v>39024</v>
          </cell>
          <cell r="C30" t="str">
            <v>Moved back lot closings to begin in August 2007</v>
          </cell>
          <cell r="E30">
            <v>29</v>
          </cell>
        </row>
        <row r="31">
          <cell r="A31">
            <v>55</v>
          </cell>
          <cell r="B31">
            <v>38929</v>
          </cell>
          <cell r="C31" t="str">
            <v>Made changes to lot configuration, lot prices and lot development costs, per John Myers; see 'Input' tab for comparison to prior configuration</v>
          </cell>
          <cell r="E31">
            <v>30</v>
          </cell>
        </row>
        <row r="32">
          <cell r="A32">
            <v>55</v>
          </cell>
          <cell r="B32">
            <v>38929</v>
          </cell>
          <cell r="C32" t="str">
            <v>Reduced marketing costs to $12 million (from $26 million) and added sales commissions of 6% of single family lot sales</v>
          </cell>
          <cell r="E32">
            <v>31</v>
          </cell>
        </row>
        <row r="33">
          <cell r="A33">
            <v>55</v>
          </cell>
          <cell r="B33">
            <v>38929</v>
          </cell>
          <cell r="C33" t="str">
            <v>Increased 'Utilities' expense to $1.25 million (from $750k)</v>
          </cell>
          <cell r="E33">
            <v>32</v>
          </cell>
        </row>
        <row r="34">
          <cell r="A34">
            <v>55</v>
          </cell>
          <cell r="B34">
            <v>38929</v>
          </cell>
          <cell r="C34" t="str">
            <v>Increased 'overall site work' by $1.5 million for additional stormwater mgmt costs(changed cost categories also - erosion &amp; sediment control became overall site work)</v>
          </cell>
          <cell r="E34">
            <v>33</v>
          </cell>
        </row>
        <row r="35">
          <cell r="A35">
            <v>55</v>
          </cell>
          <cell r="B35">
            <v>38929</v>
          </cell>
          <cell r="C35" t="str">
            <v>Moved mgmt fees from General Overhead to Management Fees (approx $7 million, or 3% of sales); added $200k in General Overhead budget</v>
          </cell>
          <cell r="E35">
            <v>34</v>
          </cell>
        </row>
        <row r="36">
          <cell r="A36">
            <v>55</v>
          </cell>
          <cell r="B36">
            <v>38796</v>
          </cell>
          <cell r="C36" t="str">
            <v>Pushed out first takes by 4 months from June to November per J.M.</v>
          </cell>
          <cell r="E36">
            <v>35</v>
          </cell>
        </row>
        <row r="37">
          <cell r="A37">
            <v>55</v>
          </cell>
          <cell r="B37">
            <v>38755</v>
          </cell>
          <cell r="C37" t="str">
            <v>50' Lots went from $75K to $100K</v>
          </cell>
          <cell r="E37">
            <v>36</v>
          </cell>
        </row>
        <row r="38">
          <cell r="A38">
            <v>55</v>
          </cell>
          <cell r="B38">
            <v>38755</v>
          </cell>
          <cell r="C38" t="str">
            <v>60' Lots went from 250 units to 100 units and stayed at $90K. Costs up $.5K lot</v>
          </cell>
          <cell r="E38">
            <v>37</v>
          </cell>
        </row>
        <row r="39">
          <cell r="A39">
            <v>55</v>
          </cell>
          <cell r="B39">
            <v>38755</v>
          </cell>
          <cell r="C39" t="str">
            <v>70' Lots went from $122.5K to $110K</v>
          </cell>
          <cell r="E39">
            <v>38</v>
          </cell>
        </row>
        <row r="40">
          <cell r="A40">
            <v>55</v>
          </cell>
          <cell r="B40">
            <v>38755</v>
          </cell>
          <cell r="C40" t="str">
            <v>80' Lots went from $150K to $135K and from 225 to 600 units. Costs up $1.5K lot</v>
          </cell>
          <cell r="E40">
            <v>39</v>
          </cell>
        </row>
        <row r="41">
          <cell r="A41">
            <v>55</v>
          </cell>
          <cell r="B41">
            <v>38755</v>
          </cell>
          <cell r="C41" t="str">
            <v>16/18' Towns went from 400 to 0</v>
          </cell>
          <cell r="E41">
            <v>40</v>
          </cell>
        </row>
        <row r="42">
          <cell r="A42">
            <v>55</v>
          </cell>
          <cell r="B42">
            <v>38755</v>
          </cell>
          <cell r="C42" t="str">
            <v>22/24' Towns went from $60 to $80K and 400 to 300 units. Costs up $4K lot</v>
          </cell>
          <cell r="E42">
            <v>41</v>
          </cell>
        </row>
        <row r="43">
          <cell r="A43">
            <v>55</v>
          </cell>
          <cell r="B43">
            <v>38755</v>
          </cell>
          <cell r="C43" t="str">
            <v>Condo's went from $45 to $75K and 1000 to 700 units. Costs up $1.8K lot</v>
          </cell>
          <cell r="E43">
            <v>42</v>
          </cell>
        </row>
        <row r="44">
          <cell r="A44">
            <v>55</v>
          </cell>
          <cell r="B44">
            <v>38755</v>
          </cell>
          <cell r="C44" t="str">
            <v xml:space="preserve">     Total Sales up $25M and Costs up $.5M  # of units down 575 units</v>
          </cell>
          <cell r="E44">
            <v>43</v>
          </cell>
        </row>
        <row r="45">
          <cell r="A45">
            <v>55</v>
          </cell>
          <cell r="B45">
            <v>38755</v>
          </cell>
          <cell r="C45" t="str">
            <v>Entry Features and Landscaping each went up $500K</v>
          </cell>
          <cell r="E45">
            <v>44</v>
          </cell>
        </row>
        <row r="46">
          <cell r="A46">
            <v>55</v>
          </cell>
          <cell r="B46">
            <v>38755</v>
          </cell>
          <cell r="C46" t="str">
            <v>Marketing went up $8M</v>
          </cell>
          <cell r="E46">
            <v>45</v>
          </cell>
        </row>
      </sheetData>
      <sheetData sheetId="3" refreshError="1">
        <row r="1">
          <cell r="A1" t="str">
            <v>Field1</v>
          </cell>
          <cell r="B1" t="str">
            <v>Field2</v>
          </cell>
          <cell r="C1" t="str">
            <v>Field3</v>
          </cell>
          <cell r="D1" t="str">
            <v>Field4</v>
          </cell>
          <cell r="E1" t="str">
            <v>Field5</v>
          </cell>
          <cell r="F1" t="str">
            <v>Field6</v>
          </cell>
          <cell r="G1" t="str">
            <v>Field7</v>
          </cell>
          <cell r="H1" t="str">
            <v>Field8</v>
          </cell>
          <cell r="I1" t="str">
            <v>Field9</v>
          </cell>
          <cell r="J1" t="str">
            <v>Field10</v>
          </cell>
          <cell r="K1" t="str">
            <v>Field11</v>
          </cell>
          <cell r="L1" t="str">
            <v>Field12</v>
          </cell>
          <cell r="M1" t="str">
            <v>Field13</v>
          </cell>
        </row>
        <row r="2">
          <cell r="A2" t="str">
            <v>LAND</v>
          </cell>
          <cell r="B2" t="str">
            <v>Land and Closing Costs</v>
          </cell>
          <cell r="D2">
            <v>29674820.27</v>
          </cell>
          <cell r="K2">
            <v>2</v>
          </cell>
          <cell r="L2">
            <v>0</v>
          </cell>
          <cell r="M2">
            <v>29674820.27</v>
          </cell>
        </row>
        <row r="3">
          <cell r="A3" t="str">
            <v>Subtotal - LAND</v>
          </cell>
          <cell r="D3">
            <v>29674820.27</v>
          </cell>
        </row>
        <row r="6">
          <cell r="A6" t="str">
            <v>INDIRECT DEVELOPMENT</v>
          </cell>
          <cell r="B6" t="str">
            <v>Predevelopment Overhead</v>
          </cell>
          <cell r="D6">
            <v>150000</v>
          </cell>
          <cell r="K6">
            <v>2</v>
          </cell>
          <cell r="L6">
            <v>0</v>
          </cell>
          <cell r="M6">
            <v>500000</v>
          </cell>
        </row>
        <row r="7">
          <cell r="A7" t="str">
            <v>INDIRECT DEVELOPMENT</v>
          </cell>
          <cell r="B7" t="str">
            <v>Architecture &amp; Design</v>
          </cell>
          <cell r="D7">
            <v>500000</v>
          </cell>
          <cell r="K7">
            <v>2</v>
          </cell>
          <cell r="L7">
            <v>0</v>
          </cell>
          <cell r="M7">
            <v>500000</v>
          </cell>
        </row>
        <row r="8">
          <cell r="A8" t="str">
            <v>INDIRECT DEVELOPMENT</v>
          </cell>
          <cell r="B8" t="str">
            <v>Engineering</v>
          </cell>
          <cell r="D8">
            <v>2500000</v>
          </cell>
          <cell r="K8">
            <v>2</v>
          </cell>
          <cell r="L8">
            <v>0</v>
          </cell>
          <cell r="M8">
            <v>2500000</v>
          </cell>
        </row>
        <row r="9">
          <cell r="A9" t="str">
            <v>INDIRECT DEVELOPMENT</v>
          </cell>
          <cell r="B9" t="str">
            <v>Surveying</v>
          </cell>
          <cell r="D9">
            <v>1100000</v>
          </cell>
          <cell r="K9">
            <v>2</v>
          </cell>
          <cell r="L9">
            <v>0</v>
          </cell>
          <cell r="M9">
            <v>750000</v>
          </cell>
        </row>
        <row r="10">
          <cell r="A10" t="str">
            <v>INDIRECT DEVELOPMENT</v>
          </cell>
          <cell r="B10" t="str">
            <v>Environmental</v>
          </cell>
          <cell r="D10">
            <v>250000</v>
          </cell>
          <cell r="K10">
            <v>2</v>
          </cell>
          <cell r="L10">
            <v>0</v>
          </cell>
          <cell r="M10">
            <v>250000</v>
          </cell>
        </row>
        <row r="11">
          <cell r="A11" t="str">
            <v>Subtotal - INDIRECT DEVELOPMENT</v>
          </cell>
          <cell r="D11">
            <v>4500000</v>
          </cell>
        </row>
        <row r="14">
          <cell r="A14" t="str">
            <v>GENERAL DEVELOPMENT</v>
          </cell>
          <cell r="B14" t="str">
            <v>Off-site</v>
          </cell>
          <cell r="D14">
            <v>1000000</v>
          </cell>
          <cell r="K14">
            <v>2</v>
          </cell>
          <cell r="L14">
            <v>0</v>
          </cell>
          <cell r="M14">
            <v>1000000</v>
          </cell>
        </row>
        <row r="15">
          <cell r="A15" t="str">
            <v>GENERAL DEVELOPMENT</v>
          </cell>
          <cell r="B15" t="str">
            <v>Overall Site Work</v>
          </cell>
          <cell r="D15">
            <v>5250000</v>
          </cell>
          <cell r="K15">
            <v>2</v>
          </cell>
          <cell r="L15">
            <v>0</v>
          </cell>
          <cell r="M15">
            <v>5250000</v>
          </cell>
        </row>
        <row r="16">
          <cell r="A16" t="str">
            <v>GENERAL DEVELOPMENT</v>
          </cell>
          <cell r="B16" t="str">
            <v>Utilities</v>
          </cell>
          <cell r="D16">
            <v>1250000</v>
          </cell>
          <cell r="K16">
            <v>2</v>
          </cell>
          <cell r="L16">
            <v>0</v>
          </cell>
          <cell r="M16">
            <v>1250000</v>
          </cell>
        </row>
        <row r="17">
          <cell r="A17" t="str">
            <v>GENERAL DEVELOPMENT</v>
          </cell>
          <cell r="B17" t="str">
            <v>Primary Road</v>
          </cell>
          <cell r="D17">
            <v>3000000</v>
          </cell>
          <cell r="K17">
            <v>2</v>
          </cell>
          <cell r="L17">
            <v>0</v>
          </cell>
          <cell r="M17">
            <v>3000000</v>
          </cell>
        </row>
        <row r="18">
          <cell r="A18" t="str">
            <v>Subtotal - GENERAL DEVELOPMENT</v>
          </cell>
          <cell r="D18">
            <v>10500000</v>
          </cell>
        </row>
        <row r="21">
          <cell r="A21" t="str">
            <v>PHASE DEVELOPMENT</v>
          </cell>
          <cell r="B21" t="str">
            <v>Phase 1 Site Work</v>
          </cell>
          <cell r="D21">
            <v>14625000</v>
          </cell>
          <cell r="K21">
            <v>2</v>
          </cell>
          <cell r="L21">
            <v>0</v>
          </cell>
          <cell r="M21">
            <v>14625000</v>
          </cell>
        </row>
        <row r="22">
          <cell r="A22" t="str">
            <v>PHASE DEVELOPMENT</v>
          </cell>
          <cell r="B22" t="str">
            <v>Phase 2 Site Work</v>
          </cell>
          <cell r="D22">
            <v>6500000</v>
          </cell>
          <cell r="K22">
            <v>2</v>
          </cell>
          <cell r="L22">
            <v>0</v>
          </cell>
          <cell r="M22">
            <v>6500000</v>
          </cell>
        </row>
        <row r="23">
          <cell r="A23" t="str">
            <v>PHASE DEVELOPMENT</v>
          </cell>
          <cell r="B23" t="str">
            <v>Phase 3 Site Work</v>
          </cell>
          <cell r="D23">
            <v>3775000</v>
          </cell>
          <cell r="K23">
            <v>2</v>
          </cell>
          <cell r="L23">
            <v>0</v>
          </cell>
          <cell r="M23">
            <v>3775000</v>
          </cell>
        </row>
        <row r="24">
          <cell r="A24" t="str">
            <v>PHASE DEVELOPMENT</v>
          </cell>
          <cell r="B24" t="str">
            <v>Phase 4 Site Work</v>
          </cell>
          <cell r="D24">
            <v>2400000</v>
          </cell>
          <cell r="K24">
            <v>2</v>
          </cell>
          <cell r="L24">
            <v>0</v>
          </cell>
          <cell r="M24">
            <v>2375000</v>
          </cell>
        </row>
        <row r="25">
          <cell r="A25" t="str">
            <v>PHASE DEVELOPMENT</v>
          </cell>
          <cell r="B25" t="str">
            <v>Phase 5 Site Work</v>
          </cell>
          <cell r="D25">
            <v>5600000</v>
          </cell>
          <cell r="K25">
            <v>2</v>
          </cell>
          <cell r="L25">
            <v>0</v>
          </cell>
          <cell r="M25">
            <v>5600000</v>
          </cell>
        </row>
        <row r="26">
          <cell r="A26" t="str">
            <v>PHASE DEVELOPMENT</v>
          </cell>
          <cell r="B26" t="str">
            <v>Phase 6 Site Work</v>
          </cell>
          <cell r="D26">
            <v>9000000</v>
          </cell>
          <cell r="K26">
            <v>2</v>
          </cell>
          <cell r="L26">
            <v>0</v>
          </cell>
          <cell r="M26">
            <v>9000000</v>
          </cell>
        </row>
        <row r="27">
          <cell r="A27" t="str">
            <v>PHASE DEVELOPMENT</v>
          </cell>
          <cell r="B27" t="str">
            <v>Phase 7 Site Work</v>
          </cell>
          <cell r="D27">
            <v>0</v>
          </cell>
          <cell r="K27">
            <v>2</v>
          </cell>
          <cell r="L27">
            <v>0</v>
          </cell>
          <cell r="M27">
            <v>0</v>
          </cell>
        </row>
        <row r="28">
          <cell r="A28" t="str">
            <v>PHASE DEVELOPMENT</v>
          </cell>
          <cell r="B28" t="str">
            <v>Phase 8 Site Work</v>
          </cell>
          <cell r="D28">
            <v>0</v>
          </cell>
          <cell r="K28">
            <v>2</v>
          </cell>
          <cell r="L28">
            <v>0</v>
          </cell>
          <cell r="M28">
            <v>0</v>
          </cell>
        </row>
        <row r="29">
          <cell r="A29" t="str">
            <v>PHASE DEVELOPMENT</v>
          </cell>
          <cell r="B29" t="str">
            <v>Phase 9 Site Work</v>
          </cell>
          <cell r="D29">
            <v>0</v>
          </cell>
          <cell r="K29">
            <v>2</v>
          </cell>
          <cell r="L29">
            <v>0</v>
          </cell>
          <cell r="M29">
            <v>0</v>
          </cell>
        </row>
        <row r="30">
          <cell r="A30" t="str">
            <v>PHASE DEVELOPMENT</v>
          </cell>
          <cell r="B30" t="str">
            <v>Phase 10 Site Work</v>
          </cell>
          <cell r="D30">
            <v>0</v>
          </cell>
          <cell r="K30">
            <v>2</v>
          </cell>
          <cell r="L30">
            <v>0</v>
          </cell>
          <cell r="M30">
            <v>0</v>
          </cell>
        </row>
        <row r="31">
          <cell r="A31" t="str">
            <v>PHASE DEVELOPMENT</v>
          </cell>
          <cell r="B31" t="str">
            <v>Phase 11 Site Work</v>
          </cell>
          <cell r="D31">
            <v>0</v>
          </cell>
          <cell r="K31">
            <v>2</v>
          </cell>
          <cell r="L31">
            <v>0</v>
          </cell>
          <cell r="M31">
            <v>0</v>
          </cell>
        </row>
        <row r="32">
          <cell r="A32" t="str">
            <v>PHASE DEVELOPMENT</v>
          </cell>
          <cell r="B32" t="str">
            <v>Phase 12 Site Work</v>
          </cell>
          <cell r="D32">
            <v>0</v>
          </cell>
          <cell r="K32">
            <v>2</v>
          </cell>
          <cell r="L32">
            <v>0</v>
          </cell>
          <cell r="M32">
            <v>0</v>
          </cell>
        </row>
        <row r="33">
          <cell r="A33" t="str">
            <v>PHASE DEVELOPMENT</v>
          </cell>
          <cell r="B33" t="str">
            <v>Phase 13 Site Work</v>
          </cell>
          <cell r="D33">
            <v>0</v>
          </cell>
          <cell r="K33">
            <v>2</v>
          </cell>
          <cell r="L33">
            <v>0</v>
          </cell>
          <cell r="M33">
            <v>0</v>
          </cell>
        </row>
        <row r="34">
          <cell r="A34" t="str">
            <v>PHASE DEVELOPMENT</v>
          </cell>
          <cell r="B34" t="str">
            <v>Phase 14 Site Work</v>
          </cell>
          <cell r="D34">
            <v>0</v>
          </cell>
          <cell r="K34">
            <v>2</v>
          </cell>
          <cell r="L34">
            <v>0</v>
          </cell>
          <cell r="M34">
            <v>0</v>
          </cell>
        </row>
        <row r="35">
          <cell r="A35" t="str">
            <v>PHASE DEVELOPMENT</v>
          </cell>
          <cell r="B35" t="str">
            <v>Phase 15 Site Work</v>
          </cell>
          <cell r="D35">
            <v>0</v>
          </cell>
          <cell r="K35">
            <v>2</v>
          </cell>
          <cell r="L35">
            <v>0</v>
          </cell>
          <cell r="M35">
            <v>0</v>
          </cell>
        </row>
        <row r="36">
          <cell r="A36" t="str">
            <v>PHASE DEVELOPMENT</v>
          </cell>
          <cell r="B36" t="str">
            <v>Phase 16 Site Work</v>
          </cell>
          <cell r="D36">
            <v>0</v>
          </cell>
          <cell r="K36">
            <v>2</v>
          </cell>
          <cell r="L36">
            <v>0</v>
          </cell>
          <cell r="M36">
            <v>0</v>
          </cell>
        </row>
        <row r="37">
          <cell r="A37" t="str">
            <v>PHASE DEVELOPMENT</v>
          </cell>
          <cell r="B37" t="str">
            <v>Phase 17 Site Work</v>
          </cell>
          <cell r="D37">
            <v>0</v>
          </cell>
          <cell r="K37">
            <v>2</v>
          </cell>
          <cell r="L37">
            <v>0</v>
          </cell>
          <cell r="M37">
            <v>0</v>
          </cell>
        </row>
        <row r="38">
          <cell r="A38" t="str">
            <v>PHASE DEVELOPMENT</v>
          </cell>
          <cell r="B38" t="str">
            <v>Phase 18 Site Work</v>
          </cell>
          <cell r="D38">
            <v>0</v>
          </cell>
          <cell r="K38">
            <v>2</v>
          </cell>
          <cell r="L38">
            <v>0</v>
          </cell>
          <cell r="M38">
            <v>0</v>
          </cell>
        </row>
        <row r="39">
          <cell r="A39" t="str">
            <v>PHASE DEVELOPMENT</v>
          </cell>
          <cell r="B39" t="str">
            <v>Phase 19 Site Work</v>
          </cell>
          <cell r="D39">
            <v>0</v>
          </cell>
          <cell r="K39">
            <v>2</v>
          </cell>
          <cell r="L39">
            <v>0</v>
          </cell>
          <cell r="M39">
            <v>0</v>
          </cell>
        </row>
        <row r="40">
          <cell r="A40" t="str">
            <v>PHASE DEVELOPMENT</v>
          </cell>
          <cell r="B40" t="str">
            <v>Phase 20 Site Work</v>
          </cell>
          <cell r="D40">
            <v>0</v>
          </cell>
          <cell r="K40">
            <v>2</v>
          </cell>
          <cell r="L40">
            <v>0</v>
          </cell>
          <cell r="M40">
            <v>0</v>
          </cell>
        </row>
        <row r="41">
          <cell r="A41" t="str">
            <v>Subtotal - PHASE DEVELOPMENT</v>
          </cell>
          <cell r="D41">
            <v>41900000</v>
          </cell>
        </row>
        <row r="44">
          <cell r="A44" t="str">
            <v>DEVELOPMENT ENHANCEMENTS</v>
          </cell>
          <cell r="B44" t="str">
            <v>Entrance Features</v>
          </cell>
          <cell r="D44">
            <v>3000000</v>
          </cell>
          <cell r="K44">
            <v>2</v>
          </cell>
          <cell r="L44">
            <v>0</v>
          </cell>
          <cell r="M44">
            <v>3000000</v>
          </cell>
        </row>
        <row r="45">
          <cell r="A45" t="str">
            <v>DEVELOPMENT ENHANCEMENTS</v>
          </cell>
          <cell r="B45" t="str">
            <v>Landscaping</v>
          </cell>
          <cell r="D45">
            <v>4000000</v>
          </cell>
          <cell r="K45">
            <v>2</v>
          </cell>
          <cell r="L45">
            <v>0</v>
          </cell>
          <cell r="M45">
            <v>4000000</v>
          </cell>
        </row>
        <row r="46">
          <cell r="A46" t="str">
            <v>DEVELOPMENT ENHANCEMENTS</v>
          </cell>
          <cell r="B46" t="str">
            <v>Recreational Amenities</v>
          </cell>
          <cell r="D46">
            <v>15000000</v>
          </cell>
          <cell r="K46">
            <v>2</v>
          </cell>
          <cell r="L46">
            <v>0</v>
          </cell>
          <cell r="M46">
            <v>15000000</v>
          </cell>
        </row>
        <row r="47">
          <cell r="A47" t="str">
            <v>DEVELOPMENT ENHANCEMENTS</v>
          </cell>
          <cell r="B47" t="str">
            <v>Club House</v>
          </cell>
          <cell r="D47">
            <v>1000000</v>
          </cell>
          <cell r="K47">
            <v>2</v>
          </cell>
          <cell r="L47">
            <v>0</v>
          </cell>
          <cell r="M47">
            <v>5000000</v>
          </cell>
        </row>
        <row r="48">
          <cell r="A48" t="str">
            <v>Subtotal - DEVELOPMENT ENHANCEMENTS</v>
          </cell>
          <cell r="D48">
            <v>23000000</v>
          </cell>
        </row>
        <row r="51">
          <cell r="A51" t="str">
            <v>SOFT COSTS</v>
          </cell>
          <cell r="B51" t="str">
            <v>General Overhead</v>
          </cell>
          <cell r="D51">
            <v>200000</v>
          </cell>
          <cell r="K51">
            <v>2</v>
          </cell>
          <cell r="L51">
            <v>0</v>
          </cell>
          <cell r="M51">
            <v>200000</v>
          </cell>
        </row>
        <row r="52">
          <cell r="A52" t="str">
            <v>SOFT COSTS</v>
          </cell>
          <cell r="B52" t="str">
            <v>Government Fees</v>
          </cell>
          <cell r="D52">
            <v>3500000</v>
          </cell>
          <cell r="K52">
            <v>2</v>
          </cell>
          <cell r="L52">
            <v>0</v>
          </cell>
          <cell r="M52">
            <v>3500000</v>
          </cell>
        </row>
        <row r="53">
          <cell r="A53" t="str">
            <v>SOFT COSTS</v>
          </cell>
          <cell r="B53" t="str">
            <v>Real Estate Taxes</v>
          </cell>
          <cell r="D53">
            <v>2000000</v>
          </cell>
          <cell r="K53">
            <v>2</v>
          </cell>
          <cell r="L53">
            <v>0</v>
          </cell>
          <cell r="M53">
            <v>2000000</v>
          </cell>
        </row>
        <row r="54">
          <cell r="A54" t="str">
            <v>SOFT COSTS</v>
          </cell>
          <cell r="B54" t="str">
            <v>Site Maintenance</v>
          </cell>
          <cell r="D54">
            <v>2000000</v>
          </cell>
          <cell r="K54">
            <v>2</v>
          </cell>
          <cell r="L54">
            <v>0</v>
          </cell>
          <cell r="M54">
            <v>2000000</v>
          </cell>
        </row>
        <row r="55">
          <cell r="A55" t="str">
            <v>SOFT COSTS</v>
          </cell>
          <cell r="B55" t="str">
            <v>Legal Fees</v>
          </cell>
          <cell r="D55">
            <v>1000000</v>
          </cell>
          <cell r="K55">
            <v>2</v>
          </cell>
          <cell r="L55">
            <v>0</v>
          </cell>
          <cell r="M55">
            <v>1000000</v>
          </cell>
        </row>
        <row r="56">
          <cell r="A56" t="str">
            <v>SOFT COSTS</v>
          </cell>
          <cell r="B56" t="str">
            <v>Marketing</v>
          </cell>
          <cell r="D56">
            <v>16000000</v>
          </cell>
          <cell r="K56">
            <v>2</v>
          </cell>
          <cell r="L56">
            <v>0</v>
          </cell>
          <cell r="M56">
            <v>12000000</v>
          </cell>
        </row>
        <row r="57">
          <cell r="A57" t="str">
            <v>SOFT COSTS</v>
          </cell>
          <cell r="B57" t="str">
            <v>Marketing Center</v>
          </cell>
          <cell r="D57">
            <v>1500000</v>
          </cell>
          <cell r="K57">
            <v>2</v>
          </cell>
          <cell r="L57">
            <v>0</v>
          </cell>
          <cell r="M57">
            <v>0</v>
          </cell>
        </row>
        <row r="58">
          <cell r="A58" t="str">
            <v>SOFT COSTS</v>
          </cell>
          <cell r="B58" t="str">
            <v>Management Fees</v>
          </cell>
          <cell r="D58">
            <v>7000000</v>
          </cell>
          <cell r="K58">
            <v>2</v>
          </cell>
          <cell r="L58">
            <v>0</v>
          </cell>
          <cell r="M58">
            <v>7000000</v>
          </cell>
        </row>
        <row r="59">
          <cell r="A59" t="str">
            <v>Subtotal - SOFT COSTS</v>
          </cell>
          <cell r="D59">
            <v>33200000</v>
          </cell>
        </row>
        <row r="62">
          <cell r="A62" t="str">
            <v>CONTINGENCY</v>
          </cell>
          <cell r="B62" t="str">
            <v>Contingency</v>
          </cell>
          <cell r="D62">
            <v>5000000</v>
          </cell>
          <cell r="K62">
            <v>2</v>
          </cell>
          <cell r="L62">
            <v>0</v>
          </cell>
          <cell r="M62">
            <v>5000000</v>
          </cell>
        </row>
        <row r="63">
          <cell r="A63" t="str">
            <v>Subtotal - CONTINGENCY</v>
          </cell>
          <cell r="D63">
            <v>5000000</v>
          </cell>
        </row>
        <row r="66">
          <cell r="A66" t="str">
            <v>CDD FINANCING</v>
          </cell>
          <cell r="B66" t="str">
            <v>CDD Costs</v>
          </cell>
          <cell r="D66">
            <v>0</v>
          </cell>
          <cell r="K66">
            <v>2</v>
          </cell>
          <cell r="L66">
            <v>0</v>
          </cell>
        </row>
        <row r="67">
          <cell r="A67" t="str">
            <v>CDD FINANCING</v>
          </cell>
          <cell r="B67" t="str">
            <v>CDD Funding</v>
          </cell>
          <cell r="D67">
            <v>0</v>
          </cell>
          <cell r="K67">
            <v>2</v>
          </cell>
          <cell r="L67">
            <v>0</v>
          </cell>
        </row>
        <row r="68">
          <cell r="A68" t="str">
            <v>Subtotal - CDD FINANCING</v>
          </cell>
          <cell r="D68">
            <v>0</v>
          </cell>
        </row>
        <row r="71">
          <cell r="A71" t="str">
            <v>PRIMARY FINANCING</v>
          </cell>
          <cell r="B71" t="str">
            <v>Primary Financing</v>
          </cell>
          <cell r="D71">
            <v>4216976.99</v>
          </cell>
          <cell r="K71">
            <v>2</v>
          </cell>
          <cell r="L71">
            <v>0</v>
          </cell>
        </row>
        <row r="72">
          <cell r="A72" t="str">
            <v>PRIMARY FINANCING</v>
          </cell>
          <cell r="B72" t="str">
            <v>Loan Costs - Primary</v>
          </cell>
          <cell r="D72">
            <v>446615.21</v>
          </cell>
          <cell r="K72">
            <v>2</v>
          </cell>
          <cell r="L72">
            <v>0</v>
          </cell>
        </row>
        <row r="73">
          <cell r="A73" t="str">
            <v>Subtotal - PRIMARY FINANCING</v>
          </cell>
          <cell r="D73">
            <v>4663592.2</v>
          </cell>
        </row>
        <row r="76">
          <cell r="A76" t="str">
            <v>SECONDARY FINANCING</v>
          </cell>
          <cell r="B76" t="str">
            <v>Secondary Financing</v>
          </cell>
          <cell r="D76">
            <v>0</v>
          </cell>
          <cell r="K76">
            <v>2</v>
          </cell>
          <cell r="L76">
            <v>0</v>
          </cell>
        </row>
        <row r="77">
          <cell r="A77" t="str">
            <v>SECONDARY FINANCING</v>
          </cell>
          <cell r="B77" t="str">
            <v>Loan Costs - Secondary</v>
          </cell>
          <cell r="D77">
            <v>0</v>
          </cell>
          <cell r="K77">
            <v>2</v>
          </cell>
          <cell r="L77">
            <v>0</v>
          </cell>
        </row>
        <row r="78">
          <cell r="A78" t="str">
            <v>Subtotal - SECONDARY FINANCING</v>
          </cell>
          <cell r="D78">
            <v>0</v>
          </cell>
        </row>
        <row r="81">
          <cell r="A81" t="str">
            <v>RECONCILIATION</v>
          </cell>
          <cell r="B81" t="str">
            <v>Reconciliation</v>
          </cell>
          <cell r="D81">
            <v>0</v>
          </cell>
          <cell r="K81">
            <v>2</v>
          </cell>
          <cell r="L81">
            <v>0</v>
          </cell>
          <cell r="M81">
            <v>0</v>
          </cell>
        </row>
        <row r="82">
          <cell r="A82" t="str">
            <v>Subtotal - RECONCILIATION</v>
          </cell>
          <cell r="D82">
            <v>0</v>
          </cell>
        </row>
        <row r="85">
          <cell r="A85" t="str">
            <v>RETAINAGE</v>
          </cell>
          <cell r="B85" t="str">
            <v>Retainage</v>
          </cell>
          <cell r="D85">
            <v>0</v>
          </cell>
          <cell r="K85">
            <v>2</v>
          </cell>
          <cell r="L85">
            <v>0</v>
          </cell>
          <cell r="M85">
            <v>0</v>
          </cell>
        </row>
        <row r="86">
          <cell r="A86" t="str">
            <v>Subtotal - RETAINAGE</v>
          </cell>
          <cell r="D86">
            <v>0</v>
          </cell>
        </row>
        <row r="89">
          <cell r="A89" t="str">
            <v>BUILDER DEPOSITS</v>
          </cell>
          <cell r="B89" t="str">
            <v>Builder Deposits</v>
          </cell>
          <cell r="D89">
            <v>0</v>
          </cell>
          <cell r="K89">
            <v>2</v>
          </cell>
          <cell r="L89">
            <v>0</v>
          </cell>
          <cell r="M89">
            <v>0</v>
          </cell>
        </row>
        <row r="90">
          <cell r="A90" t="str">
            <v>Subtotal - BUILDER DEPOSITS</v>
          </cell>
          <cell r="D90">
            <v>0</v>
          </cell>
        </row>
        <row r="93">
          <cell r="A93" t="str">
            <v>DEBT ACTIVITY</v>
          </cell>
          <cell r="B93" t="str">
            <v>Bank Land Loan Advances</v>
          </cell>
          <cell r="D93">
            <v>22256000</v>
          </cell>
          <cell r="K93">
            <v>2</v>
          </cell>
          <cell r="L93">
            <v>0</v>
          </cell>
          <cell r="M93">
            <v>18200000</v>
          </cell>
        </row>
        <row r="94">
          <cell r="A94" t="str">
            <v>DEBT ACTIVITY</v>
          </cell>
          <cell r="B94" t="str">
            <v>Bank Land Loan Repayments</v>
          </cell>
          <cell r="D94">
            <v>22256000</v>
          </cell>
          <cell r="K94">
            <v>2</v>
          </cell>
          <cell r="L94">
            <v>0</v>
          </cell>
          <cell r="M94">
            <v>18200000</v>
          </cell>
        </row>
        <row r="95">
          <cell r="A95" t="str">
            <v>DEBT ACTIVITY</v>
          </cell>
          <cell r="B95" t="str">
            <v>Bank Revolver Advances</v>
          </cell>
          <cell r="D95">
            <v>55827384.689999998</v>
          </cell>
          <cell r="K95">
            <v>2</v>
          </cell>
          <cell r="L95">
            <v>0</v>
          </cell>
          <cell r="M95">
            <v>92064251.480000004</v>
          </cell>
        </row>
        <row r="96">
          <cell r="A96" t="str">
            <v>DEBT ACTIVITY</v>
          </cell>
          <cell r="B96" t="str">
            <v>Bank Revolver Repayments</v>
          </cell>
          <cell r="D96">
            <v>55827384.689999998</v>
          </cell>
          <cell r="K96">
            <v>2</v>
          </cell>
          <cell r="L96">
            <v>0</v>
          </cell>
          <cell r="M96">
            <v>92064251.480000004</v>
          </cell>
        </row>
        <row r="97">
          <cell r="A97" t="str">
            <v>Subtotal - DEBT ACTIVITY</v>
          </cell>
          <cell r="D97">
            <v>156166769.38</v>
          </cell>
        </row>
        <row r="100">
          <cell r="A100" t="str">
            <v>OTHER</v>
          </cell>
          <cell r="B100" t="str">
            <v>Other Income</v>
          </cell>
          <cell r="D100">
            <v>5715.49</v>
          </cell>
          <cell r="K100">
            <v>2</v>
          </cell>
          <cell r="L100">
            <v>0</v>
          </cell>
          <cell r="M100">
            <v>5715.49</v>
          </cell>
        </row>
        <row r="101">
          <cell r="A101" t="str">
            <v>Subtotal - OTHER</v>
          </cell>
          <cell r="D101">
            <v>5715.49</v>
          </cell>
        </row>
        <row r="104">
          <cell r="A104" t="str">
            <v>CLOSING COSTS AND COMMISSIONS</v>
          </cell>
          <cell r="B104" t="str">
            <v>Closing Costs and Commissions</v>
          </cell>
          <cell r="D104">
            <v>-16168691.67</v>
          </cell>
          <cell r="K104">
            <v>2</v>
          </cell>
          <cell r="L104">
            <v>0</v>
          </cell>
          <cell r="M104">
            <v>-12076915.630000001</v>
          </cell>
        </row>
        <row r="105">
          <cell r="A105" t="str">
            <v>Subtotal - CLOSING COSTS AND COMMISSIONS</v>
          </cell>
          <cell r="D105">
            <v>-16168691.67</v>
          </cell>
        </row>
        <row r="108">
          <cell r="A108" t="str">
            <v>DEVELOPED LOT SALES</v>
          </cell>
          <cell r="B108" t="str">
            <v>Developed Lot Sales</v>
          </cell>
          <cell r="D108">
            <v>259347708.33000001</v>
          </cell>
          <cell r="K108">
            <v>2</v>
          </cell>
          <cell r="L108">
            <v>0</v>
          </cell>
          <cell r="M108">
            <v>255366145.83000001</v>
          </cell>
        </row>
        <row r="109">
          <cell r="A109" t="str">
            <v>Subtotal - DEVELOPED LOT SALES</v>
          </cell>
          <cell r="D109">
            <v>259347708.33000001</v>
          </cell>
        </row>
        <row r="112">
          <cell r="A112" t="str">
            <v>REVENUES</v>
          </cell>
          <cell r="B112" t="str">
            <v>Marketing Fee Reimbursement</v>
          </cell>
          <cell r="D112">
            <v>5000000</v>
          </cell>
          <cell r="K112">
            <v>2</v>
          </cell>
          <cell r="L112">
            <v>0</v>
          </cell>
          <cell r="M112">
            <v>0</v>
          </cell>
        </row>
        <row r="113">
          <cell r="A113" t="str">
            <v>Subtotal - REVENUES</v>
          </cell>
          <cell r="D113">
            <v>5000000</v>
          </cell>
        </row>
        <row r="116">
          <cell r="A116" t="str">
            <v>INTEREST SCHEDULE</v>
          </cell>
          <cell r="B116" t="str">
            <v>Interest Schedule</v>
          </cell>
          <cell r="D116">
            <v>0</v>
          </cell>
          <cell r="K116">
            <v>2</v>
          </cell>
          <cell r="L116">
            <v>0</v>
          </cell>
          <cell r="M116">
            <v>0</v>
          </cell>
        </row>
        <row r="117">
          <cell r="A117" t="str">
            <v>Subtotal - INTEREST SCHEDULE</v>
          </cell>
          <cell r="D117">
            <v>0</v>
          </cell>
        </row>
        <row r="120">
          <cell r="A120" t="str">
            <v>MEZZANNINE</v>
          </cell>
          <cell r="B120" t="str">
            <v>Mezzanine Loan Advances</v>
          </cell>
          <cell r="L120">
            <v>0</v>
          </cell>
          <cell r="M120">
            <v>0</v>
          </cell>
        </row>
        <row r="121">
          <cell r="A121" t="str">
            <v>MEZZANNINE</v>
          </cell>
          <cell r="B121" t="str">
            <v>Mezzanine Loan Repayments</v>
          </cell>
          <cell r="L121">
            <v>0</v>
          </cell>
          <cell r="M121">
            <v>0</v>
          </cell>
        </row>
        <row r="122">
          <cell r="A122" t="str">
            <v>Subtotal - MEZZANNINE</v>
          </cell>
          <cell r="D122">
            <v>0</v>
          </cell>
        </row>
        <row r="125">
          <cell r="A125" t="str">
            <v>UNACCOUNTED DIFFERENCES</v>
          </cell>
          <cell r="B125" t="str">
            <v>Irreconcilable Differences</v>
          </cell>
          <cell r="L125">
            <v>0</v>
          </cell>
          <cell r="M125">
            <v>0</v>
          </cell>
        </row>
        <row r="126">
          <cell r="A126" t="str">
            <v>Subtotal - UNACCOUNTED DIFFERENCES</v>
          </cell>
          <cell r="D126">
            <v>0</v>
          </cell>
        </row>
        <row r="129">
          <cell r="A129" t="str">
            <v>FINANCING</v>
          </cell>
          <cell r="B129" t="str">
            <v>Financing</v>
          </cell>
          <cell r="L129">
            <v>0</v>
          </cell>
          <cell r="M129">
            <v>0</v>
          </cell>
        </row>
        <row r="130">
          <cell r="A130" t="str">
            <v>FINANCING</v>
          </cell>
          <cell r="B130" t="str">
            <v>Land</v>
          </cell>
          <cell r="L130">
            <v>0</v>
          </cell>
          <cell r="M130">
            <v>0</v>
          </cell>
        </row>
        <row r="131">
          <cell r="A131" t="str">
            <v>FINANCING</v>
          </cell>
          <cell r="B131" t="str">
            <v>WIP</v>
          </cell>
          <cell r="L131">
            <v>0</v>
          </cell>
          <cell r="M131">
            <v>0</v>
          </cell>
        </row>
        <row r="132">
          <cell r="A132" t="str">
            <v>Subtotal - FINANCING</v>
          </cell>
          <cell r="D132">
            <v>0</v>
          </cell>
        </row>
      </sheetData>
      <sheetData sheetId="4" refreshError="1">
        <row r="1">
          <cell r="A1" t="str">
            <v>ID</v>
          </cell>
          <cell r="B1" t="str">
            <v>Field1</v>
          </cell>
          <cell r="C1" t="str">
            <v>Field2</v>
          </cell>
          <cell r="D1" t="str">
            <v>Field3</v>
          </cell>
          <cell r="E1" t="str">
            <v>Field4</v>
          </cell>
          <cell r="F1" t="str">
            <v>Field5</v>
          </cell>
          <cell r="G1" t="str">
            <v>Field6</v>
          </cell>
          <cell r="H1" t="str">
            <v>Field7</v>
          </cell>
          <cell r="I1" t="str">
            <v>Field8</v>
          </cell>
          <cell r="J1" t="str">
            <v>Field9</v>
          </cell>
          <cell r="K1" t="str">
            <v>Field10</v>
          </cell>
          <cell r="L1" t="str">
            <v>Field11</v>
          </cell>
          <cell r="M1" t="str">
            <v>Field12</v>
          </cell>
          <cell r="N1" t="str">
            <v>Field13</v>
          </cell>
          <cell r="O1" t="str">
            <v>Field14</v>
          </cell>
          <cell r="P1" t="str">
            <v>Field15</v>
          </cell>
          <cell r="Q1" t="str">
            <v>Field16</v>
          </cell>
          <cell r="R1" t="str">
            <v>Field17</v>
          </cell>
          <cell r="S1" t="str">
            <v>Field18</v>
          </cell>
          <cell r="T1" t="str">
            <v>Field19</v>
          </cell>
          <cell r="U1" t="str">
            <v>Field20</v>
          </cell>
          <cell r="V1" t="str">
            <v>Field21</v>
          </cell>
          <cell r="W1" t="str">
            <v>Field22</v>
          </cell>
          <cell r="X1" t="str">
            <v>Field23</v>
          </cell>
          <cell r="Y1" t="str">
            <v>Field24</v>
          </cell>
          <cell r="Z1" t="str">
            <v>Field25</v>
          </cell>
          <cell r="AA1" t="str">
            <v>Field26</v>
          </cell>
          <cell r="AB1" t="str">
            <v>Field27</v>
          </cell>
          <cell r="AC1" t="str">
            <v>Field28</v>
          </cell>
          <cell r="AD1" t="str">
            <v>Field29</v>
          </cell>
          <cell r="AE1" t="str">
            <v>Field30</v>
          </cell>
          <cell r="AF1" t="str">
            <v>Field31</v>
          </cell>
          <cell r="AG1" t="str">
            <v>Field32</v>
          </cell>
          <cell r="AH1" t="str">
            <v>Field33</v>
          </cell>
          <cell r="AI1" t="str">
            <v>Field34</v>
          </cell>
          <cell r="AJ1" t="str">
            <v>Field35</v>
          </cell>
          <cell r="AK1" t="str">
            <v>Field36</v>
          </cell>
          <cell r="AL1" t="str">
            <v>Field37</v>
          </cell>
          <cell r="AM1" t="str">
            <v>Field38</v>
          </cell>
          <cell r="AN1" t="str">
            <v>Field39</v>
          </cell>
          <cell r="AO1" t="str">
            <v>Field40</v>
          </cell>
          <cell r="AP1" t="str">
            <v>Field41</v>
          </cell>
          <cell r="AQ1" t="str">
            <v>Field42</v>
          </cell>
          <cell r="AR1" t="str">
            <v>Field43</v>
          </cell>
          <cell r="AS1" t="str">
            <v>Field44</v>
          </cell>
          <cell r="AT1" t="str">
            <v>Field45</v>
          </cell>
          <cell r="AU1" t="str">
            <v>Field46</v>
          </cell>
          <cell r="AV1" t="str">
            <v>Field47</v>
          </cell>
          <cell r="AW1" t="str">
            <v>Field48</v>
          </cell>
          <cell r="AX1" t="str">
            <v>Field49</v>
          </cell>
          <cell r="AY1" t="str">
            <v>Field50</v>
          </cell>
          <cell r="AZ1" t="str">
            <v>Field51</v>
          </cell>
          <cell r="BA1" t="str">
            <v>Field52</v>
          </cell>
          <cell r="BB1" t="str">
            <v>Field53</v>
          </cell>
          <cell r="BC1" t="str">
            <v>Field54</v>
          </cell>
          <cell r="BD1" t="str">
            <v>Field55</v>
          </cell>
          <cell r="BE1" t="str">
            <v>Field56</v>
          </cell>
          <cell r="BF1" t="str">
            <v>Field57</v>
          </cell>
          <cell r="BG1" t="str">
            <v>Field58</v>
          </cell>
          <cell r="BH1" t="str">
            <v>Field59</v>
          </cell>
          <cell r="BI1" t="str">
            <v>Field60</v>
          </cell>
          <cell r="BJ1" t="str">
            <v>Field61</v>
          </cell>
          <cell r="BK1" t="str">
            <v>Field62</v>
          </cell>
          <cell r="BL1" t="str">
            <v>Field63</v>
          </cell>
          <cell r="BM1" t="str">
            <v>Field64</v>
          </cell>
          <cell r="BN1" t="str">
            <v>Field65</v>
          </cell>
          <cell r="BO1" t="str">
            <v>Field66</v>
          </cell>
          <cell r="BP1" t="str">
            <v>Field67</v>
          </cell>
          <cell r="BQ1" t="str">
            <v>Field68</v>
          </cell>
          <cell r="BR1" t="str">
            <v>Field69</v>
          </cell>
          <cell r="BS1" t="str">
            <v>Field70</v>
          </cell>
          <cell r="BT1" t="str">
            <v>Field71</v>
          </cell>
          <cell r="BU1" t="str">
            <v>Field72</v>
          </cell>
          <cell r="BV1" t="str">
            <v>Field73</v>
          </cell>
          <cell r="BW1" t="str">
            <v>Field74</v>
          </cell>
          <cell r="BX1" t="str">
            <v>Field75</v>
          </cell>
          <cell r="BY1" t="str">
            <v>Field76</v>
          </cell>
          <cell r="BZ1" t="str">
            <v>Field77</v>
          </cell>
          <cell r="CA1" t="str">
            <v>Field78</v>
          </cell>
          <cell r="CB1" t="str">
            <v>Field79</v>
          </cell>
          <cell r="CC1" t="str">
            <v>Field80</v>
          </cell>
          <cell r="CD1" t="str">
            <v>Field81</v>
          </cell>
          <cell r="CE1" t="str">
            <v>Field82</v>
          </cell>
          <cell r="CF1" t="str">
            <v>Field83</v>
          </cell>
          <cell r="CG1" t="str">
            <v>Field84</v>
          </cell>
          <cell r="CH1" t="str">
            <v>Field85</v>
          </cell>
          <cell r="CI1" t="str">
            <v>Field86</v>
          </cell>
          <cell r="CJ1" t="str">
            <v>Field87</v>
          </cell>
          <cell r="CK1" t="str">
            <v>Field88</v>
          </cell>
          <cell r="CL1" t="str">
            <v>Field89</v>
          </cell>
          <cell r="CM1" t="str">
            <v>Field90</v>
          </cell>
          <cell r="CN1" t="str">
            <v>Field91</v>
          </cell>
          <cell r="CO1" t="str">
            <v>Field92</v>
          </cell>
          <cell r="CP1" t="str">
            <v>Field93</v>
          </cell>
          <cell r="CQ1" t="str">
            <v>Field94</v>
          </cell>
          <cell r="CR1" t="str">
            <v>Field95</v>
          </cell>
          <cell r="CS1" t="str">
            <v>Field96</v>
          </cell>
          <cell r="CT1" t="str">
            <v>Field97</v>
          </cell>
          <cell r="CU1" t="str">
            <v>Field98</v>
          </cell>
          <cell r="CV1" t="str">
            <v>Field99</v>
          </cell>
          <cell r="CW1" t="str">
            <v>Field100</v>
          </cell>
          <cell r="CX1" t="str">
            <v>Field101</v>
          </cell>
          <cell r="CY1" t="str">
            <v>Field102</v>
          </cell>
          <cell r="CZ1" t="str">
            <v>Field103</v>
          </cell>
          <cell r="DA1" t="str">
            <v>Field104</v>
          </cell>
          <cell r="DB1" t="str">
            <v>Field105</v>
          </cell>
          <cell r="DC1" t="str">
            <v>Field106</v>
          </cell>
          <cell r="DD1" t="str">
            <v>Field107</v>
          </cell>
          <cell r="DE1" t="str">
            <v>Field108</v>
          </cell>
          <cell r="DF1" t="str">
            <v>Field109</v>
          </cell>
          <cell r="DG1" t="str">
            <v>Field110</v>
          </cell>
          <cell r="DH1" t="str">
            <v>Field111</v>
          </cell>
        </row>
        <row r="2">
          <cell r="A2">
            <v>15293</v>
          </cell>
          <cell r="B2" t="str">
            <v>LAND</v>
          </cell>
          <cell r="C2" t="str">
            <v>Land and Closing Costs</v>
          </cell>
          <cell r="I2">
            <v>29373261</v>
          </cell>
          <cell r="J2">
            <v>0</v>
          </cell>
          <cell r="K2">
            <v>0</v>
          </cell>
          <cell r="L2">
            <v>0</v>
          </cell>
          <cell r="M2">
            <v>0</v>
          </cell>
          <cell r="N2">
            <v>0</v>
          </cell>
          <cell r="O2">
            <v>0</v>
          </cell>
          <cell r="P2">
            <v>0</v>
          </cell>
          <cell r="Q2">
            <v>0</v>
          </cell>
          <cell r="R2">
            <v>0</v>
          </cell>
          <cell r="S2">
            <v>0</v>
          </cell>
          <cell r="T2">
            <v>0</v>
          </cell>
          <cell r="U2">
            <v>0</v>
          </cell>
          <cell r="V2">
            <v>0</v>
          </cell>
          <cell r="W2">
            <v>301559</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cell r="CD2">
            <v>0</v>
          </cell>
          <cell r="CE2">
            <v>0</v>
          </cell>
          <cell r="CF2">
            <v>0</v>
          </cell>
          <cell r="CG2">
            <v>0</v>
          </cell>
          <cell r="CH2">
            <v>0</v>
          </cell>
          <cell r="CI2">
            <v>0</v>
          </cell>
          <cell r="CJ2">
            <v>0</v>
          </cell>
          <cell r="CK2">
            <v>0</v>
          </cell>
          <cell r="CL2">
            <v>0.01</v>
          </cell>
          <cell r="CM2">
            <v>0</v>
          </cell>
          <cell r="CN2">
            <v>0</v>
          </cell>
          <cell r="CO2">
            <v>0</v>
          </cell>
          <cell r="CP2">
            <v>0</v>
          </cell>
          <cell r="CQ2">
            <v>0</v>
          </cell>
          <cell r="CR2">
            <v>0</v>
          </cell>
          <cell r="CS2">
            <v>0</v>
          </cell>
          <cell r="CT2">
            <v>0</v>
          </cell>
          <cell r="CU2">
            <v>0</v>
          </cell>
          <cell r="CV2">
            <v>0</v>
          </cell>
          <cell r="CW2">
            <v>0</v>
          </cell>
          <cell r="CX2">
            <v>0</v>
          </cell>
          <cell r="CY2">
            <v>0</v>
          </cell>
          <cell r="CZ2">
            <v>0</v>
          </cell>
          <cell r="DA2">
            <v>0</v>
          </cell>
          <cell r="DB2">
            <v>0</v>
          </cell>
          <cell r="DC2">
            <v>0</v>
          </cell>
          <cell r="DD2">
            <v>0</v>
          </cell>
          <cell r="DE2">
            <v>0</v>
          </cell>
          <cell r="DF2">
            <v>0</v>
          </cell>
          <cell r="DG2">
            <v>0</v>
          </cell>
          <cell r="DH2">
            <v>0</v>
          </cell>
        </row>
        <row r="3">
          <cell r="A3">
            <v>15294</v>
          </cell>
          <cell r="B3" t="str">
            <v>INDIRECT DEVELOPMENT</v>
          </cell>
          <cell r="C3" t="str">
            <v>Predevelopment Overhead</v>
          </cell>
          <cell r="I3">
            <v>6287.47</v>
          </cell>
          <cell r="J3">
            <v>18000.740000000002</v>
          </cell>
          <cell r="K3">
            <v>0</v>
          </cell>
          <cell r="L3">
            <v>0</v>
          </cell>
          <cell r="M3">
            <v>12328.39</v>
          </cell>
          <cell r="N3">
            <v>0</v>
          </cell>
          <cell r="O3">
            <v>0</v>
          </cell>
          <cell r="P3">
            <v>0</v>
          </cell>
          <cell r="Q3">
            <v>0</v>
          </cell>
          <cell r="R3">
            <v>0</v>
          </cell>
          <cell r="S3">
            <v>0</v>
          </cell>
          <cell r="T3">
            <v>0</v>
          </cell>
          <cell r="U3">
            <v>7442.25</v>
          </cell>
          <cell r="V3">
            <v>9111</v>
          </cell>
          <cell r="W3">
            <v>0</v>
          </cell>
          <cell r="X3">
            <v>2448.75</v>
          </cell>
          <cell r="Y3">
            <v>0</v>
          </cell>
          <cell r="Z3">
            <v>4606.5</v>
          </cell>
          <cell r="AA3">
            <v>13653.57</v>
          </cell>
          <cell r="AB3">
            <v>14700</v>
          </cell>
          <cell r="AC3">
            <v>31549.43</v>
          </cell>
          <cell r="AD3">
            <v>18311.580000000002</v>
          </cell>
          <cell r="AE3">
            <v>2000</v>
          </cell>
          <cell r="AF3">
            <v>2000</v>
          </cell>
          <cell r="AG3">
            <v>2000</v>
          </cell>
          <cell r="AH3">
            <v>2000</v>
          </cell>
          <cell r="AI3">
            <v>2000</v>
          </cell>
          <cell r="AJ3">
            <v>17871.900000000001</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cell r="CD3">
            <v>0</v>
          </cell>
          <cell r="CE3">
            <v>0</v>
          </cell>
          <cell r="CF3">
            <v>0</v>
          </cell>
          <cell r="CG3">
            <v>0</v>
          </cell>
          <cell r="CH3">
            <v>0</v>
          </cell>
          <cell r="CI3">
            <v>0</v>
          </cell>
          <cell r="CJ3">
            <v>0</v>
          </cell>
          <cell r="CK3">
            <v>0</v>
          </cell>
          <cell r="CL3">
            <v>0.01</v>
          </cell>
          <cell r="CM3">
            <v>0</v>
          </cell>
          <cell r="CN3">
            <v>0</v>
          </cell>
          <cell r="CO3">
            <v>0</v>
          </cell>
          <cell r="CP3">
            <v>0</v>
          </cell>
          <cell r="CQ3">
            <v>0</v>
          </cell>
          <cell r="CR3">
            <v>0</v>
          </cell>
          <cell r="CS3">
            <v>0</v>
          </cell>
          <cell r="CT3">
            <v>0</v>
          </cell>
          <cell r="CU3">
            <v>0</v>
          </cell>
          <cell r="CV3">
            <v>0</v>
          </cell>
          <cell r="CW3">
            <v>0</v>
          </cell>
          <cell r="CX3">
            <v>0</v>
          </cell>
          <cell r="CY3">
            <v>0</v>
          </cell>
          <cell r="CZ3">
            <v>0</v>
          </cell>
          <cell r="DA3">
            <v>0</v>
          </cell>
          <cell r="DB3">
            <v>0</v>
          </cell>
          <cell r="DC3">
            <v>0</v>
          </cell>
          <cell r="DD3">
            <v>0</v>
          </cell>
          <cell r="DE3">
            <v>0</v>
          </cell>
          <cell r="DF3">
            <v>0</v>
          </cell>
          <cell r="DG3">
            <v>0</v>
          </cell>
          <cell r="DH3">
            <v>0</v>
          </cell>
        </row>
        <row r="4">
          <cell r="A4">
            <v>15295</v>
          </cell>
          <cell r="B4" t="str">
            <v>INDIRECT DEVELOPMENT</v>
          </cell>
          <cell r="C4" t="str">
            <v>Architecture &amp; Design</v>
          </cell>
          <cell r="I4">
            <v>0</v>
          </cell>
          <cell r="J4">
            <v>0</v>
          </cell>
          <cell r="K4">
            <v>0</v>
          </cell>
          <cell r="L4">
            <v>0</v>
          </cell>
          <cell r="M4">
            <v>0</v>
          </cell>
          <cell r="N4">
            <v>0</v>
          </cell>
          <cell r="O4">
            <v>3835.99</v>
          </cell>
          <cell r="P4">
            <v>0</v>
          </cell>
          <cell r="Q4">
            <v>8243.25</v>
          </cell>
          <cell r="R4">
            <v>4956.97</v>
          </cell>
          <cell r="S4">
            <v>0</v>
          </cell>
          <cell r="T4">
            <v>208.75</v>
          </cell>
          <cell r="U4">
            <v>2123.75</v>
          </cell>
          <cell r="V4">
            <v>0</v>
          </cell>
          <cell r="W4">
            <v>0</v>
          </cell>
          <cell r="X4">
            <v>6600</v>
          </cell>
          <cell r="Y4">
            <v>7701.23</v>
          </cell>
          <cell r="Z4">
            <v>6133.28</v>
          </cell>
          <cell r="AA4">
            <v>33154.53</v>
          </cell>
          <cell r="AB4">
            <v>20815</v>
          </cell>
          <cell r="AC4">
            <v>25647.5</v>
          </cell>
          <cell r="AD4">
            <v>54167.95</v>
          </cell>
          <cell r="AE4">
            <v>25000</v>
          </cell>
          <cell r="AF4">
            <v>25000</v>
          </cell>
          <cell r="AG4">
            <v>25000</v>
          </cell>
          <cell r="AH4">
            <v>25000</v>
          </cell>
          <cell r="AI4">
            <v>25000</v>
          </cell>
          <cell r="AJ4">
            <v>230579.75</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0</v>
          </cell>
          <cell r="CD4">
            <v>0</v>
          </cell>
          <cell r="CE4">
            <v>0</v>
          </cell>
          <cell r="CF4">
            <v>0</v>
          </cell>
          <cell r="CG4">
            <v>0</v>
          </cell>
          <cell r="CH4">
            <v>0</v>
          </cell>
          <cell r="CI4">
            <v>0</v>
          </cell>
          <cell r="CJ4">
            <v>0</v>
          </cell>
          <cell r="CK4">
            <v>0</v>
          </cell>
          <cell r="CL4">
            <v>0.01</v>
          </cell>
          <cell r="CM4">
            <v>0</v>
          </cell>
          <cell r="CN4">
            <v>0</v>
          </cell>
          <cell r="CO4">
            <v>0</v>
          </cell>
          <cell r="CP4">
            <v>0</v>
          </cell>
          <cell r="CQ4">
            <v>0</v>
          </cell>
          <cell r="CR4">
            <v>0</v>
          </cell>
          <cell r="CS4">
            <v>0</v>
          </cell>
          <cell r="CT4">
            <v>0</v>
          </cell>
          <cell r="CU4">
            <v>0</v>
          </cell>
          <cell r="CV4">
            <v>0</v>
          </cell>
          <cell r="CW4">
            <v>0</v>
          </cell>
          <cell r="CX4">
            <v>0</v>
          </cell>
          <cell r="CY4">
            <v>0</v>
          </cell>
          <cell r="CZ4">
            <v>0</v>
          </cell>
          <cell r="DA4">
            <v>0</v>
          </cell>
          <cell r="DB4">
            <v>0</v>
          </cell>
          <cell r="DC4">
            <v>0</v>
          </cell>
          <cell r="DD4">
            <v>0</v>
          </cell>
          <cell r="DE4">
            <v>0</v>
          </cell>
          <cell r="DF4">
            <v>0</v>
          </cell>
          <cell r="DG4">
            <v>0</v>
          </cell>
          <cell r="DH4">
            <v>0</v>
          </cell>
        </row>
        <row r="5">
          <cell r="A5">
            <v>15296</v>
          </cell>
          <cell r="B5" t="str">
            <v>INDIRECT DEVELOPMENT</v>
          </cell>
          <cell r="C5" t="str">
            <v>Engineering</v>
          </cell>
          <cell r="I5">
            <v>0</v>
          </cell>
          <cell r="J5">
            <v>0</v>
          </cell>
          <cell r="K5">
            <v>0</v>
          </cell>
          <cell r="L5">
            <v>0</v>
          </cell>
          <cell r="M5">
            <v>1423.23</v>
          </cell>
          <cell r="N5">
            <v>0</v>
          </cell>
          <cell r="O5">
            <v>12326.42</v>
          </cell>
          <cell r="P5">
            <v>6198.52</v>
          </cell>
          <cell r="Q5">
            <v>0</v>
          </cell>
          <cell r="R5">
            <v>5216.25</v>
          </cell>
          <cell r="S5">
            <v>4777.6000000000004</v>
          </cell>
          <cell r="T5">
            <v>18212.14</v>
          </cell>
          <cell r="U5">
            <v>25658.65</v>
          </cell>
          <cell r="V5">
            <v>608.77</v>
          </cell>
          <cell r="W5">
            <v>0</v>
          </cell>
          <cell r="X5">
            <v>6624.38</v>
          </cell>
          <cell r="Y5">
            <v>28076.32</v>
          </cell>
          <cell r="Z5">
            <v>10316.14</v>
          </cell>
          <cell r="AA5">
            <v>31269.35</v>
          </cell>
          <cell r="AB5">
            <v>0</v>
          </cell>
          <cell r="AC5">
            <v>20746.45</v>
          </cell>
          <cell r="AD5">
            <v>150037.94</v>
          </cell>
          <cell r="AE5">
            <v>100000</v>
          </cell>
          <cell r="AF5">
            <v>50000</v>
          </cell>
          <cell r="AG5">
            <v>50000</v>
          </cell>
          <cell r="AH5">
            <v>50000</v>
          </cell>
          <cell r="AI5">
            <v>50000</v>
          </cell>
          <cell r="AJ5">
            <v>50000</v>
          </cell>
          <cell r="AK5">
            <v>50000</v>
          </cell>
          <cell r="AL5">
            <v>50000</v>
          </cell>
          <cell r="AM5">
            <v>50000</v>
          </cell>
          <cell r="AN5">
            <v>50000</v>
          </cell>
          <cell r="AO5">
            <v>50000</v>
          </cell>
          <cell r="AP5">
            <v>50000</v>
          </cell>
          <cell r="AQ5">
            <v>50000</v>
          </cell>
          <cell r="AR5">
            <v>50000</v>
          </cell>
          <cell r="AS5">
            <v>50000</v>
          </cell>
          <cell r="AT5">
            <v>50000</v>
          </cell>
          <cell r="AU5">
            <v>50000</v>
          </cell>
          <cell r="AV5">
            <v>50000</v>
          </cell>
          <cell r="AW5">
            <v>50000</v>
          </cell>
          <cell r="AX5">
            <v>50000</v>
          </cell>
          <cell r="AY5">
            <v>50000</v>
          </cell>
          <cell r="AZ5">
            <v>50000</v>
          </cell>
          <cell r="BA5">
            <v>50000</v>
          </cell>
          <cell r="BB5">
            <v>50000</v>
          </cell>
          <cell r="BC5">
            <v>50000</v>
          </cell>
          <cell r="BD5">
            <v>50000</v>
          </cell>
          <cell r="BE5">
            <v>30000</v>
          </cell>
          <cell r="BF5">
            <v>30000</v>
          </cell>
          <cell r="BG5">
            <v>30000</v>
          </cell>
          <cell r="BH5">
            <v>30000</v>
          </cell>
          <cell r="BI5">
            <v>30000</v>
          </cell>
          <cell r="BJ5">
            <v>30000</v>
          </cell>
          <cell r="BK5">
            <v>30000</v>
          </cell>
          <cell r="BL5">
            <v>30000</v>
          </cell>
          <cell r="BM5">
            <v>30000</v>
          </cell>
          <cell r="BN5">
            <v>30000</v>
          </cell>
          <cell r="BO5">
            <v>30000</v>
          </cell>
          <cell r="BP5">
            <v>30000</v>
          </cell>
          <cell r="BQ5">
            <v>30000</v>
          </cell>
          <cell r="BR5">
            <v>30000</v>
          </cell>
          <cell r="BS5">
            <v>30000</v>
          </cell>
          <cell r="BT5">
            <v>428545.78</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0.01</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row>
        <row r="6">
          <cell r="A6">
            <v>15297</v>
          </cell>
          <cell r="B6" t="str">
            <v>INDIRECT DEVELOPMENT</v>
          </cell>
          <cell r="C6" t="str">
            <v>Surveying</v>
          </cell>
          <cell r="I6">
            <v>0</v>
          </cell>
          <cell r="J6">
            <v>0</v>
          </cell>
          <cell r="K6">
            <v>24500</v>
          </cell>
          <cell r="L6">
            <v>0</v>
          </cell>
          <cell r="M6">
            <v>0</v>
          </cell>
          <cell r="N6">
            <v>0</v>
          </cell>
          <cell r="O6">
            <v>330</v>
          </cell>
          <cell r="P6">
            <v>520.25</v>
          </cell>
          <cell r="Q6">
            <v>0</v>
          </cell>
          <cell r="R6">
            <v>0</v>
          </cell>
          <cell r="S6">
            <v>92553.14</v>
          </cell>
          <cell r="T6">
            <v>0</v>
          </cell>
          <cell r="U6">
            <v>53724.43</v>
          </cell>
          <cell r="V6">
            <v>30397</v>
          </cell>
          <cell r="W6">
            <v>0</v>
          </cell>
          <cell r="X6">
            <v>0</v>
          </cell>
          <cell r="Y6">
            <v>16243</v>
          </cell>
          <cell r="Z6">
            <v>14581.5</v>
          </cell>
          <cell r="AA6">
            <v>75000</v>
          </cell>
          <cell r="AB6">
            <v>0</v>
          </cell>
          <cell r="AC6">
            <v>0</v>
          </cell>
          <cell r="AD6">
            <v>21492.25</v>
          </cell>
          <cell r="AE6">
            <v>20000</v>
          </cell>
          <cell r="AF6">
            <v>20000</v>
          </cell>
          <cell r="AG6">
            <v>20000</v>
          </cell>
          <cell r="AH6">
            <v>20000</v>
          </cell>
          <cell r="AI6">
            <v>20000</v>
          </cell>
          <cell r="AJ6">
            <v>20000</v>
          </cell>
          <cell r="AK6">
            <v>20000</v>
          </cell>
          <cell r="AL6">
            <v>20000</v>
          </cell>
          <cell r="AM6">
            <v>20000</v>
          </cell>
          <cell r="AN6">
            <v>20000</v>
          </cell>
          <cell r="AO6">
            <v>20000</v>
          </cell>
          <cell r="AP6">
            <v>20000</v>
          </cell>
          <cell r="AQ6">
            <v>20000</v>
          </cell>
          <cell r="AR6">
            <v>20000</v>
          </cell>
          <cell r="AS6">
            <v>20000</v>
          </cell>
          <cell r="AT6">
            <v>20000</v>
          </cell>
          <cell r="AU6">
            <v>20000</v>
          </cell>
          <cell r="AV6">
            <v>20000</v>
          </cell>
          <cell r="AW6">
            <v>20000</v>
          </cell>
          <cell r="AX6">
            <v>20000</v>
          </cell>
          <cell r="AY6">
            <v>20000</v>
          </cell>
          <cell r="AZ6">
            <v>20000</v>
          </cell>
          <cell r="BA6">
            <v>20000</v>
          </cell>
          <cell r="BB6">
            <v>20000</v>
          </cell>
          <cell r="BC6">
            <v>20000</v>
          </cell>
          <cell r="BD6">
            <v>20000</v>
          </cell>
          <cell r="BE6">
            <v>20000</v>
          </cell>
          <cell r="BF6">
            <v>20000</v>
          </cell>
          <cell r="BG6">
            <v>20000</v>
          </cell>
          <cell r="BH6">
            <v>20000</v>
          </cell>
          <cell r="BI6">
            <v>20000</v>
          </cell>
          <cell r="BJ6">
            <v>20000</v>
          </cell>
          <cell r="BK6">
            <v>20000</v>
          </cell>
          <cell r="BL6">
            <v>20000</v>
          </cell>
          <cell r="BM6">
            <v>20000</v>
          </cell>
          <cell r="BN6">
            <v>20000</v>
          </cell>
          <cell r="BO6">
            <v>20000</v>
          </cell>
          <cell r="BP6">
            <v>20000</v>
          </cell>
          <cell r="BQ6">
            <v>12150.68</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0.01</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row>
        <row r="7">
          <cell r="A7">
            <v>15298</v>
          </cell>
          <cell r="B7" t="str">
            <v>INDIRECT DEVELOPMENT</v>
          </cell>
          <cell r="C7" t="str">
            <v>Environmental</v>
          </cell>
          <cell r="I7">
            <v>0</v>
          </cell>
          <cell r="J7">
            <v>0</v>
          </cell>
          <cell r="K7">
            <v>0</v>
          </cell>
          <cell r="L7">
            <v>0</v>
          </cell>
          <cell r="M7">
            <v>0</v>
          </cell>
          <cell r="N7">
            <v>0</v>
          </cell>
          <cell r="O7">
            <v>1152.97</v>
          </cell>
          <cell r="P7">
            <v>0</v>
          </cell>
          <cell r="Q7">
            <v>0</v>
          </cell>
          <cell r="R7">
            <v>0</v>
          </cell>
          <cell r="S7">
            <v>0</v>
          </cell>
          <cell r="T7">
            <v>960</v>
          </cell>
          <cell r="U7">
            <v>0</v>
          </cell>
          <cell r="V7">
            <v>0</v>
          </cell>
          <cell r="W7">
            <v>0</v>
          </cell>
          <cell r="X7">
            <v>390</v>
          </cell>
          <cell r="Y7">
            <v>0</v>
          </cell>
          <cell r="Z7">
            <v>1250</v>
          </cell>
          <cell r="AA7">
            <v>0</v>
          </cell>
          <cell r="AB7">
            <v>4023.76</v>
          </cell>
          <cell r="AC7">
            <v>6433.75</v>
          </cell>
          <cell r="AD7">
            <v>4821</v>
          </cell>
          <cell r="AE7">
            <v>10000</v>
          </cell>
          <cell r="AF7">
            <v>3000</v>
          </cell>
          <cell r="AG7">
            <v>3000</v>
          </cell>
          <cell r="AH7">
            <v>3000</v>
          </cell>
          <cell r="AI7">
            <v>3000</v>
          </cell>
          <cell r="AJ7">
            <v>3000</v>
          </cell>
          <cell r="AK7">
            <v>3000</v>
          </cell>
          <cell r="AL7">
            <v>3000</v>
          </cell>
          <cell r="AM7">
            <v>3000</v>
          </cell>
          <cell r="AN7">
            <v>3000</v>
          </cell>
          <cell r="AO7">
            <v>3000</v>
          </cell>
          <cell r="AP7">
            <v>3000</v>
          </cell>
          <cell r="AQ7">
            <v>3000</v>
          </cell>
          <cell r="AR7">
            <v>3000</v>
          </cell>
          <cell r="AS7">
            <v>3000</v>
          </cell>
          <cell r="AT7">
            <v>3000</v>
          </cell>
          <cell r="AU7">
            <v>3000</v>
          </cell>
          <cell r="AV7">
            <v>3000</v>
          </cell>
          <cell r="AW7">
            <v>3000</v>
          </cell>
          <cell r="AX7">
            <v>3000</v>
          </cell>
          <cell r="AY7">
            <v>3000</v>
          </cell>
          <cell r="AZ7">
            <v>3000</v>
          </cell>
          <cell r="BA7">
            <v>3000</v>
          </cell>
          <cell r="BB7">
            <v>3000</v>
          </cell>
          <cell r="BC7">
            <v>3000</v>
          </cell>
          <cell r="BD7">
            <v>3000</v>
          </cell>
          <cell r="BE7">
            <v>3000</v>
          </cell>
          <cell r="BF7">
            <v>3000</v>
          </cell>
          <cell r="BG7">
            <v>3000</v>
          </cell>
          <cell r="BH7">
            <v>3000</v>
          </cell>
          <cell r="BI7">
            <v>3000</v>
          </cell>
          <cell r="BJ7">
            <v>3000</v>
          </cell>
          <cell r="BK7">
            <v>3000</v>
          </cell>
          <cell r="BL7">
            <v>3000</v>
          </cell>
          <cell r="BM7">
            <v>3000</v>
          </cell>
          <cell r="BN7">
            <v>3000</v>
          </cell>
          <cell r="BO7">
            <v>3000</v>
          </cell>
          <cell r="BP7">
            <v>3000</v>
          </cell>
          <cell r="BQ7">
            <v>3000</v>
          </cell>
          <cell r="BR7">
            <v>3000</v>
          </cell>
          <cell r="BS7">
            <v>3000</v>
          </cell>
          <cell r="BT7">
            <v>95789.52</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0.01</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row>
        <row r="8">
          <cell r="A8">
            <v>15299</v>
          </cell>
          <cell r="B8" t="str">
            <v>GENERAL DEVELOPMENT</v>
          </cell>
          <cell r="C8" t="str">
            <v>Off-site</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250000</v>
          </cell>
          <cell r="AF8">
            <v>100000</v>
          </cell>
          <cell r="AG8">
            <v>100000</v>
          </cell>
          <cell r="AH8">
            <v>300000</v>
          </cell>
          <cell r="AI8">
            <v>250000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0.01</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row>
        <row r="9">
          <cell r="A9">
            <v>15300</v>
          </cell>
          <cell r="B9" t="str">
            <v>GENERAL DEVELOPMENT</v>
          </cell>
          <cell r="C9" t="str">
            <v>Overall Site Work</v>
          </cell>
          <cell r="I9">
            <v>0</v>
          </cell>
          <cell r="J9">
            <v>0</v>
          </cell>
          <cell r="K9">
            <v>0</v>
          </cell>
          <cell r="L9">
            <v>0</v>
          </cell>
          <cell r="M9">
            <v>0</v>
          </cell>
          <cell r="N9">
            <v>0</v>
          </cell>
          <cell r="O9">
            <v>0</v>
          </cell>
          <cell r="P9">
            <v>0</v>
          </cell>
          <cell r="Q9">
            <v>0</v>
          </cell>
          <cell r="R9">
            <v>0</v>
          </cell>
          <cell r="S9">
            <v>5000</v>
          </cell>
          <cell r="T9">
            <v>5000</v>
          </cell>
          <cell r="U9">
            <v>0</v>
          </cell>
          <cell r="V9">
            <v>0</v>
          </cell>
          <cell r="W9">
            <v>0</v>
          </cell>
          <cell r="X9">
            <v>0</v>
          </cell>
          <cell r="Y9">
            <v>0</v>
          </cell>
          <cell r="Z9">
            <v>0</v>
          </cell>
          <cell r="AA9">
            <v>15660</v>
          </cell>
          <cell r="AB9">
            <v>0</v>
          </cell>
          <cell r="AC9">
            <v>0</v>
          </cell>
          <cell r="AD9">
            <v>415655</v>
          </cell>
          <cell r="AE9">
            <v>200000</v>
          </cell>
          <cell r="AF9">
            <v>200000</v>
          </cell>
          <cell r="AG9">
            <v>200000</v>
          </cell>
          <cell r="AH9">
            <v>200000</v>
          </cell>
          <cell r="AI9">
            <v>200000</v>
          </cell>
          <cell r="AJ9">
            <v>250000</v>
          </cell>
          <cell r="AK9">
            <v>83333.33</v>
          </cell>
          <cell r="AL9">
            <v>83333.33</v>
          </cell>
          <cell r="AM9">
            <v>83333.33</v>
          </cell>
          <cell r="AN9">
            <v>83333.33</v>
          </cell>
          <cell r="AO9">
            <v>83333.33</v>
          </cell>
          <cell r="AP9">
            <v>83333.33</v>
          </cell>
          <cell r="AQ9">
            <v>83333.33</v>
          </cell>
          <cell r="AR9">
            <v>83333.33</v>
          </cell>
          <cell r="AS9">
            <v>83333.33</v>
          </cell>
          <cell r="AT9">
            <v>83333.33</v>
          </cell>
          <cell r="AU9">
            <v>83333.33</v>
          </cell>
          <cell r="AV9">
            <v>83333.33</v>
          </cell>
          <cell r="AW9">
            <v>83333.33</v>
          </cell>
          <cell r="AX9">
            <v>83333.33</v>
          </cell>
          <cell r="AY9">
            <v>83333.33</v>
          </cell>
          <cell r="AZ9">
            <v>83333.33</v>
          </cell>
          <cell r="BA9">
            <v>83333.33</v>
          </cell>
          <cell r="BB9">
            <v>83333.33</v>
          </cell>
          <cell r="BC9">
            <v>83333.33</v>
          </cell>
          <cell r="BD9">
            <v>83333.33</v>
          </cell>
          <cell r="BE9">
            <v>83333.33</v>
          </cell>
          <cell r="BF9">
            <v>83333.33</v>
          </cell>
          <cell r="BG9">
            <v>83333.33</v>
          </cell>
          <cell r="BH9">
            <v>83333.33</v>
          </cell>
          <cell r="BI9">
            <v>145833.32999999999</v>
          </cell>
          <cell r="BJ9">
            <v>145833.32999999999</v>
          </cell>
          <cell r="BK9">
            <v>145833.32999999999</v>
          </cell>
          <cell r="BL9">
            <v>145833.32999999999</v>
          </cell>
          <cell r="BM9">
            <v>145833.32999999999</v>
          </cell>
          <cell r="BN9">
            <v>145833.32999999999</v>
          </cell>
          <cell r="BO9">
            <v>145833.32999999999</v>
          </cell>
          <cell r="BP9">
            <v>145833.32999999999</v>
          </cell>
          <cell r="BQ9">
            <v>145833.32999999999</v>
          </cell>
          <cell r="BR9">
            <v>145833.32999999999</v>
          </cell>
          <cell r="BS9">
            <v>145833.32999999999</v>
          </cell>
          <cell r="BT9">
            <v>120173.33</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0.01</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row>
        <row r="10">
          <cell r="A10">
            <v>15301</v>
          </cell>
          <cell r="B10" t="str">
            <v>GENERAL DEVELOPMENT</v>
          </cell>
          <cell r="C10" t="str">
            <v>Utilities</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50000</v>
          </cell>
          <cell r="AF10">
            <v>50000</v>
          </cell>
          <cell r="AG10">
            <v>50000</v>
          </cell>
          <cell r="AH10">
            <v>50000</v>
          </cell>
          <cell r="AI10">
            <v>50000</v>
          </cell>
          <cell r="AJ10">
            <v>50000</v>
          </cell>
          <cell r="AK10">
            <v>50000</v>
          </cell>
          <cell r="AL10">
            <v>50000</v>
          </cell>
          <cell r="AM10">
            <v>50000</v>
          </cell>
          <cell r="AN10">
            <v>50000</v>
          </cell>
          <cell r="AO10">
            <v>30000</v>
          </cell>
          <cell r="AP10">
            <v>30000</v>
          </cell>
          <cell r="AQ10">
            <v>30000</v>
          </cell>
          <cell r="AR10">
            <v>30000</v>
          </cell>
          <cell r="AS10">
            <v>30000</v>
          </cell>
          <cell r="AT10">
            <v>30000</v>
          </cell>
          <cell r="AU10">
            <v>30000</v>
          </cell>
          <cell r="AV10">
            <v>30000</v>
          </cell>
          <cell r="AW10">
            <v>30000</v>
          </cell>
          <cell r="AX10">
            <v>30000</v>
          </cell>
          <cell r="AY10">
            <v>30000</v>
          </cell>
          <cell r="AZ10">
            <v>30000</v>
          </cell>
          <cell r="BA10">
            <v>30000</v>
          </cell>
          <cell r="BB10">
            <v>30000</v>
          </cell>
          <cell r="BC10">
            <v>30000</v>
          </cell>
          <cell r="BD10">
            <v>30000</v>
          </cell>
          <cell r="BE10">
            <v>10000</v>
          </cell>
          <cell r="BF10">
            <v>10000</v>
          </cell>
          <cell r="BG10">
            <v>10000</v>
          </cell>
          <cell r="BH10">
            <v>10000</v>
          </cell>
          <cell r="BI10">
            <v>10000</v>
          </cell>
          <cell r="BJ10">
            <v>10000</v>
          </cell>
          <cell r="BK10">
            <v>10000</v>
          </cell>
          <cell r="BL10">
            <v>0</v>
          </cell>
          <cell r="BM10">
            <v>150000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0.01</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row>
        <row r="11">
          <cell r="A11">
            <v>15302</v>
          </cell>
          <cell r="B11" t="str">
            <v>GENERAL DEVELOPMENT</v>
          </cell>
          <cell r="C11" t="str">
            <v>Primary Road</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200000</v>
          </cell>
          <cell r="AG11">
            <v>200000</v>
          </cell>
          <cell r="AH11">
            <v>200000</v>
          </cell>
          <cell r="AI11">
            <v>200000</v>
          </cell>
          <cell r="AJ11">
            <v>200000</v>
          </cell>
          <cell r="AK11">
            <v>0</v>
          </cell>
          <cell r="AL11">
            <v>0</v>
          </cell>
          <cell r="AM11">
            <v>0</v>
          </cell>
          <cell r="AN11">
            <v>0</v>
          </cell>
          <cell r="AO11">
            <v>0</v>
          </cell>
          <cell r="AP11">
            <v>0</v>
          </cell>
          <cell r="AQ11">
            <v>0</v>
          </cell>
          <cell r="AR11">
            <v>0</v>
          </cell>
          <cell r="AS11">
            <v>200000</v>
          </cell>
          <cell r="AT11">
            <v>200000</v>
          </cell>
          <cell r="AU11">
            <v>200000</v>
          </cell>
          <cell r="AV11">
            <v>200000</v>
          </cell>
          <cell r="AW11">
            <v>0</v>
          </cell>
          <cell r="AX11">
            <v>0</v>
          </cell>
          <cell r="AY11">
            <v>0</v>
          </cell>
          <cell r="AZ11">
            <v>0</v>
          </cell>
          <cell r="BA11">
            <v>0</v>
          </cell>
          <cell r="BB11">
            <v>0</v>
          </cell>
          <cell r="BC11">
            <v>0</v>
          </cell>
          <cell r="BD11">
            <v>0</v>
          </cell>
          <cell r="BE11">
            <v>200000</v>
          </cell>
          <cell r="BF11">
            <v>200000</v>
          </cell>
          <cell r="BG11">
            <v>200000</v>
          </cell>
          <cell r="BH11">
            <v>200000</v>
          </cell>
          <cell r="BI11">
            <v>0</v>
          </cell>
          <cell r="BJ11">
            <v>0</v>
          </cell>
          <cell r="BK11">
            <v>0</v>
          </cell>
          <cell r="BL11">
            <v>0</v>
          </cell>
          <cell r="BM11">
            <v>0</v>
          </cell>
          <cell r="BN11">
            <v>0</v>
          </cell>
          <cell r="BO11">
            <v>0</v>
          </cell>
          <cell r="BP11">
            <v>100000</v>
          </cell>
          <cell r="BQ11">
            <v>100000</v>
          </cell>
          <cell r="BR11">
            <v>100000</v>
          </cell>
          <cell r="BS11">
            <v>100000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0.01</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row>
        <row r="12">
          <cell r="A12">
            <v>15303</v>
          </cell>
          <cell r="B12" t="str">
            <v>PHASE DEVELOPMENT</v>
          </cell>
          <cell r="C12" t="str">
            <v>Phase 1 Site Work</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200000</v>
          </cell>
          <cell r="AR12">
            <v>200000</v>
          </cell>
          <cell r="AS12">
            <v>200000</v>
          </cell>
          <cell r="AT12">
            <v>200000</v>
          </cell>
          <cell r="AU12">
            <v>200000</v>
          </cell>
          <cell r="AV12">
            <v>200000</v>
          </cell>
          <cell r="AW12">
            <v>200000</v>
          </cell>
          <cell r="AX12">
            <v>200000</v>
          </cell>
          <cell r="AY12">
            <v>200000</v>
          </cell>
          <cell r="AZ12">
            <v>200000</v>
          </cell>
          <cell r="BA12">
            <v>500000</v>
          </cell>
          <cell r="BB12">
            <v>800000</v>
          </cell>
          <cell r="BC12">
            <v>800000</v>
          </cell>
          <cell r="BD12">
            <v>150000</v>
          </cell>
          <cell r="BE12">
            <v>150000</v>
          </cell>
          <cell r="BF12">
            <v>150000</v>
          </cell>
          <cell r="BG12">
            <v>150000</v>
          </cell>
          <cell r="BH12">
            <v>500000</v>
          </cell>
          <cell r="BI12">
            <v>500000</v>
          </cell>
          <cell r="BJ12">
            <v>150000</v>
          </cell>
          <cell r="BK12">
            <v>150000</v>
          </cell>
          <cell r="BL12">
            <v>150000</v>
          </cell>
          <cell r="BM12">
            <v>500000</v>
          </cell>
          <cell r="BN12">
            <v>500000</v>
          </cell>
          <cell r="BO12">
            <v>500000</v>
          </cell>
          <cell r="BP12">
            <v>150000</v>
          </cell>
          <cell r="BQ12">
            <v>150000</v>
          </cell>
          <cell r="BR12">
            <v>150000</v>
          </cell>
          <cell r="BS12">
            <v>500000</v>
          </cell>
          <cell r="BT12">
            <v>500000</v>
          </cell>
          <cell r="BU12">
            <v>500000</v>
          </cell>
          <cell r="BV12">
            <v>150000</v>
          </cell>
          <cell r="BW12">
            <v>150000</v>
          </cell>
          <cell r="BX12">
            <v>150000</v>
          </cell>
          <cell r="BY12">
            <v>500000</v>
          </cell>
          <cell r="BZ12">
            <v>500000</v>
          </cell>
          <cell r="CA12">
            <v>500000</v>
          </cell>
          <cell r="CB12">
            <v>150000</v>
          </cell>
          <cell r="CC12">
            <v>150000</v>
          </cell>
          <cell r="CD12">
            <v>100000</v>
          </cell>
          <cell r="CE12">
            <v>100000</v>
          </cell>
          <cell r="CF12">
            <v>500000</v>
          </cell>
          <cell r="CG12">
            <v>500000</v>
          </cell>
          <cell r="CH12">
            <v>100000</v>
          </cell>
          <cell r="CI12">
            <v>100000</v>
          </cell>
          <cell r="CJ12">
            <v>100000</v>
          </cell>
          <cell r="CK12">
            <v>100000</v>
          </cell>
          <cell r="CL12">
            <v>500000.01</v>
          </cell>
          <cell r="CM12">
            <v>500000</v>
          </cell>
          <cell r="CN12">
            <v>175000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row>
        <row r="13">
          <cell r="A13">
            <v>15304</v>
          </cell>
          <cell r="B13" t="str">
            <v>PHASE DEVELOPMENT</v>
          </cell>
          <cell r="C13" t="str">
            <v>Phase 2 Site Work</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400000</v>
          </cell>
          <cell r="AG13">
            <v>400000</v>
          </cell>
          <cell r="AH13">
            <v>400000</v>
          </cell>
          <cell r="AI13">
            <v>400000</v>
          </cell>
          <cell r="AJ13">
            <v>0</v>
          </cell>
          <cell r="AK13">
            <v>0</v>
          </cell>
          <cell r="AL13">
            <v>250000</v>
          </cell>
          <cell r="AM13">
            <v>250000</v>
          </cell>
          <cell r="AN13">
            <v>250000</v>
          </cell>
          <cell r="AO13">
            <v>0</v>
          </cell>
          <cell r="AP13">
            <v>0</v>
          </cell>
          <cell r="AQ13">
            <v>0</v>
          </cell>
          <cell r="AR13">
            <v>400000</v>
          </cell>
          <cell r="AS13">
            <v>400000</v>
          </cell>
          <cell r="AT13">
            <v>400000</v>
          </cell>
          <cell r="AU13">
            <v>0</v>
          </cell>
          <cell r="AV13">
            <v>0</v>
          </cell>
          <cell r="AW13">
            <v>0</v>
          </cell>
          <cell r="AX13">
            <v>400000</v>
          </cell>
          <cell r="AY13">
            <v>400000</v>
          </cell>
          <cell r="AZ13">
            <v>400000</v>
          </cell>
          <cell r="BA13">
            <v>0</v>
          </cell>
          <cell r="BB13">
            <v>0</v>
          </cell>
          <cell r="BC13">
            <v>0</v>
          </cell>
          <cell r="BD13">
            <v>400000</v>
          </cell>
          <cell r="BE13">
            <v>400000</v>
          </cell>
          <cell r="BF13">
            <v>400000</v>
          </cell>
          <cell r="BG13">
            <v>0</v>
          </cell>
          <cell r="BH13">
            <v>0</v>
          </cell>
          <cell r="BI13">
            <v>0</v>
          </cell>
          <cell r="BJ13">
            <v>200000</v>
          </cell>
          <cell r="BK13">
            <v>200000</v>
          </cell>
          <cell r="BL13">
            <v>200000</v>
          </cell>
          <cell r="BM13">
            <v>0</v>
          </cell>
          <cell r="BN13">
            <v>0</v>
          </cell>
          <cell r="BO13">
            <v>0</v>
          </cell>
          <cell r="BP13">
            <v>0</v>
          </cell>
          <cell r="BQ13">
            <v>0</v>
          </cell>
          <cell r="BR13">
            <v>0</v>
          </cell>
          <cell r="BS13">
            <v>0</v>
          </cell>
          <cell r="BT13">
            <v>0</v>
          </cell>
          <cell r="BU13">
            <v>0</v>
          </cell>
          <cell r="BV13">
            <v>0</v>
          </cell>
          <cell r="BW13">
            <v>0</v>
          </cell>
          <cell r="BX13">
            <v>-50000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0.01</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row>
        <row r="14">
          <cell r="A14">
            <v>15305</v>
          </cell>
          <cell r="B14" t="str">
            <v>PHASE DEVELOPMENT</v>
          </cell>
          <cell r="C14" t="str">
            <v>Phase 3 Site Work</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750000</v>
          </cell>
          <cell r="AF14">
            <v>750000</v>
          </cell>
          <cell r="AG14">
            <v>750000</v>
          </cell>
          <cell r="AH14">
            <v>750000</v>
          </cell>
          <cell r="AI14">
            <v>25000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0.01</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row>
        <row r="15">
          <cell r="A15">
            <v>15306</v>
          </cell>
          <cell r="B15" t="str">
            <v>PHASE DEVELOPMENT</v>
          </cell>
          <cell r="C15" t="str">
            <v>Phase 4 Site Work</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150000</v>
          </cell>
          <cell r="AH15">
            <v>150000</v>
          </cell>
          <cell r="AI15">
            <v>200000</v>
          </cell>
          <cell r="AJ15">
            <v>0</v>
          </cell>
          <cell r="AK15">
            <v>0</v>
          </cell>
          <cell r="AL15">
            <v>0</v>
          </cell>
          <cell r="AM15">
            <v>0</v>
          </cell>
          <cell r="AN15">
            <v>0</v>
          </cell>
          <cell r="AO15">
            <v>0</v>
          </cell>
          <cell r="AP15">
            <v>0</v>
          </cell>
          <cell r="AQ15">
            <v>450000</v>
          </cell>
          <cell r="AR15">
            <v>475000</v>
          </cell>
          <cell r="AS15">
            <v>500000</v>
          </cell>
          <cell r="AT15">
            <v>475000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0.01</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row>
        <row r="16">
          <cell r="A16">
            <v>15307</v>
          </cell>
          <cell r="B16" t="str">
            <v>PHASE DEVELOPMENT</v>
          </cell>
          <cell r="C16" t="str">
            <v>Phase 5 Site Work</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450000</v>
          </cell>
          <cell r="BE16">
            <v>450000</v>
          </cell>
          <cell r="BF16">
            <v>450000</v>
          </cell>
          <cell r="BG16">
            <v>450000</v>
          </cell>
          <cell r="BH16">
            <v>0</v>
          </cell>
          <cell r="BI16">
            <v>0</v>
          </cell>
          <cell r="BJ16">
            <v>0</v>
          </cell>
          <cell r="BK16">
            <v>0</v>
          </cell>
          <cell r="BL16">
            <v>0</v>
          </cell>
          <cell r="BM16">
            <v>0</v>
          </cell>
          <cell r="BN16">
            <v>0</v>
          </cell>
          <cell r="BO16">
            <v>0</v>
          </cell>
          <cell r="BP16">
            <v>0</v>
          </cell>
          <cell r="BQ16">
            <v>450000</v>
          </cell>
          <cell r="BR16">
            <v>450000</v>
          </cell>
          <cell r="BS16">
            <v>450000</v>
          </cell>
          <cell r="BT16">
            <v>0</v>
          </cell>
          <cell r="BU16">
            <v>0</v>
          </cell>
          <cell r="BV16">
            <v>0</v>
          </cell>
          <cell r="BW16">
            <v>0</v>
          </cell>
          <cell r="BX16">
            <v>0</v>
          </cell>
          <cell r="BY16">
            <v>0</v>
          </cell>
          <cell r="BZ16">
            <v>0</v>
          </cell>
          <cell r="CA16">
            <v>0</v>
          </cell>
          <cell r="CB16">
            <v>0</v>
          </cell>
          <cell r="CC16">
            <v>450000</v>
          </cell>
          <cell r="CD16">
            <v>450000</v>
          </cell>
          <cell r="CE16">
            <v>450000</v>
          </cell>
          <cell r="CF16">
            <v>0</v>
          </cell>
          <cell r="CG16">
            <v>0</v>
          </cell>
          <cell r="CH16">
            <v>0</v>
          </cell>
          <cell r="CI16">
            <v>0</v>
          </cell>
          <cell r="CJ16">
            <v>0</v>
          </cell>
          <cell r="CK16">
            <v>0</v>
          </cell>
          <cell r="CL16">
            <v>0.01</v>
          </cell>
          <cell r="CM16">
            <v>0</v>
          </cell>
          <cell r="CN16">
            <v>0</v>
          </cell>
          <cell r="CO16">
            <v>350000</v>
          </cell>
          <cell r="CP16">
            <v>400000</v>
          </cell>
          <cell r="CQ16">
            <v>350000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row>
        <row r="17">
          <cell r="A17">
            <v>15308</v>
          </cell>
          <cell r="B17" t="str">
            <v>PHASE DEVELOPMENT</v>
          </cell>
          <cell r="C17" t="str">
            <v>Phase 6 Site Work</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500000</v>
          </cell>
          <cell r="AY17">
            <v>500000</v>
          </cell>
          <cell r="AZ17">
            <v>500000</v>
          </cell>
          <cell r="BA17">
            <v>0</v>
          </cell>
          <cell r="BB17">
            <v>0</v>
          </cell>
          <cell r="BC17">
            <v>0</v>
          </cell>
          <cell r="BD17">
            <v>0</v>
          </cell>
          <cell r="BE17">
            <v>0</v>
          </cell>
          <cell r="BF17">
            <v>0</v>
          </cell>
          <cell r="BG17">
            <v>0</v>
          </cell>
          <cell r="BH17">
            <v>0</v>
          </cell>
          <cell r="BI17">
            <v>0</v>
          </cell>
          <cell r="BJ17">
            <v>500000</v>
          </cell>
          <cell r="BK17">
            <v>500000</v>
          </cell>
          <cell r="BL17">
            <v>500000</v>
          </cell>
          <cell r="BM17">
            <v>0</v>
          </cell>
          <cell r="BN17">
            <v>0</v>
          </cell>
          <cell r="BO17">
            <v>0</v>
          </cell>
          <cell r="BP17">
            <v>0</v>
          </cell>
          <cell r="BQ17">
            <v>0</v>
          </cell>
          <cell r="BR17">
            <v>0</v>
          </cell>
          <cell r="BS17">
            <v>0</v>
          </cell>
          <cell r="BT17">
            <v>0</v>
          </cell>
          <cell r="BU17">
            <v>0</v>
          </cell>
          <cell r="BV17">
            <v>675000</v>
          </cell>
          <cell r="BW17">
            <v>675000</v>
          </cell>
          <cell r="BX17">
            <v>675000</v>
          </cell>
          <cell r="BY17">
            <v>0</v>
          </cell>
          <cell r="BZ17">
            <v>0</v>
          </cell>
          <cell r="CA17">
            <v>0</v>
          </cell>
          <cell r="CB17">
            <v>0</v>
          </cell>
          <cell r="CC17">
            <v>0</v>
          </cell>
          <cell r="CD17">
            <v>0</v>
          </cell>
          <cell r="CE17">
            <v>0</v>
          </cell>
          <cell r="CF17">
            <v>0</v>
          </cell>
          <cell r="CG17">
            <v>0</v>
          </cell>
          <cell r="CH17">
            <v>675000</v>
          </cell>
          <cell r="CI17">
            <v>675000</v>
          </cell>
          <cell r="CJ17">
            <v>675000</v>
          </cell>
          <cell r="CK17">
            <v>0</v>
          </cell>
          <cell r="CL17">
            <v>0.01</v>
          </cell>
          <cell r="CM17">
            <v>0</v>
          </cell>
          <cell r="CN17">
            <v>0</v>
          </cell>
          <cell r="CO17">
            <v>0</v>
          </cell>
          <cell r="CP17">
            <v>0</v>
          </cell>
          <cell r="CQ17">
            <v>0</v>
          </cell>
          <cell r="CR17">
            <v>0</v>
          </cell>
          <cell r="CS17">
            <v>0</v>
          </cell>
          <cell r="CT17">
            <v>650000</v>
          </cell>
          <cell r="CU17">
            <v>650000</v>
          </cell>
          <cell r="CV17">
            <v>650000</v>
          </cell>
          <cell r="CW17">
            <v>0</v>
          </cell>
          <cell r="CX17">
            <v>0</v>
          </cell>
          <cell r="CY17">
            <v>0</v>
          </cell>
          <cell r="CZ17">
            <v>0</v>
          </cell>
          <cell r="DA17">
            <v>0</v>
          </cell>
          <cell r="DB17">
            <v>0</v>
          </cell>
          <cell r="DC17">
            <v>0</v>
          </cell>
          <cell r="DD17">
            <v>0</v>
          </cell>
          <cell r="DE17">
            <v>0</v>
          </cell>
          <cell r="DF17">
            <v>0</v>
          </cell>
          <cell r="DG17">
            <v>0</v>
          </cell>
          <cell r="DH17">
            <v>0</v>
          </cell>
        </row>
        <row r="18">
          <cell r="A18">
            <v>15309</v>
          </cell>
          <cell r="B18" t="str">
            <v>PHASE DEVELOPMENT</v>
          </cell>
          <cell r="C18" t="str">
            <v>Phase 7 Site Work</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row>
        <row r="19">
          <cell r="A19">
            <v>15310</v>
          </cell>
          <cell r="B19" t="str">
            <v>PHASE DEVELOPMENT</v>
          </cell>
          <cell r="C19" t="str">
            <v>Phase 8 Site Work</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row>
        <row r="20">
          <cell r="A20">
            <v>15311</v>
          </cell>
          <cell r="B20" t="str">
            <v>PHASE DEVELOPMENT</v>
          </cell>
          <cell r="C20" t="str">
            <v>Phase 9 Site Work</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row>
        <row r="21">
          <cell r="A21">
            <v>15312</v>
          </cell>
          <cell r="B21" t="str">
            <v>PHASE DEVELOPMENT</v>
          </cell>
          <cell r="C21" t="str">
            <v>Phase 10 Site Work</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row>
        <row r="22">
          <cell r="A22">
            <v>15313</v>
          </cell>
          <cell r="B22" t="str">
            <v>PHASE DEVELOPMENT</v>
          </cell>
          <cell r="C22" t="str">
            <v>Phase 11 Site Work</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row>
        <row r="23">
          <cell r="A23">
            <v>15314</v>
          </cell>
          <cell r="B23" t="str">
            <v>PHASE DEVELOPMENT</v>
          </cell>
          <cell r="C23" t="str">
            <v>Phase 12 Site Work</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row>
        <row r="24">
          <cell r="A24">
            <v>15315</v>
          </cell>
          <cell r="B24" t="str">
            <v>PHASE DEVELOPMENT</v>
          </cell>
          <cell r="C24" t="str">
            <v>Phase 13 Site Work</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row>
        <row r="25">
          <cell r="A25">
            <v>15316</v>
          </cell>
          <cell r="B25" t="str">
            <v>PHASE DEVELOPMENT</v>
          </cell>
          <cell r="C25" t="str">
            <v>Phase 14 Site Work</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row>
        <row r="26">
          <cell r="A26">
            <v>15317</v>
          </cell>
          <cell r="B26" t="str">
            <v>PHASE DEVELOPMENT</v>
          </cell>
          <cell r="C26" t="str">
            <v>Phase 15 Site Work</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row>
        <row r="27">
          <cell r="A27">
            <v>15318</v>
          </cell>
          <cell r="B27" t="str">
            <v>PHASE DEVELOPMENT</v>
          </cell>
          <cell r="C27" t="str">
            <v>Phase 16 Site Work</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row>
        <row r="28">
          <cell r="A28">
            <v>15319</v>
          </cell>
          <cell r="B28" t="str">
            <v>PHASE DEVELOPMENT</v>
          </cell>
          <cell r="C28" t="str">
            <v>Phase 17 Site Work</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row>
        <row r="29">
          <cell r="A29">
            <v>15320</v>
          </cell>
          <cell r="B29" t="str">
            <v>PHASE DEVELOPMENT</v>
          </cell>
          <cell r="C29" t="str">
            <v>Phase 18 Site Work</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row>
        <row r="30">
          <cell r="A30">
            <v>15321</v>
          </cell>
          <cell r="B30" t="str">
            <v>PHASE DEVELOPMENT</v>
          </cell>
          <cell r="C30" t="str">
            <v>Phase 19 Site Work</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row>
        <row r="31">
          <cell r="A31">
            <v>15322</v>
          </cell>
          <cell r="B31" t="str">
            <v>PHASE DEVELOPMENT</v>
          </cell>
          <cell r="C31" t="str">
            <v>Phase 20 Site Work</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row>
        <row r="32">
          <cell r="A32">
            <v>15323</v>
          </cell>
          <cell r="B32" t="str">
            <v>DEVELOPMENT ENHANCEMENTS</v>
          </cell>
          <cell r="C32" t="str">
            <v>Entrance Features</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50000</v>
          </cell>
          <cell r="AG32">
            <v>250000</v>
          </cell>
          <cell r="AH32">
            <v>250000</v>
          </cell>
          <cell r="AI32">
            <v>250000</v>
          </cell>
          <cell r="AJ32">
            <v>150000</v>
          </cell>
          <cell r="AK32">
            <v>150000</v>
          </cell>
          <cell r="AL32">
            <v>150000</v>
          </cell>
          <cell r="AM32">
            <v>150000</v>
          </cell>
          <cell r="AN32">
            <v>150000</v>
          </cell>
          <cell r="AO32">
            <v>0</v>
          </cell>
          <cell r="AP32">
            <v>0</v>
          </cell>
          <cell r="AQ32">
            <v>0</v>
          </cell>
          <cell r="AR32">
            <v>0</v>
          </cell>
          <cell r="AS32">
            <v>0</v>
          </cell>
          <cell r="AT32">
            <v>0</v>
          </cell>
          <cell r="AU32">
            <v>0</v>
          </cell>
          <cell r="AV32">
            <v>0</v>
          </cell>
          <cell r="AW32">
            <v>100000</v>
          </cell>
          <cell r="AX32">
            <v>150000</v>
          </cell>
          <cell r="AY32">
            <v>150000</v>
          </cell>
          <cell r="AZ32">
            <v>150000</v>
          </cell>
          <cell r="BA32">
            <v>150000</v>
          </cell>
          <cell r="BB32">
            <v>0</v>
          </cell>
          <cell r="BC32">
            <v>0</v>
          </cell>
          <cell r="BD32">
            <v>0</v>
          </cell>
          <cell r="BE32">
            <v>0</v>
          </cell>
          <cell r="BF32">
            <v>0</v>
          </cell>
          <cell r="BG32">
            <v>0</v>
          </cell>
          <cell r="BH32">
            <v>150000</v>
          </cell>
          <cell r="BI32">
            <v>150000</v>
          </cell>
          <cell r="BJ32">
            <v>150000</v>
          </cell>
          <cell r="BK32">
            <v>0</v>
          </cell>
          <cell r="BL32">
            <v>0</v>
          </cell>
          <cell r="BM32">
            <v>0</v>
          </cell>
          <cell r="BN32">
            <v>0</v>
          </cell>
          <cell r="BO32">
            <v>300000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0.01</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row>
        <row r="33">
          <cell r="A33">
            <v>15324</v>
          </cell>
          <cell r="B33" t="str">
            <v>DEVELOPMENT ENHANCEMENTS</v>
          </cell>
          <cell r="C33" t="str">
            <v>Landscaping</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4300</v>
          </cell>
          <cell r="AE33">
            <v>0</v>
          </cell>
          <cell r="AF33">
            <v>50000</v>
          </cell>
          <cell r="AG33">
            <v>50000</v>
          </cell>
          <cell r="AH33">
            <v>100000</v>
          </cell>
          <cell r="AI33">
            <v>100000</v>
          </cell>
          <cell r="AJ33">
            <v>100000</v>
          </cell>
          <cell r="AK33">
            <v>100000</v>
          </cell>
          <cell r="AL33">
            <v>100000</v>
          </cell>
          <cell r="AM33">
            <v>100000</v>
          </cell>
          <cell r="AN33">
            <v>100000</v>
          </cell>
          <cell r="AO33">
            <v>100000</v>
          </cell>
          <cell r="AP33">
            <v>100000</v>
          </cell>
          <cell r="AQ33">
            <v>100000</v>
          </cell>
          <cell r="AR33">
            <v>50000</v>
          </cell>
          <cell r="AS33">
            <v>50000</v>
          </cell>
          <cell r="AT33">
            <v>50000</v>
          </cell>
          <cell r="AU33">
            <v>50000</v>
          </cell>
          <cell r="AV33">
            <v>100000</v>
          </cell>
          <cell r="AW33">
            <v>100000</v>
          </cell>
          <cell r="AX33">
            <v>100000</v>
          </cell>
          <cell r="AY33">
            <v>100000</v>
          </cell>
          <cell r="AZ33">
            <v>100000</v>
          </cell>
          <cell r="BA33">
            <v>100000</v>
          </cell>
          <cell r="BB33">
            <v>75000</v>
          </cell>
          <cell r="BC33">
            <v>50000</v>
          </cell>
          <cell r="BD33">
            <v>50000</v>
          </cell>
          <cell r="BE33">
            <v>50000</v>
          </cell>
          <cell r="BF33">
            <v>50000</v>
          </cell>
          <cell r="BG33">
            <v>50000</v>
          </cell>
          <cell r="BH33">
            <v>50000</v>
          </cell>
          <cell r="BI33">
            <v>50000</v>
          </cell>
          <cell r="BJ33">
            <v>50000</v>
          </cell>
          <cell r="BK33">
            <v>50000</v>
          </cell>
          <cell r="BL33">
            <v>50000</v>
          </cell>
          <cell r="BM33">
            <v>50000</v>
          </cell>
          <cell r="BN33">
            <v>50000</v>
          </cell>
          <cell r="BO33">
            <v>50000</v>
          </cell>
          <cell r="BP33">
            <v>50000</v>
          </cell>
          <cell r="BQ33">
            <v>50000</v>
          </cell>
          <cell r="BR33">
            <v>50000</v>
          </cell>
          <cell r="BS33">
            <v>50000</v>
          </cell>
          <cell r="BT33">
            <v>50000</v>
          </cell>
          <cell r="BU33">
            <v>50000</v>
          </cell>
          <cell r="BV33">
            <v>50000</v>
          </cell>
          <cell r="BW33">
            <v>50000</v>
          </cell>
          <cell r="BX33">
            <v>50000</v>
          </cell>
          <cell r="BY33">
            <v>50000</v>
          </cell>
          <cell r="BZ33">
            <v>50000</v>
          </cell>
          <cell r="CA33">
            <v>50000</v>
          </cell>
          <cell r="CB33">
            <v>50000</v>
          </cell>
          <cell r="CC33">
            <v>50000</v>
          </cell>
          <cell r="CD33">
            <v>50000</v>
          </cell>
          <cell r="CE33">
            <v>50000</v>
          </cell>
          <cell r="CF33">
            <v>50000</v>
          </cell>
          <cell r="CG33">
            <v>50000</v>
          </cell>
          <cell r="CH33">
            <v>50000</v>
          </cell>
          <cell r="CI33">
            <v>50000</v>
          </cell>
          <cell r="CJ33">
            <v>50000</v>
          </cell>
          <cell r="CK33">
            <v>50000</v>
          </cell>
          <cell r="CL33">
            <v>50000.01</v>
          </cell>
          <cell r="CM33">
            <v>50000</v>
          </cell>
          <cell r="CN33">
            <v>50000</v>
          </cell>
          <cell r="CO33">
            <v>50000</v>
          </cell>
          <cell r="CP33">
            <v>75000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row>
        <row r="34">
          <cell r="A34">
            <v>15325</v>
          </cell>
          <cell r="B34" t="str">
            <v>DEVELOPMENT ENHANCEMENTS</v>
          </cell>
          <cell r="C34" t="str">
            <v>Recreational Amenities</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300000</v>
          </cell>
          <cell r="AG34">
            <v>300000</v>
          </cell>
          <cell r="AH34">
            <v>300000</v>
          </cell>
          <cell r="AI34">
            <v>300000</v>
          </cell>
          <cell r="AJ34">
            <v>300000</v>
          </cell>
          <cell r="AK34">
            <v>400000</v>
          </cell>
          <cell r="AL34">
            <v>400000</v>
          </cell>
          <cell r="AM34">
            <v>400000</v>
          </cell>
          <cell r="AN34">
            <v>400000</v>
          </cell>
          <cell r="AO34">
            <v>400000</v>
          </cell>
          <cell r="AP34">
            <v>400000</v>
          </cell>
          <cell r="AQ34">
            <v>400000</v>
          </cell>
          <cell r="AR34">
            <v>400000</v>
          </cell>
          <cell r="AS34">
            <v>400000</v>
          </cell>
          <cell r="AT34">
            <v>300000</v>
          </cell>
          <cell r="AU34">
            <v>300000</v>
          </cell>
          <cell r="AV34">
            <v>300000</v>
          </cell>
          <cell r="AW34">
            <v>350000</v>
          </cell>
          <cell r="AX34">
            <v>350000</v>
          </cell>
          <cell r="AY34">
            <v>350000</v>
          </cell>
          <cell r="AZ34">
            <v>350000</v>
          </cell>
          <cell r="BA34">
            <v>350000</v>
          </cell>
          <cell r="BB34">
            <v>350000</v>
          </cell>
          <cell r="BC34">
            <v>350000</v>
          </cell>
          <cell r="BD34">
            <v>350000</v>
          </cell>
          <cell r="BE34">
            <v>350000</v>
          </cell>
          <cell r="BF34">
            <v>350000</v>
          </cell>
          <cell r="BG34">
            <v>350000</v>
          </cell>
          <cell r="BH34">
            <v>350000</v>
          </cell>
          <cell r="BI34">
            <v>350000</v>
          </cell>
          <cell r="BJ34">
            <v>350000</v>
          </cell>
          <cell r="BK34">
            <v>350000</v>
          </cell>
          <cell r="BL34">
            <v>350000</v>
          </cell>
          <cell r="BM34">
            <v>350000</v>
          </cell>
          <cell r="BN34">
            <v>350000</v>
          </cell>
          <cell r="BO34">
            <v>350000</v>
          </cell>
          <cell r="BP34">
            <v>350000</v>
          </cell>
          <cell r="BQ34">
            <v>350000</v>
          </cell>
          <cell r="BR34">
            <v>350000</v>
          </cell>
          <cell r="BS34">
            <v>350000</v>
          </cell>
          <cell r="BT34">
            <v>350000</v>
          </cell>
          <cell r="BU34">
            <v>350000</v>
          </cell>
          <cell r="BV34">
            <v>250000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0.01</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row>
        <row r="35">
          <cell r="A35">
            <v>15326</v>
          </cell>
          <cell r="B35" t="str">
            <v>DEVELOPMENT ENHANCEMENTS</v>
          </cell>
          <cell r="C35" t="str">
            <v>Club House</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250000</v>
          </cell>
          <cell r="AI35">
            <v>250000</v>
          </cell>
          <cell r="AJ35">
            <v>250000</v>
          </cell>
          <cell r="AK35">
            <v>250000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0.01</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row>
        <row r="36">
          <cell r="A36">
            <v>15327</v>
          </cell>
          <cell r="B36" t="str">
            <v>SOFT COSTS</v>
          </cell>
          <cell r="C36" t="str">
            <v>General Overhead</v>
          </cell>
          <cell r="I36">
            <v>0</v>
          </cell>
          <cell r="J36">
            <v>0</v>
          </cell>
          <cell r="K36">
            <v>0</v>
          </cell>
          <cell r="L36">
            <v>0</v>
          </cell>
          <cell r="M36">
            <v>0</v>
          </cell>
          <cell r="N36">
            <v>0</v>
          </cell>
          <cell r="O36">
            <v>0</v>
          </cell>
          <cell r="P36">
            <v>0</v>
          </cell>
          <cell r="Q36">
            <v>0</v>
          </cell>
          <cell r="R36">
            <v>7221.32</v>
          </cell>
          <cell r="S36">
            <v>0</v>
          </cell>
          <cell r="T36">
            <v>673.24</v>
          </cell>
          <cell r="U36">
            <v>29.78</v>
          </cell>
          <cell r="V36">
            <v>66.17</v>
          </cell>
          <cell r="W36">
            <v>40.909999999999997</v>
          </cell>
          <cell r="X36">
            <v>55.09</v>
          </cell>
          <cell r="Y36">
            <v>3295.19</v>
          </cell>
          <cell r="Z36">
            <v>6447.4</v>
          </cell>
          <cell r="AA36">
            <v>38.03</v>
          </cell>
          <cell r="AB36">
            <v>15042.64</v>
          </cell>
          <cell r="AC36">
            <v>54172.39</v>
          </cell>
          <cell r="AD36">
            <v>48213.46</v>
          </cell>
          <cell r="AE36">
            <v>5000</v>
          </cell>
          <cell r="AF36">
            <v>5000</v>
          </cell>
          <cell r="AG36">
            <v>5000</v>
          </cell>
          <cell r="AH36">
            <v>5000</v>
          </cell>
          <cell r="AI36">
            <v>5000</v>
          </cell>
          <cell r="AJ36">
            <v>5000</v>
          </cell>
          <cell r="AK36">
            <v>1000</v>
          </cell>
          <cell r="AL36">
            <v>1000</v>
          </cell>
          <cell r="AM36">
            <v>1000</v>
          </cell>
          <cell r="AN36">
            <v>1000</v>
          </cell>
          <cell r="AO36">
            <v>1000</v>
          </cell>
          <cell r="AP36">
            <v>1000</v>
          </cell>
          <cell r="AQ36">
            <v>1000</v>
          </cell>
          <cell r="AR36">
            <v>1000</v>
          </cell>
          <cell r="AS36">
            <v>1000</v>
          </cell>
          <cell r="AT36">
            <v>1000</v>
          </cell>
          <cell r="AU36">
            <v>1000</v>
          </cell>
          <cell r="AV36">
            <v>1000</v>
          </cell>
          <cell r="AW36">
            <v>1000</v>
          </cell>
          <cell r="AX36">
            <v>1000</v>
          </cell>
          <cell r="AY36">
            <v>1000</v>
          </cell>
          <cell r="AZ36">
            <v>1000</v>
          </cell>
          <cell r="BA36">
            <v>1000</v>
          </cell>
          <cell r="BB36">
            <v>1000</v>
          </cell>
          <cell r="BC36">
            <v>1000</v>
          </cell>
          <cell r="BD36">
            <v>1000</v>
          </cell>
          <cell r="BE36">
            <v>1000</v>
          </cell>
          <cell r="BF36">
            <v>1000</v>
          </cell>
          <cell r="BG36">
            <v>1000</v>
          </cell>
          <cell r="BH36">
            <v>1000</v>
          </cell>
          <cell r="BI36">
            <v>1000</v>
          </cell>
          <cell r="BJ36">
            <v>1000</v>
          </cell>
          <cell r="BK36">
            <v>1000</v>
          </cell>
          <cell r="BL36">
            <v>1000</v>
          </cell>
          <cell r="BM36">
            <v>1000</v>
          </cell>
          <cell r="BN36">
            <v>1000</v>
          </cell>
          <cell r="BO36">
            <v>1000</v>
          </cell>
          <cell r="BP36">
            <v>1000</v>
          </cell>
          <cell r="BQ36">
            <v>1000</v>
          </cell>
          <cell r="BR36">
            <v>1000</v>
          </cell>
          <cell r="BS36">
            <v>1000</v>
          </cell>
          <cell r="BT36">
            <v>1000</v>
          </cell>
          <cell r="BU36">
            <v>1000</v>
          </cell>
          <cell r="BV36">
            <v>1000</v>
          </cell>
          <cell r="BW36">
            <v>1000</v>
          </cell>
          <cell r="BX36">
            <v>1000</v>
          </cell>
          <cell r="BY36">
            <v>1000</v>
          </cell>
          <cell r="BZ36">
            <v>1000</v>
          </cell>
          <cell r="CA36">
            <v>1000</v>
          </cell>
          <cell r="CB36">
            <v>1000</v>
          </cell>
          <cell r="CC36">
            <v>1000</v>
          </cell>
          <cell r="CD36">
            <v>1000</v>
          </cell>
          <cell r="CE36">
            <v>1000</v>
          </cell>
          <cell r="CF36">
            <v>30917.84</v>
          </cell>
          <cell r="CG36">
            <v>0</v>
          </cell>
          <cell r="CH36">
            <v>0</v>
          </cell>
          <cell r="CI36">
            <v>0</v>
          </cell>
          <cell r="CJ36">
            <v>0</v>
          </cell>
          <cell r="CK36">
            <v>0</v>
          </cell>
          <cell r="CL36">
            <v>0.01</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row>
        <row r="37">
          <cell r="A37">
            <v>15328</v>
          </cell>
          <cell r="B37" t="str">
            <v>SOFT COSTS</v>
          </cell>
          <cell r="C37" t="str">
            <v>Government Fees</v>
          </cell>
          <cell r="I37">
            <v>217.55</v>
          </cell>
          <cell r="J37">
            <v>0</v>
          </cell>
          <cell r="K37">
            <v>0</v>
          </cell>
          <cell r="L37">
            <v>0</v>
          </cell>
          <cell r="M37">
            <v>0</v>
          </cell>
          <cell r="N37">
            <v>0</v>
          </cell>
          <cell r="O37">
            <v>0</v>
          </cell>
          <cell r="P37">
            <v>0</v>
          </cell>
          <cell r="Q37">
            <v>205</v>
          </cell>
          <cell r="R37">
            <v>552.99</v>
          </cell>
          <cell r="S37">
            <v>0</v>
          </cell>
          <cell r="T37">
            <v>0</v>
          </cell>
          <cell r="U37">
            <v>50</v>
          </cell>
          <cell r="V37">
            <v>0</v>
          </cell>
          <cell r="W37">
            <v>0</v>
          </cell>
          <cell r="X37">
            <v>0</v>
          </cell>
          <cell r="Y37">
            <v>0</v>
          </cell>
          <cell r="Z37">
            <v>9350</v>
          </cell>
          <cell r="AA37">
            <v>207</v>
          </cell>
          <cell r="AB37">
            <v>0</v>
          </cell>
          <cell r="AC37">
            <v>0</v>
          </cell>
          <cell r="AD37">
            <v>19656.05</v>
          </cell>
          <cell r="AE37">
            <v>500000</v>
          </cell>
          <cell r="AF37">
            <v>50000</v>
          </cell>
          <cell r="AG37">
            <v>50000</v>
          </cell>
          <cell r="AH37">
            <v>50000</v>
          </cell>
          <cell r="AI37">
            <v>50000</v>
          </cell>
          <cell r="AJ37">
            <v>50000</v>
          </cell>
          <cell r="AK37">
            <v>50000</v>
          </cell>
          <cell r="AL37">
            <v>50000</v>
          </cell>
          <cell r="AM37">
            <v>50000</v>
          </cell>
          <cell r="AN37">
            <v>50000</v>
          </cell>
          <cell r="AO37">
            <v>50000</v>
          </cell>
          <cell r="AP37">
            <v>50000</v>
          </cell>
          <cell r="AQ37">
            <v>50000</v>
          </cell>
          <cell r="AR37">
            <v>50000</v>
          </cell>
          <cell r="AS37">
            <v>50000</v>
          </cell>
          <cell r="AT37">
            <v>50000</v>
          </cell>
          <cell r="AU37">
            <v>50000</v>
          </cell>
          <cell r="AV37">
            <v>50000</v>
          </cell>
          <cell r="AW37">
            <v>50000</v>
          </cell>
          <cell r="AX37">
            <v>50000</v>
          </cell>
          <cell r="AY37">
            <v>50000</v>
          </cell>
          <cell r="AZ37">
            <v>50000</v>
          </cell>
          <cell r="BA37">
            <v>50000</v>
          </cell>
          <cell r="BB37">
            <v>50000</v>
          </cell>
          <cell r="BC37">
            <v>50000</v>
          </cell>
          <cell r="BD37">
            <v>25000</v>
          </cell>
          <cell r="BE37">
            <v>25000</v>
          </cell>
          <cell r="BF37">
            <v>25000</v>
          </cell>
          <cell r="BG37">
            <v>25000</v>
          </cell>
          <cell r="BH37">
            <v>25000</v>
          </cell>
          <cell r="BI37">
            <v>500000</v>
          </cell>
          <cell r="BJ37">
            <v>25000</v>
          </cell>
          <cell r="BK37">
            <v>25000</v>
          </cell>
          <cell r="BL37">
            <v>25000</v>
          </cell>
          <cell r="BM37">
            <v>25000</v>
          </cell>
          <cell r="BN37">
            <v>25000</v>
          </cell>
          <cell r="BO37">
            <v>25000</v>
          </cell>
          <cell r="BP37">
            <v>25000</v>
          </cell>
          <cell r="BQ37">
            <v>25000</v>
          </cell>
          <cell r="BR37">
            <v>25000</v>
          </cell>
          <cell r="BS37">
            <v>25000</v>
          </cell>
          <cell r="BT37">
            <v>25000</v>
          </cell>
          <cell r="BU37">
            <v>25000</v>
          </cell>
          <cell r="BV37">
            <v>25000</v>
          </cell>
          <cell r="BW37">
            <v>25000</v>
          </cell>
          <cell r="BX37">
            <v>0</v>
          </cell>
          <cell r="BY37">
            <v>0</v>
          </cell>
          <cell r="BZ37">
            <v>764417.46</v>
          </cell>
          <cell r="CA37">
            <v>0</v>
          </cell>
          <cell r="CB37">
            <v>0</v>
          </cell>
          <cell r="CC37">
            <v>0</v>
          </cell>
          <cell r="CD37">
            <v>0</v>
          </cell>
          <cell r="CE37">
            <v>0</v>
          </cell>
          <cell r="CF37">
            <v>0</v>
          </cell>
          <cell r="CG37">
            <v>0</v>
          </cell>
          <cell r="CH37">
            <v>0</v>
          </cell>
          <cell r="CI37">
            <v>0</v>
          </cell>
          <cell r="CJ37">
            <v>0</v>
          </cell>
          <cell r="CK37">
            <v>0</v>
          </cell>
          <cell r="CL37">
            <v>0.01</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row>
        <row r="38">
          <cell r="A38">
            <v>15329</v>
          </cell>
          <cell r="B38" t="str">
            <v>SOFT COSTS</v>
          </cell>
          <cell r="C38" t="str">
            <v>Real Estate Taxes</v>
          </cell>
          <cell r="I38">
            <v>7143.4</v>
          </cell>
          <cell r="J38">
            <v>0</v>
          </cell>
          <cell r="K38">
            <v>0</v>
          </cell>
          <cell r="L38">
            <v>0</v>
          </cell>
          <cell r="M38">
            <v>0</v>
          </cell>
          <cell r="N38">
            <v>0</v>
          </cell>
          <cell r="O38">
            <v>1078.6500000000001</v>
          </cell>
          <cell r="P38">
            <v>0</v>
          </cell>
          <cell r="Q38">
            <v>0</v>
          </cell>
          <cell r="R38">
            <v>0</v>
          </cell>
          <cell r="S38">
            <v>0</v>
          </cell>
          <cell r="T38">
            <v>0</v>
          </cell>
          <cell r="U38">
            <v>0</v>
          </cell>
          <cell r="V38">
            <v>0</v>
          </cell>
          <cell r="W38">
            <v>0</v>
          </cell>
          <cell r="X38">
            <v>0</v>
          </cell>
          <cell r="Y38">
            <v>216421.76000000001</v>
          </cell>
          <cell r="Z38">
            <v>0</v>
          </cell>
          <cell r="AA38">
            <v>0</v>
          </cell>
          <cell r="AB38">
            <v>0</v>
          </cell>
          <cell r="AC38">
            <v>0</v>
          </cell>
          <cell r="AD38">
            <v>0</v>
          </cell>
          <cell r="AE38">
            <v>0</v>
          </cell>
          <cell r="AF38">
            <v>0</v>
          </cell>
          <cell r="AG38">
            <v>0</v>
          </cell>
          <cell r="AH38">
            <v>0</v>
          </cell>
          <cell r="AI38">
            <v>0</v>
          </cell>
          <cell r="AJ38">
            <v>0</v>
          </cell>
          <cell r="AK38">
            <v>0</v>
          </cell>
          <cell r="AL38">
            <v>450000</v>
          </cell>
          <cell r="AM38">
            <v>0</v>
          </cell>
          <cell r="AN38">
            <v>0</v>
          </cell>
          <cell r="AO38">
            <v>0</v>
          </cell>
          <cell r="AP38">
            <v>0</v>
          </cell>
          <cell r="AQ38">
            <v>0</v>
          </cell>
          <cell r="AR38">
            <v>0</v>
          </cell>
          <cell r="AS38">
            <v>0</v>
          </cell>
          <cell r="AT38">
            <v>0</v>
          </cell>
          <cell r="AU38">
            <v>0</v>
          </cell>
          <cell r="AV38">
            <v>0</v>
          </cell>
          <cell r="AW38">
            <v>0</v>
          </cell>
          <cell r="AX38">
            <v>400000</v>
          </cell>
          <cell r="AY38">
            <v>0</v>
          </cell>
          <cell r="AZ38">
            <v>0</v>
          </cell>
          <cell r="BA38">
            <v>0</v>
          </cell>
          <cell r="BB38">
            <v>0</v>
          </cell>
          <cell r="BC38">
            <v>0</v>
          </cell>
          <cell r="BD38">
            <v>0</v>
          </cell>
          <cell r="BE38">
            <v>0</v>
          </cell>
          <cell r="BF38">
            <v>0</v>
          </cell>
          <cell r="BG38">
            <v>0</v>
          </cell>
          <cell r="BH38">
            <v>0</v>
          </cell>
          <cell r="BI38">
            <v>350000</v>
          </cell>
          <cell r="BJ38">
            <v>0</v>
          </cell>
          <cell r="BK38">
            <v>0</v>
          </cell>
          <cell r="BL38">
            <v>0</v>
          </cell>
          <cell r="BM38">
            <v>0</v>
          </cell>
          <cell r="BN38">
            <v>0</v>
          </cell>
          <cell r="BO38">
            <v>0</v>
          </cell>
          <cell r="BP38">
            <v>0</v>
          </cell>
          <cell r="BQ38">
            <v>0</v>
          </cell>
          <cell r="BR38">
            <v>0</v>
          </cell>
          <cell r="BS38">
            <v>0</v>
          </cell>
          <cell r="BT38">
            <v>0</v>
          </cell>
          <cell r="BU38">
            <v>0</v>
          </cell>
          <cell r="BV38">
            <v>300000</v>
          </cell>
          <cell r="BW38">
            <v>0</v>
          </cell>
          <cell r="BX38">
            <v>0</v>
          </cell>
          <cell r="BY38">
            <v>0</v>
          </cell>
          <cell r="BZ38">
            <v>0</v>
          </cell>
          <cell r="CA38">
            <v>0</v>
          </cell>
          <cell r="CB38">
            <v>0</v>
          </cell>
          <cell r="CC38">
            <v>0</v>
          </cell>
          <cell r="CD38">
            <v>0</v>
          </cell>
          <cell r="CE38">
            <v>0</v>
          </cell>
          <cell r="CF38">
            <v>0</v>
          </cell>
          <cell r="CG38">
            <v>275356.19</v>
          </cell>
          <cell r="CH38">
            <v>0</v>
          </cell>
          <cell r="CI38">
            <v>0</v>
          </cell>
          <cell r="CJ38">
            <v>0</v>
          </cell>
          <cell r="CK38">
            <v>0</v>
          </cell>
          <cell r="CL38">
            <v>0.01</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row>
        <row r="39">
          <cell r="A39">
            <v>15330</v>
          </cell>
          <cell r="B39" t="str">
            <v>SOFT COSTS</v>
          </cell>
          <cell r="C39" t="str">
            <v>Site Maintenance</v>
          </cell>
          <cell r="I39">
            <v>0</v>
          </cell>
          <cell r="J39">
            <v>0</v>
          </cell>
          <cell r="K39">
            <v>0</v>
          </cell>
          <cell r="L39">
            <v>0</v>
          </cell>
          <cell r="M39">
            <v>0</v>
          </cell>
          <cell r="N39">
            <v>0</v>
          </cell>
          <cell r="O39">
            <v>1103.1600000000001</v>
          </cell>
          <cell r="P39">
            <v>0</v>
          </cell>
          <cell r="Q39">
            <v>0</v>
          </cell>
          <cell r="R39">
            <v>0</v>
          </cell>
          <cell r="S39">
            <v>0</v>
          </cell>
          <cell r="T39">
            <v>308.62</v>
          </cell>
          <cell r="U39">
            <v>539.35</v>
          </cell>
          <cell r="V39">
            <v>0</v>
          </cell>
          <cell r="W39">
            <v>0</v>
          </cell>
          <cell r="X39">
            <v>0</v>
          </cell>
          <cell r="Y39">
            <v>0</v>
          </cell>
          <cell r="Z39">
            <v>1666.94</v>
          </cell>
          <cell r="AA39">
            <v>0</v>
          </cell>
          <cell r="AB39">
            <v>0</v>
          </cell>
          <cell r="AC39">
            <v>22635</v>
          </cell>
          <cell r="AD39">
            <v>0</v>
          </cell>
          <cell r="AE39">
            <v>50000</v>
          </cell>
          <cell r="AF39">
            <v>50000</v>
          </cell>
          <cell r="AG39">
            <v>50000</v>
          </cell>
          <cell r="AH39">
            <v>50000</v>
          </cell>
          <cell r="AI39">
            <v>50000</v>
          </cell>
          <cell r="AJ39">
            <v>50000</v>
          </cell>
          <cell r="AK39">
            <v>50000</v>
          </cell>
          <cell r="AL39">
            <v>50000</v>
          </cell>
          <cell r="AM39">
            <v>50000</v>
          </cell>
          <cell r="AN39">
            <v>50000</v>
          </cell>
          <cell r="AO39">
            <v>50000</v>
          </cell>
          <cell r="AP39">
            <v>50000</v>
          </cell>
          <cell r="AQ39">
            <v>50000</v>
          </cell>
          <cell r="AR39">
            <v>50000</v>
          </cell>
          <cell r="AS39">
            <v>50000</v>
          </cell>
          <cell r="AT39">
            <v>50000</v>
          </cell>
          <cell r="AU39">
            <v>50000</v>
          </cell>
          <cell r="AV39">
            <v>50000</v>
          </cell>
          <cell r="AW39">
            <v>50000</v>
          </cell>
          <cell r="AX39">
            <v>50000</v>
          </cell>
          <cell r="AY39">
            <v>50000</v>
          </cell>
          <cell r="AZ39">
            <v>50000</v>
          </cell>
          <cell r="BA39">
            <v>50000</v>
          </cell>
          <cell r="BB39">
            <v>50000</v>
          </cell>
          <cell r="BC39">
            <v>50000</v>
          </cell>
          <cell r="BD39">
            <v>25000</v>
          </cell>
          <cell r="BE39">
            <v>25000</v>
          </cell>
          <cell r="BF39">
            <v>25000</v>
          </cell>
          <cell r="BG39">
            <v>25000</v>
          </cell>
          <cell r="BH39">
            <v>25000</v>
          </cell>
          <cell r="BI39">
            <v>548746.93000000005</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0.01</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row>
        <row r="40">
          <cell r="A40">
            <v>15331</v>
          </cell>
          <cell r="B40" t="str">
            <v>SOFT COSTS</v>
          </cell>
          <cell r="C40" t="str">
            <v>Legal Fees</v>
          </cell>
          <cell r="I40">
            <v>0</v>
          </cell>
          <cell r="J40">
            <v>2074.6</v>
          </cell>
          <cell r="K40">
            <v>400.66</v>
          </cell>
          <cell r="L40">
            <v>0</v>
          </cell>
          <cell r="M40">
            <v>0</v>
          </cell>
          <cell r="N40">
            <v>0</v>
          </cell>
          <cell r="O40">
            <v>0</v>
          </cell>
          <cell r="P40">
            <v>0</v>
          </cell>
          <cell r="Q40">
            <v>0</v>
          </cell>
          <cell r="R40">
            <v>0</v>
          </cell>
          <cell r="S40">
            <v>0</v>
          </cell>
          <cell r="T40">
            <v>3000</v>
          </cell>
          <cell r="U40">
            <v>1284.25</v>
          </cell>
          <cell r="V40">
            <v>14580</v>
          </cell>
          <cell r="W40">
            <v>0</v>
          </cell>
          <cell r="X40">
            <v>1394.17</v>
          </cell>
          <cell r="Y40">
            <v>12268.37</v>
          </cell>
          <cell r="Z40">
            <v>22351.94</v>
          </cell>
          <cell r="AA40">
            <v>41301.69</v>
          </cell>
          <cell r="AB40">
            <v>1275</v>
          </cell>
          <cell r="AC40">
            <v>27026.18</v>
          </cell>
          <cell r="AD40">
            <v>40949.17</v>
          </cell>
          <cell r="AE40">
            <v>25000</v>
          </cell>
          <cell r="AF40">
            <v>10000</v>
          </cell>
          <cell r="AG40">
            <v>10000</v>
          </cell>
          <cell r="AH40">
            <v>10000</v>
          </cell>
          <cell r="AI40">
            <v>10000</v>
          </cell>
          <cell r="AJ40">
            <v>10000</v>
          </cell>
          <cell r="AK40">
            <v>10000</v>
          </cell>
          <cell r="AL40">
            <v>10000</v>
          </cell>
          <cell r="AM40">
            <v>10000</v>
          </cell>
          <cell r="AN40">
            <v>10000</v>
          </cell>
          <cell r="AO40">
            <v>10000</v>
          </cell>
          <cell r="AP40">
            <v>10000</v>
          </cell>
          <cell r="AQ40">
            <v>10000</v>
          </cell>
          <cell r="AR40">
            <v>10000</v>
          </cell>
          <cell r="AS40">
            <v>10000</v>
          </cell>
          <cell r="AT40">
            <v>10000</v>
          </cell>
          <cell r="AU40">
            <v>10000</v>
          </cell>
          <cell r="AV40">
            <v>10000</v>
          </cell>
          <cell r="AW40">
            <v>10000</v>
          </cell>
          <cell r="AX40">
            <v>10000</v>
          </cell>
          <cell r="AY40">
            <v>10000</v>
          </cell>
          <cell r="AZ40">
            <v>10000</v>
          </cell>
          <cell r="BA40">
            <v>10000</v>
          </cell>
          <cell r="BB40">
            <v>10000</v>
          </cell>
          <cell r="BC40">
            <v>10000</v>
          </cell>
          <cell r="BD40">
            <v>10000</v>
          </cell>
          <cell r="BE40">
            <v>10000</v>
          </cell>
          <cell r="BF40">
            <v>10000</v>
          </cell>
          <cell r="BG40">
            <v>10000</v>
          </cell>
          <cell r="BH40">
            <v>10000</v>
          </cell>
          <cell r="BI40">
            <v>10000</v>
          </cell>
          <cell r="BJ40">
            <v>10000</v>
          </cell>
          <cell r="BK40">
            <v>10000</v>
          </cell>
          <cell r="BL40">
            <v>10000</v>
          </cell>
          <cell r="BM40">
            <v>10000</v>
          </cell>
          <cell r="BN40">
            <v>10000</v>
          </cell>
          <cell r="BO40">
            <v>10000</v>
          </cell>
          <cell r="BP40">
            <v>10000</v>
          </cell>
          <cell r="BQ40">
            <v>10000</v>
          </cell>
          <cell r="BR40">
            <v>10000</v>
          </cell>
          <cell r="BS40">
            <v>10000</v>
          </cell>
          <cell r="BT40">
            <v>10000</v>
          </cell>
          <cell r="BU40">
            <v>10000</v>
          </cell>
          <cell r="BV40">
            <v>10000</v>
          </cell>
          <cell r="BW40">
            <v>10000</v>
          </cell>
          <cell r="BX40">
            <v>10000</v>
          </cell>
          <cell r="BY40">
            <v>10000</v>
          </cell>
          <cell r="BZ40">
            <v>10000</v>
          </cell>
          <cell r="CA40">
            <v>10000</v>
          </cell>
          <cell r="CB40">
            <v>10000</v>
          </cell>
          <cell r="CC40">
            <v>10000</v>
          </cell>
          <cell r="CD40">
            <v>10000</v>
          </cell>
          <cell r="CE40">
            <v>10000</v>
          </cell>
          <cell r="CF40">
            <v>303043.14</v>
          </cell>
          <cell r="CG40">
            <v>0</v>
          </cell>
          <cell r="CH40">
            <v>0</v>
          </cell>
          <cell r="CI40">
            <v>0</v>
          </cell>
          <cell r="CJ40">
            <v>0</v>
          </cell>
          <cell r="CK40">
            <v>0</v>
          </cell>
          <cell r="CL40">
            <v>0.01</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row>
        <row r="41">
          <cell r="A41">
            <v>15332</v>
          </cell>
          <cell r="B41" t="str">
            <v>SOFT COSTS</v>
          </cell>
          <cell r="C41" t="str">
            <v>Marketing</v>
          </cell>
          <cell r="I41">
            <v>0</v>
          </cell>
          <cell r="J41">
            <v>39686.160000000003</v>
          </cell>
          <cell r="K41">
            <v>9890.68</v>
          </cell>
          <cell r="L41">
            <v>40044.370000000003</v>
          </cell>
          <cell r="M41">
            <v>0</v>
          </cell>
          <cell r="N41">
            <v>0</v>
          </cell>
          <cell r="O41">
            <v>5318.44</v>
          </cell>
          <cell r="P41">
            <v>513.75</v>
          </cell>
          <cell r="Q41">
            <v>0</v>
          </cell>
          <cell r="R41">
            <v>58221.36</v>
          </cell>
          <cell r="S41">
            <v>31618.86</v>
          </cell>
          <cell r="T41">
            <v>16678.75</v>
          </cell>
          <cell r="U41">
            <v>20403.12</v>
          </cell>
          <cell r="V41">
            <v>11948.86</v>
          </cell>
          <cell r="W41">
            <v>0</v>
          </cell>
          <cell r="X41">
            <v>80405.429999999993</v>
          </cell>
          <cell r="Y41">
            <v>184888.17</v>
          </cell>
          <cell r="Z41">
            <v>286803.88</v>
          </cell>
          <cell r="AA41">
            <v>520452.2</v>
          </cell>
          <cell r="AB41">
            <v>91215.1</v>
          </cell>
          <cell r="AC41">
            <v>513347.45</v>
          </cell>
          <cell r="AD41">
            <v>630970.62</v>
          </cell>
          <cell r="AE41">
            <v>250000</v>
          </cell>
          <cell r="AF41">
            <v>250000</v>
          </cell>
          <cell r="AG41">
            <v>250000</v>
          </cell>
          <cell r="AH41">
            <v>250000</v>
          </cell>
          <cell r="AI41">
            <v>250000</v>
          </cell>
          <cell r="AJ41">
            <v>250000</v>
          </cell>
          <cell r="AK41">
            <v>250000</v>
          </cell>
          <cell r="AL41">
            <v>250000</v>
          </cell>
          <cell r="AM41">
            <v>250000</v>
          </cell>
          <cell r="AN41">
            <v>250000</v>
          </cell>
          <cell r="AO41">
            <v>250000</v>
          </cell>
          <cell r="AP41">
            <v>250000</v>
          </cell>
          <cell r="AQ41">
            <v>250000</v>
          </cell>
          <cell r="AR41">
            <v>250000</v>
          </cell>
          <cell r="AS41">
            <v>250000</v>
          </cell>
          <cell r="AT41">
            <v>250000</v>
          </cell>
          <cell r="AU41">
            <v>250000</v>
          </cell>
          <cell r="AV41">
            <v>250000</v>
          </cell>
          <cell r="AW41">
            <v>250000</v>
          </cell>
          <cell r="AX41">
            <v>250000</v>
          </cell>
          <cell r="AY41">
            <v>250000</v>
          </cell>
          <cell r="AZ41">
            <v>250000</v>
          </cell>
          <cell r="BA41">
            <v>250000</v>
          </cell>
          <cell r="BB41">
            <v>250000</v>
          </cell>
          <cell r="BC41">
            <v>250000</v>
          </cell>
          <cell r="BD41">
            <v>250000</v>
          </cell>
          <cell r="BE41">
            <v>250000</v>
          </cell>
          <cell r="BF41">
            <v>250000</v>
          </cell>
          <cell r="BG41">
            <v>250000</v>
          </cell>
          <cell r="BH41">
            <v>250000</v>
          </cell>
          <cell r="BI41">
            <v>250000</v>
          </cell>
          <cell r="BJ41">
            <v>250000</v>
          </cell>
          <cell r="BK41">
            <v>250000</v>
          </cell>
          <cell r="BL41">
            <v>250000</v>
          </cell>
          <cell r="BM41">
            <v>250000</v>
          </cell>
          <cell r="BN41">
            <v>250000</v>
          </cell>
          <cell r="BO41">
            <v>250000</v>
          </cell>
          <cell r="BP41">
            <v>250000</v>
          </cell>
          <cell r="BQ41">
            <v>250000</v>
          </cell>
          <cell r="BR41">
            <v>250000</v>
          </cell>
          <cell r="BS41">
            <v>250000</v>
          </cell>
          <cell r="BT41">
            <v>250000</v>
          </cell>
          <cell r="BU41">
            <v>150000</v>
          </cell>
          <cell r="BV41">
            <v>150000</v>
          </cell>
          <cell r="BW41">
            <v>150000</v>
          </cell>
          <cell r="BX41">
            <v>150000</v>
          </cell>
          <cell r="BY41">
            <v>150000</v>
          </cell>
          <cell r="BZ41">
            <v>150000</v>
          </cell>
          <cell r="CA41">
            <v>150000</v>
          </cell>
          <cell r="CB41">
            <v>150000</v>
          </cell>
          <cell r="CC41">
            <v>150000</v>
          </cell>
          <cell r="CD41">
            <v>150000</v>
          </cell>
          <cell r="CE41">
            <v>150000</v>
          </cell>
          <cell r="CF41">
            <v>150000</v>
          </cell>
          <cell r="CG41">
            <v>100000</v>
          </cell>
          <cell r="CH41">
            <v>100000</v>
          </cell>
          <cell r="CI41">
            <v>100000</v>
          </cell>
          <cell r="CJ41">
            <v>100000</v>
          </cell>
          <cell r="CK41">
            <v>100000</v>
          </cell>
          <cell r="CL41">
            <v>100000.01</v>
          </cell>
          <cell r="CM41">
            <v>100000</v>
          </cell>
          <cell r="CN41">
            <v>100000</v>
          </cell>
          <cell r="CO41">
            <v>100000</v>
          </cell>
          <cell r="CP41">
            <v>100000</v>
          </cell>
          <cell r="CQ41">
            <v>100000</v>
          </cell>
          <cell r="CR41">
            <v>188563.42</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row>
        <row r="42">
          <cell r="A42">
            <v>15333</v>
          </cell>
          <cell r="B42" t="str">
            <v>SOFT COSTS</v>
          </cell>
          <cell r="C42" t="str">
            <v>Marketing Center</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150000</v>
          </cell>
          <cell r="AF42">
            <v>150000</v>
          </cell>
          <cell r="AG42">
            <v>150000</v>
          </cell>
          <cell r="AH42">
            <v>150000</v>
          </cell>
          <cell r="AI42">
            <v>150000</v>
          </cell>
          <cell r="AJ42">
            <v>150000</v>
          </cell>
          <cell r="AK42">
            <v>150000</v>
          </cell>
          <cell r="AL42">
            <v>150000</v>
          </cell>
          <cell r="AM42">
            <v>150000</v>
          </cell>
          <cell r="AN42">
            <v>150000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0.01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row>
        <row r="43">
          <cell r="A43">
            <v>15334</v>
          </cell>
          <cell r="B43" t="str">
            <v>SOFT COSTS</v>
          </cell>
          <cell r="C43" t="str">
            <v>Management Fees</v>
          </cell>
          <cell r="I43">
            <v>0</v>
          </cell>
          <cell r="J43">
            <v>101485.21</v>
          </cell>
          <cell r="K43">
            <v>0</v>
          </cell>
          <cell r="L43">
            <v>0</v>
          </cell>
          <cell r="M43">
            <v>10000</v>
          </cell>
          <cell r="N43">
            <v>10000</v>
          </cell>
          <cell r="O43">
            <v>10000</v>
          </cell>
          <cell r="P43">
            <v>10000</v>
          </cell>
          <cell r="Q43">
            <v>10000</v>
          </cell>
          <cell r="R43">
            <v>10000</v>
          </cell>
          <cell r="S43">
            <v>10000</v>
          </cell>
          <cell r="T43">
            <v>10000</v>
          </cell>
          <cell r="U43">
            <v>22250</v>
          </cell>
          <cell r="V43">
            <v>10000</v>
          </cell>
          <cell r="W43">
            <v>10000</v>
          </cell>
          <cell r="X43">
            <v>10000</v>
          </cell>
          <cell r="Y43">
            <v>60000</v>
          </cell>
          <cell r="Z43">
            <v>60000</v>
          </cell>
          <cell r="AA43">
            <v>60000</v>
          </cell>
          <cell r="AB43">
            <v>60000</v>
          </cell>
          <cell r="AC43">
            <v>60000</v>
          </cell>
          <cell r="AD43">
            <v>60000</v>
          </cell>
          <cell r="AE43">
            <v>60000</v>
          </cell>
          <cell r="AF43">
            <v>60000</v>
          </cell>
          <cell r="AG43">
            <v>60000</v>
          </cell>
          <cell r="AH43">
            <v>60000</v>
          </cell>
          <cell r="AI43">
            <v>60000</v>
          </cell>
          <cell r="AJ43">
            <v>60000</v>
          </cell>
          <cell r="AK43">
            <v>70000</v>
          </cell>
          <cell r="AL43">
            <v>70000</v>
          </cell>
          <cell r="AM43">
            <v>70000</v>
          </cell>
          <cell r="AN43">
            <v>70000</v>
          </cell>
          <cell r="AO43">
            <v>70000</v>
          </cell>
          <cell r="AP43">
            <v>70000</v>
          </cell>
          <cell r="AQ43">
            <v>70000</v>
          </cell>
          <cell r="AR43">
            <v>70000</v>
          </cell>
          <cell r="AS43">
            <v>70000</v>
          </cell>
          <cell r="AT43">
            <v>70000</v>
          </cell>
          <cell r="AU43">
            <v>70000</v>
          </cell>
          <cell r="AV43">
            <v>70000</v>
          </cell>
          <cell r="AW43">
            <v>70000</v>
          </cell>
          <cell r="AX43">
            <v>38125</v>
          </cell>
          <cell r="AY43">
            <v>27562.5</v>
          </cell>
          <cell r="AZ43">
            <v>295500</v>
          </cell>
          <cell r="BA43">
            <v>140756.25</v>
          </cell>
          <cell r="BB43">
            <v>38750</v>
          </cell>
          <cell r="BC43">
            <v>28012.5</v>
          </cell>
          <cell r="BD43">
            <v>39062.5</v>
          </cell>
          <cell r="BE43">
            <v>28237.5</v>
          </cell>
          <cell r="BF43">
            <v>449812.5</v>
          </cell>
          <cell r="BG43">
            <v>28462.5</v>
          </cell>
          <cell r="BH43">
            <v>39687.5</v>
          </cell>
          <cell r="BI43">
            <v>39843.75</v>
          </cell>
          <cell r="BJ43">
            <v>40000</v>
          </cell>
          <cell r="BK43">
            <v>40156.25</v>
          </cell>
          <cell r="BL43">
            <v>271921.88</v>
          </cell>
          <cell r="BM43">
            <v>159062.5</v>
          </cell>
          <cell r="BN43">
            <v>29250</v>
          </cell>
          <cell r="BO43">
            <v>254362.5</v>
          </cell>
          <cell r="BP43">
            <v>29475</v>
          </cell>
          <cell r="BQ43">
            <v>29587.5</v>
          </cell>
          <cell r="BR43">
            <v>305325</v>
          </cell>
          <cell r="BS43">
            <v>29812.5</v>
          </cell>
          <cell r="BT43">
            <v>29925</v>
          </cell>
          <cell r="BU43">
            <v>203006.25</v>
          </cell>
          <cell r="BV43">
            <v>30150</v>
          </cell>
          <cell r="BW43">
            <v>30262.5</v>
          </cell>
          <cell r="BX43">
            <v>178875</v>
          </cell>
          <cell r="BY43">
            <v>179550</v>
          </cell>
          <cell r="BZ43">
            <v>149625</v>
          </cell>
          <cell r="CA43">
            <v>177187.5</v>
          </cell>
          <cell r="CB43">
            <v>0</v>
          </cell>
          <cell r="CC43">
            <v>0</v>
          </cell>
          <cell r="CD43">
            <v>288750</v>
          </cell>
          <cell r="CE43">
            <v>0</v>
          </cell>
          <cell r="CF43">
            <v>0</v>
          </cell>
          <cell r="CG43">
            <v>1486167.92</v>
          </cell>
          <cell r="CH43">
            <v>0</v>
          </cell>
          <cell r="CI43">
            <v>0</v>
          </cell>
          <cell r="CJ43">
            <v>0</v>
          </cell>
          <cell r="CK43">
            <v>0</v>
          </cell>
          <cell r="CL43">
            <v>0.01</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row>
        <row r="44">
          <cell r="A44">
            <v>15335</v>
          </cell>
          <cell r="B44" t="str">
            <v>CONTINGENCY</v>
          </cell>
          <cell r="C44" t="str">
            <v>Contingency</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122350</v>
          </cell>
          <cell r="AF44">
            <v>138750</v>
          </cell>
          <cell r="AG44">
            <v>156250</v>
          </cell>
          <cell r="AH44">
            <v>181250</v>
          </cell>
          <cell r="AI44">
            <v>145000</v>
          </cell>
          <cell r="AJ44">
            <v>109822.58</v>
          </cell>
          <cell r="AK44">
            <v>84366.67</v>
          </cell>
          <cell r="AL44">
            <v>106866.67</v>
          </cell>
          <cell r="AM44">
            <v>84366.67</v>
          </cell>
          <cell r="AN44">
            <v>84366.67</v>
          </cell>
          <cell r="AO44">
            <v>55866.67</v>
          </cell>
          <cell r="AP44">
            <v>55866.67</v>
          </cell>
          <cell r="AQ44">
            <v>88366.67</v>
          </cell>
          <cell r="AR44">
            <v>107116.67</v>
          </cell>
          <cell r="AS44">
            <v>118366.67</v>
          </cell>
          <cell r="AT44">
            <v>112116.67</v>
          </cell>
          <cell r="AU44">
            <v>68366.67</v>
          </cell>
          <cell r="AV44">
            <v>70866.67</v>
          </cell>
          <cell r="AW44">
            <v>68366.67</v>
          </cell>
          <cell r="AX44">
            <v>134272.92000000001</v>
          </cell>
          <cell r="AY44">
            <v>113744.79</v>
          </cell>
          <cell r="AZ44">
            <v>127141.67</v>
          </cell>
          <cell r="BA44">
            <v>89404.479999999996</v>
          </cell>
          <cell r="BB44">
            <v>90554.17</v>
          </cell>
          <cell r="BC44">
            <v>88767.29</v>
          </cell>
          <cell r="BD44">
            <v>96819.79</v>
          </cell>
          <cell r="BE44">
            <v>104278.54</v>
          </cell>
          <cell r="BF44">
            <v>125357.29</v>
          </cell>
          <cell r="BG44">
            <v>84289.79</v>
          </cell>
          <cell r="BH44">
            <v>87351.039999999994</v>
          </cell>
          <cell r="BI44">
            <v>147921.20000000001</v>
          </cell>
          <cell r="BJ44">
            <v>96741.67</v>
          </cell>
          <cell r="BK44">
            <v>89249.48</v>
          </cell>
          <cell r="BL44">
            <v>100337.76</v>
          </cell>
          <cell r="BM44">
            <v>84694.79</v>
          </cell>
          <cell r="BN44">
            <v>70704.17</v>
          </cell>
          <cell r="BO44">
            <v>96959.79</v>
          </cell>
          <cell r="BP44">
            <v>58215.42</v>
          </cell>
          <cell r="BQ44">
            <v>80328.58</v>
          </cell>
          <cell r="BR44">
            <v>93507.92</v>
          </cell>
          <cell r="BS44">
            <v>97232.29</v>
          </cell>
          <cell r="BT44">
            <v>93021.68</v>
          </cell>
          <cell r="BU44">
            <v>64450.31</v>
          </cell>
          <cell r="BV44">
            <v>82057.5</v>
          </cell>
          <cell r="BW44">
            <v>54563.13</v>
          </cell>
          <cell r="BX44">
            <v>58243.75</v>
          </cell>
          <cell r="BY44">
            <v>44527.5</v>
          </cell>
          <cell r="BZ44">
            <v>81252.12</v>
          </cell>
          <cell r="CA44">
            <v>44409.38</v>
          </cell>
          <cell r="CB44">
            <v>18050</v>
          </cell>
          <cell r="CC44">
            <v>40550</v>
          </cell>
          <cell r="CD44">
            <v>52487.5</v>
          </cell>
          <cell r="CE44">
            <v>38050</v>
          </cell>
          <cell r="CF44">
            <v>51698.05</v>
          </cell>
          <cell r="CG44">
            <v>0</v>
          </cell>
          <cell r="CH44">
            <v>0</v>
          </cell>
          <cell r="CI44">
            <v>0</v>
          </cell>
          <cell r="CJ44">
            <v>0</v>
          </cell>
          <cell r="CK44">
            <v>0</v>
          </cell>
          <cell r="CL44">
            <v>0.01</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row>
        <row r="45">
          <cell r="A45">
            <v>15336</v>
          </cell>
          <cell r="B45" t="str">
            <v>CDD FINANCING</v>
          </cell>
          <cell r="C45" t="str">
            <v>CDD Costs</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row>
        <row r="46">
          <cell r="A46">
            <v>15337</v>
          </cell>
          <cell r="B46" t="str">
            <v>CDD FINANCING</v>
          </cell>
          <cell r="C46" t="str">
            <v>CDD Funding</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row>
        <row r="47">
          <cell r="A47">
            <v>15338</v>
          </cell>
          <cell r="B47" t="str">
            <v>PRIMARY FINANCING</v>
          </cell>
          <cell r="C47" t="str">
            <v>Primary Financing</v>
          </cell>
          <cell r="I47">
            <v>0</v>
          </cell>
          <cell r="J47">
            <v>46087.08</v>
          </cell>
          <cell r="K47">
            <v>97769.91</v>
          </cell>
          <cell r="L47">
            <v>97027.49</v>
          </cell>
          <cell r="M47">
            <v>103710.32</v>
          </cell>
          <cell r="N47">
            <v>105529.88</v>
          </cell>
          <cell r="O47">
            <v>96637.77</v>
          </cell>
          <cell r="P47">
            <v>109864.99</v>
          </cell>
          <cell r="Q47">
            <v>108715.33</v>
          </cell>
          <cell r="R47">
            <v>114867.18</v>
          </cell>
          <cell r="S47">
            <v>113642.47</v>
          </cell>
          <cell r="T47">
            <v>119430.15</v>
          </cell>
          <cell r="U47">
            <v>230181.05</v>
          </cell>
          <cell r="V47">
            <v>114793.85</v>
          </cell>
          <cell r="W47">
            <v>7654.11</v>
          </cell>
          <cell r="X47">
            <v>222393.89</v>
          </cell>
          <cell r="Y47">
            <v>118660.54</v>
          </cell>
          <cell r="Z47">
            <v>11481.17</v>
          </cell>
          <cell r="AA47">
            <v>107157.56</v>
          </cell>
          <cell r="AB47">
            <v>153081.78</v>
          </cell>
          <cell r="AC47">
            <v>114811.67</v>
          </cell>
          <cell r="AD47">
            <v>195179.83</v>
          </cell>
          <cell r="AE47">
            <v>104633.33</v>
          </cell>
          <cell r="AF47">
            <v>126142.65</v>
          </cell>
          <cell r="AG47">
            <v>118838.6</v>
          </cell>
          <cell r="AH47">
            <v>116905.86</v>
          </cell>
          <cell r="AI47">
            <v>117260.23</v>
          </cell>
          <cell r="AJ47">
            <v>92891.96</v>
          </cell>
          <cell r="AK47">
            <v>108886.39999999999</v>
          </cell>
          <cell r="AL47">
            <v>121423.65</v>
          </cell>
          <cell r="AM47">
            <v>137194.47</v>
          </cell>
          <cell r="AN47">
            <v>149920.43</v>
          </cell>
          <cell r="AO47">
            <v>135168.74</v>
          </cell>
          <cell r="AP47">
            <v>98891.19</v>
          </cell>
          <cell r="AQ47">
            <v>51640.55</v>
          </cell>
          <cell r="AR47">
            <v>12561.25</v>
          </cell>
          <cell r="AS47">
            <v>27641.33</v>
          </cell>
          <cell r="AT47">
            <v>44396.93</v>
          </cell>
          <cell r="AU47">
            <v>501.75</v>
          </cell>
          <cell r="AV47">
            <v>0</v>
          </cell>
          <cell r="AW47">
            <v>2358.83</v>
          </cell>
          <cell r="AX47">
            <v>6478.39</v>
          </cell>
          <cell r="AY47">
            <v>17694.79</v>
          </cell>
          <cell r="AZ47">
            <v>28224.53</v>
          </cell>
          <cell r="BA47">
            <v>0</v>
          </cell>
          <cell r="BB47">
            <v>0</v>
          </cell>
          <cell r="BC47">
            <v>0</v>
          </cell>
          <cell r="BD47">
            <v>7491.59</v>
          </cell>
          <cell r="BE47">
            <v>13283.8</v>
          </cell>
          <cell r="BF47">
            <v>22323.86</v>
          </cell>
          <cell r="BG47">
            <v>0</v>
          </cell>
          <cell r="BH47">
            <v>6108.07</v>
          </cell>
          <cell r="BI47">
            <v>10440.44</v>
          </cell>
          <cell r="BJ47">
            <v>23250.26</v>
          </cell>
          <cell r="BK47">
            <v>28949.09</v>
          </cell>
          <cell r="BL47">
            <v>33605.760000000002</v>
          </cell>
          <cell r="BM47">
            <v>0</v>
          </cell>
          <cell r="BN47">
            <v>0</v>
          </cell>
          <cell r="BO47">
            <v>4048.58</v>
          </cell>
          <cell r="BP47">
            <v>0</v>
          </cell>
          <cell r="BQ47">
            <v>2255.16</v>
          </cell>
          <cell r="BR47">
            <v>7598.69</v>
          </cell>
          <cell r="BS47">
            <v>0</v>
          </cell>
          <cell r="BT47">
            <v>7650.02</v>
          </cell>
          <cell r="BU47">
            <v>14739.06</v>
          </cell>
          <cell r="BV47">
            <v>0</v>
          </cell>
          <cell r="BW47">
            <v>5458.05</v>
          </cell>
          <cell r="BX47">
            <v>7080.77</v>
          </cell>
          <cell r="BY47">
            <v>0</v>
          </cell>
          <cell r="BZ47">
            <v>0</v>
          </cell>
          <cell r="CA47">
            <v>0</v>
          </cell>
          <cell r="CB47">
            <v>0</v>
          </cell>
          <cell r="CC47">
            <v>2527</v>
          </cell>
          <cell r="CD47">
            <v>8220.85</v>
          </cell>
          <cell r="CE47">
            <v>0</v>
          </cell>
          <cell r="CF47">
            <v>5327</v>
          </cell>
          <cell r="CG47">
            <v>12600.24</v>
          </cell>
          <cell r="CH47">
            <v>0</v>
          </cell>
          <cell r="CI47">
            <v>6166.67</v>
          </cell>
          <cell r="CJ47">
            <v>12374.44</v>
          </cell>
          <cell r="CK47">
            <v>0</v>
          </cell>
          <cell r="CL47">
            <v>0.01</v>
          </cell>
          <cell r="CM47">
            <v>0</v>
          </cell>
          <cell r="CN47">
            <v>0</v>
          </cell>
          <cell r="CO47">
            <v>2166.67</v>
          </cell>
          <cell r="CP47">
            <v>5514.44</v>
          </cell>
          <cell r="CQ47">
            <v>0</v>
          </cell>
          <cell r="CR47">
            <v>3000</v>
          </cell>
          <cell r="CS47">
            <v>4277.09</v>
          </cell>
          <cell r="CT47">
            <v>4305.6000000000004</v>
          </cell>
          <cell r="CU47">
            <v>8667.64</v>
          </cell>
          <cell r="CV47">
            <v>13058.76</v>
          </cell>
          <cell r="CW47">
            <v>0</v>
          </cell>
          <cell r="CX47">
            <v>0</v>
          </cell>
          <cell r="CY47">
            <v>0</v>
          </cell>
          <cell r="CZ47">
            <v>0</v>
          </cell>
          <cell r="DA47">
            <v>0</v>
          </cell>
          <cell r="DB47">
            <v>0</v>
          </cell>
          <cell r="DC47">
            <v>0</v>
          </cell>
          <cell r="DD47">
            <v>0</v>
          </cell>
          <cell r="DE47">
            <v>0</v>
          </cell>
          <cell r="DF47">
            <v>0</v>
          </cell>
          <cell r="DG47">
            <v>0</v>
          </cell>
          <cell r="DH47">
            <v>0</v>
          </cell>
        </row>
        <row r="48">
          <cell r="A48">
            <v>15339</v>
          </cell>
          <cell r="B48" t="str">
            <v>PRIMARY FINANCING</v>
          </cell>
          <cell r="C48" t="str">
            <v>Loan Costs - Primary</v>
          </cell>
          <cell r="I48">
            <v>116460</v>
          </cell>
          <cell r="J48">
            <v>1496</v>
          </cell>
          <cell r="K48">
            <v>5909.21</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22750</v>
          </cell>
          <cell r="AA48">
            <v>0</v>
          </cell>
          <cell r="AB48">
            <v>0</v>
          </cell>
          <cell r="AC48">
            <v>0</v>
          </cell>
          <cell r="AD48">
            <v>0</v>
          </cell>
          <cell r="AE48">
            <v>100000</v>
          </cell>
          <cell r="AF48">
            <v>0</v>
          </cell>
          <cell r="AG48">
            <v>0</v>
          </cell>
          <cell r="AH48">
            <v>0</v>
          </cell>
          <cell r="AI48">
            <v>0</v>
          </cell>
          <cell r="AJ48">
            <v>0</v>
          </cell>
          <cell r="AK48">
            <v>0</v>
          </cell>
          <cell r="AL48">
            <v>0</v>
          </cell>
          <cell r="AM48">
            <v>0</v>
          </cell>
          <cell r="AN48">
            <v>0</v>
          </cell>
          <cell r="AO48">
            <v>0</v>
          </cell>
          <cell r="AP48">
            <v>0</v>
          </cell>
          <cell r="AQ48">
            <v>100000</v>
          </cell>
          <cell r="AR48">
            <v>0</v>
          </cell>
          <cell r="AS48">
            <v>0</v>
          </cell>
          <cell r="AT48">
            <v>0</v>
          </cell>
          <cell r="AU48">
            <v>0</v>
          </cell>
          <cell r="AV48">
            <v>0</v>
          </cell>
          <cell r="AW48">
            <v>0</v>
          </cell>
          <cell r="AX48">
            <v>0</v>
          </cell>
          <cell r="AY48">
            <v>0</v>
          </cell>
          <cell r="AZ48">
            <v>0</v>
          </cell>
          <cell r="BA48">
            <v>0</v>
          </cell>
          <cell r="BB48">
            <v>0</v>
          </cell>
          <cell r="BC48">
            <v>100000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0.01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row>
        <row r="49">
          <cell r="A49">
            <v>15340</v>
          </cell>
          <cell r="B49" t="str">
            <v>SECONDARY FINANCING</v>
          </cell>
          <cell r="C49" t="str">
            <v>Secondary Financing</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row>
        <row r="50">
          <cell r="A50">
            <v>15341</v>
          </cell>
          <cell r="B50" t="str">
            <v>SECONDARY FINANCING</v>
          </cell>
          <cell r="C50" t="str">
            <v>Loan Costs - Secondary</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row>
        <row r="51">
          <cell r="A51">
            <v>15342</v>
          </cell>
          <cell r="B51" t="str">
            <v>RECONCILIATION</v>
          </cell>
          <cell r="C51" t="str">
            <v>Reconciliation</v>
          </cell>
          <cell r="I51">
            <v>0</v>
          </cell>
          <cell r="J51">
            <v>0</v>
          </cell>
          <cell r="K51">
            <v>0</v>
          </cell>
          <cell r="L51">
            <v>0</v>
          </cell>
          <cell r="M51">
            <v>0</v>
          </cell>
          <cell r="N51">
            <v>0</v>
          </cell>
          <cell r="O51">
            <v>0</v>
          </cell>
          <cell r="P51">
            <v>0</v>
          </cell>
          <cell r="Q51">
            <v>0</v>
          </cell>
          <cell r="R51">
            <v>0</v>
          </cell>
          <cell r="S51">
            <v>0</v>
          </cell>
          <cell r="T51">
            <v>-208.75</v>
          </cell>
          <cell r="U51">
            <v>-31296.12</v>
          </cell>
          <cell r="V51">
            <v>-61645.64</v>
          </cell>
          <cell r="W51">
            <v>-0.01</v>
          </cell>
          <cell r="X51">
            <v>-6555.3</v>
          </cell>
          <cell r="Y51">
            <v>-217802.1</v>
          </cell>
          <cell r="Z51">
            <v>-239146.55</v>
          </cell>
          <cell r="AA51">
            <v>-567125.94999999995</v>
          </cell>
          <cell r="AB51">
            <v>-147133.87</v>
          </cell>
          <cell r="AC51">
            <v>-27074.01</v>
          </cell>
          <cell r="AD51">
            <v>-436835.06</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row>
        <row r="52">
          <cell r="A52">
            <v>15343</v>
          </cell>
          <cell r="B52" t="str">
            <v>RETAINAGE</v>
          </cell>
          <cell r="C52" t="str">
            <v>Retainage</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row>
        <row r="53">
          <cell r="A53">
            <v>15344</v>
          </cell>
          <cell r="B53" t="str">
            <v>DEBT ACTIVITY</v>
          </cell>
          <cell r="C53" t="str">
            <v>Bank Land Loan Advances</v>
          </cell>
          <cell r="I53">
            <v>18200000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4056000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0.01</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row>
        <row r="54">
          <cell r="A54">
            <v>15345</v>
          </cell>
          <cell r="B54" t="str">
            <v>DEBT ACTIVITY</v>
          </cell>
          <cell r="C54" t="str">
            <v>Bank Land Loan Repayments</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355937.9</v>
          </cell>
          <cell r="AE54">
            <v>2241000</v>
          </cell>
          <cell r="AF54">
            <v>1378500</v>
          </cell>
          <cell r="AG54">
            <v>1230000</v>
          </cell>
          <cell r="AH54">
            <v>1290000</v>
          </cell>
          <cell r="AI54">
            <v>2272500</v>
          </cell>
          <cell r="AJ54">
            <v>0</v>
          </cell>
          <cell r="AK54">
            <v>0</v>
          </cell>
          <cell r="AL54">
            <v>0</v>
          </cell>
          <cell r="AM54">
            <v>0</v>
          </cell>
          <cell r="AN54">
            <v>1378125</v>
          </cell>
          <cell r="AO54">
            <v>2250000</v>
          </cell>
          <cell r="AP54">
            <v>2786562.5</v>
          </cell>
          <cell r="AQ54">
            <v>3040125</v>
          </cell>
          <cell r="AR54">
            <v>0</v>
          </cell>
          <cell r="AS54">
            <v>0</v>
          </cell>
          <cell r="AT54">
            <v>1884187.5</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0.01</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row>
        <row r="55">
          <cell r="A55">
            <v>15346</v>
          </cell>
          <cell r="B55" t="str">
            <v>DEBT ACTIVITY</v>
          </cell>
          <cell r="C55" t="str">
            <v>Bank Revolver Advances</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5893397</v>
          </cell>
          <cell r="AF55">
            <v>3039892.65</v>
          </cell>
          <cell r="AG55">
            <v>3400088.6</v>
          </cell>
          <cell r="AH55">
            <v>3923155.86</v>
          </cell>
          <cell r="AI55">
            <v>3162260.23</v>
          </cell>
          <cell r="AJ55">
            <v>2399166.2000000002</v>
          </cell>
          <cell r="AK55">
            <v>1880586.4</v>
          </cell>
          <cell r="AL55">
            <v>2365623.65</v>
          </cell>
          <cell r="AM55">
            <v>1908894.47</v>
          </cell>
          <cell r="AN55">
            <v>1921620.43</v>
          </cell>
          <cell r="AO55">
            <v>1308368.74</v>
          </cell>
          <cell r="AP55">
            <v>1272091.2</v>
          </cell>
          <cell r="AQ55">
            <v>2007340.55</v>
          </cell>
          <cell r="AR55">
            <v>2262011.25</v>
          </cell>
          <cell r="AS55">
            <v>2513341.33</v>
          </cell>
          <cell r="AT55">
            <v>2398846.9300000002</v>
          </cell>
          <cell r="AU55">
            <v>1436201.75</v>
          </cell>
          <cell r="AV55">
            <v>1488200</v>
          </cell>
          <cell r="AW55">
            <v>1438058.83</v>
          </cell>
          <cell r="AX55">
            <v>2826209.64</v>
          </cell>
          <cell r="AY55">
            <v>2406335.42</v>
          </cell>
          <cell r="AZ55">
            <v>2698199.53</v>
          </cell>
          <cell r="BA55">
            <v>1877494.06</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0.01</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row>
        <row r="56">
          <cell r="A56">
            <v>15347</v>
          </cell>
          <cell r="B56" t="str">
            <v>DEBT ACTIVITY</v>
          </cell>
          <cell r="C56" t="str">
            <v>Bank Revolver Repayments</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4482000</v>
          </cell>
          <cell r="AF56">
            <v>2757000</v>
          </cell>
          <cell r="AG56">
            <v>2460000</v>
          </cell>
          <cell r="AH56">
            <v>2580000</v>
          </cell>
          <cell r="AI56">
            <v>4545000</v>
          </cell>
          <cell r="AJ56">
            <v>0</v>
          </cell>
          <cell r="AK56">
            <v>0</v>
          </cell>
          <cell r="AL56">
            <v>0</v>
          </cell>
          <cell r="AM56">
            <v>0</v>
          </cell>
          <cell r="AN56">
            <v>2756250</v>
          </cell>
          <cell r="AO56">
            <v>4500000</v>
          </cell>
          <cell r="AP56">
            <v>5573125</v>
          </cell>
          <cell r="AQ56">
            <v>4829110.96</v>
          </cell>
          <cell r="AR56">
            <v>0</v>
          </cell>
          <cell r="AS56">
            <v>0</v>
          </cell>
          <cell r="AT56">
            <v>7098937.5</v>
          </cell>
          <cell r="AU56">
            <v>1511463.76</v>
          </cell>
          <cell r="AV56">
            <v>1134375</v>
          </cell>
          <cell r="AW56">
            <v>820125</v>
          </cell>
          <cell r="AX56">
            <v>1143750</v>
          </cell>
          <cell r="AY56">
            <v>826875</v>
          </cell>
          <cell r="AZ56">
            <v>6931878.4199999999</v>
          </cell>
          <cell r="BA56">
            <v>1877494.06</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0.01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row>
        <row r="57">
          <cell r="A57">
            <v>15348</v>
          </cell>
          <cell r="B57" t="str">
            <v>BUILDER DEPOSITS</v>
          </cell>
          <cell r="C57" t="str">
            <v>Builder Deposits</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row>
        <row r="58">
          <cell r="A58">
            <v>15349</v>
          </cell>
          <cell r="B58" t="str">
            <v>OTHER</v>
          </cell>
          <cell r="C58" t="str">
            <v>Other Income</v>
          </cell>
          <cell r="I58">
            <v>0</v>
          </cell>
          <cell r="J58">
            <v>0</v>
          </cell>
          <cell r="K58">
            <v>0</v>
          </cell>
          <cell r="L58">
            <v>5715.49</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0.01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row>
        <row r="59">
          <cell r="A59">
            <v>15350</v>
          </cell>
          <cell r="B59" t="str">
            <v>CLOSING COSTS AND COMMISSIONS</v>
          </cell>
          <cell r="C59" t="str">
            <v>Closing Costs and Commissions</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110039.15</v>
          </cell>
          <cell r="AE59">
            <v>597600</v>
          </cell>
          <cell r="AF59">
            <v>367600</v>
          </cell>
          <cell r="AG59">
            <v>328000</v>
          </cell>
          <cell r="AH59">
            <v>344000</v>
          </cell>
          <cell r="AI59">
            <v>366000</v>
          </cell>
          <cell r="AJ59">
            <v>0</v>
          </cell>
          <cell r="AK59">
            <v>0</v>
          </cell>
          <cell r="AL59">
            <v>0</v>
          </cell>
          <cell r="AM59">
            <v>0</v>
          </cell>
          <cell r="AN59">
            <v>0</v>
          </cell>
          <cell r="AO59">
            <v>600000</v>
          </cell>
          <cell r="AP59">
            <v>743083.33</v>
          </cell>
          <cell r="AQ59">
            <v>810700</v>
          </cell>
          <cell r="AR59">
            <v>0</v>
          </cell>
          <cell r="AS59">
            <v>0</v>
          </cell>
          <cell r="AT59">
            <v>422000</v>
          </cell>
          <cell r="AU59">
            <v>423758.33</v>
          </cell>
          <cell r="AV59">
            <v>100833.33</v>
          </cell>
          <cell r="AW59">
            <v>72900</v>
          </cell>
          <cell r="AX59">
            <v>101666.67</v>
          </cell>
          <cell r="AY59">
            <v>73500</v>
          </cell>
          <cell r="AZ59">
            <v>402500</v>
          </cell>
          <cell r="BA59">
            <v>375350</v>
          </cell>
          <cell r="BB59">
            <v>103333.33</v>
          </cell>
          <cell r="BC59">
            <v>74700</v>
          </cell>
          <cell r="BD59">
            <v>104166.67</v>
          </cell>
          <cell r="BE59">
            <v>75300</v>
          </cell>
          <cell r="BF59">
            <v>805000</v>
          </cell>
          <cell r="BG59">
            <v>75900</v>
          </cell>
          <cell r="BH59">
            <v>105833.33</v>
          </cell>
          <cell r="BI59">
            <v>106250</v>
          </cell>
          <cell r="BJ59">
            <v>106666.67</v>
          </cell>
          <cell r="BK59">
            <v>107083.33</v>
          </cell>
          <cell r="BL59">
            <v>422500</v>
          </cell>
          <cell r="BM59">
            <v>424166.67</v>
          </cell>
          <cell r="BN59">
            <v>78000</v>
          </cell>
          <cell r="BO59">
            <v>78300</v>
          </cell>
          <cell r="BP59">
            <v>78600</v>
          </cell>
          <cell r="BQ59">
            <v>78900</v>
          </cell>
          <cell r="BR59">
            <v>814200</v>
          </cell>
          <cell r="BS59">
            <v>79500</v>
          </cell>
          <cell r="BT59">
            <v>79800</v>
          </cell>
          <cell r="BU59">
            <v>80100</v>
          </cell>
          <cell r="BV59">
            <v>80400</v>
          </cell>
          <cell r="BW59">
            <v>80700</v>
          </cell>
          <cell r="BX59">
            <v>477000</v>
          </cell>
          <cell r="BY59">
            <v>478800</v>
          </cell>
          <cell r="BZ59">
            <v>399000</v>
          </cell>
          <cell r="CA59">
            <v>0</v>
          </cell>
          <cell r="CB59">
            <v>0</v>
          </cell>
          <cell r="CC59">
            <v>0</v>
          </cell>
          <cell r="CD59">
            <v>770000</v>
          </cell>
          <cell r="CE59">
            <v>0</v>
          </cell>
          <cell r="CF59">
            <v>0</v>
          </cell>
          <cell r="CG59">
            <v>0</v>
          </cell>
          <cell r="CH59">
            <v>0</v>
          </cell>
          <cell r="CI59">
            <v>0</v>
          </cell>
          <cell r="CJ59">
            <v>414000</v>
          </cell>
          <cell r="CK59">
            <v>415500</v>
          </cell>
          <cell r="CL59">
            <v>417000.01</v>
          </cell>
          <cell r="CM59">
            <v>0</v>
          </cell>
          <cell r="CN59">
            <v>0</v>
          </cell>
          <cell r="CO59">
            <v>0</v>
          </cell>
          <cell r="CP59">
            <v>805000</v>
          </cell>
          <cell r="CQ59">
            <v>0</v>
          </cell>
          <cell r="CR59">
            <v>0</v>
          </cell>
          <cell r="CS59">
            <v>0</v>
          </cell>
          <cell r="CT59">
            <v>0</v>
          </cell>
          <cell r="CU59">
            <v>0</v>
          </cell>
          <cell r="CV59">
            <v>432000</v>
          </cell>
          <cell r="CW59">
            <v>433500</v>
          </cell>
          <cell r="CX59">
            <v>290000</v>
          </cell>
          <cell r="CY59">
            <v>0</v>
          </cell>
          <cell r="CZ59">
            <v>0</v>
          </cell>
          <cell r="DA59">
            <v>0</v>
          </cell>
          <cell r="DB59">
            <v>0</v>
          </cell>
          <cell r="DC59">
            <v>0</v>
          </cell>
          <cell r="DD59">
            <v>0</v>
          </cell>
          <cell r="DE59">
            <v>0</v>
          </cell>
          <cell r="DF59">
            <v>0</v>
          </cell>
          <cell r="DG59">
            <v>0</v>
          </cell>
          <cell r="DH59">
            <v>0</v>
          </cell>
        </row>
        <row r="60">
          <cell r="A60">
            <v>15351</v>
          </cell>
          <cell r="B60" t="str">
            <v>DEVELOPED LOT SALES</v>
          </cell>
          <cell r="C60" t="str">
            <v>Developed Lot Sales</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-1664000</v>
          </cell>
          <cell r="AE60">
            <v>7470000</v>
          </cell>
          <cell r="AF60">
            <v>4595000</v>
          </cell>
          <cell r="AG60">
            <v>4100000</v>
          </cell>
          <cell r="AH60">
            <v>4300000</v>
          </cell>
          <cell r="AI60">
            <v>7575000</v>
          </cell>
          <cell r="AJ60">
            <v>0</v>
          </cell>
          <cell r="AK60">
            <v>0</v>
          </cell>
          <cell r="AL60">
            <v>0</v>
          </cell>
          <cell r="AM60">
            <v>0</v>
          </cell>
          <cell r="AN60">
            <v>4593750</v>
          </cell>
          <cell r="AO60">
            <v>7500000</v>
          </cell>
          <cell r="AP60">
            <v>9288541.6699999999</v>
          </cell>
          <cell r="AQ60">
            <v>10133750</v>
          </cell>
          <cell r="AR60">
            <v>0</v>
          </cell>
          <cell r="AS60">
            <v>0</v>
          </cell>
          <cell r="AT60">
            <v>9981250</v>
          </cell>
          <cell r="AU60">
            <v>5296979.17</v>
          </cell>
          <cell r="AV60">
            <v>1260416.67</v>
          </cell>
          <cell r="AW60">
            <v>911250</v>
          </cell>
          <cell r="AX60">
            <v>1270833.33</v>
          </cell>
          <cell r="AY60">
            <v>918750</v>
          </cell>
          <cell r="AZ60">
            <v>9850000</v>
          </cell>
          <cell r="BA60">
            <v>4691875</v>
          </cell>
          <cell r="BB60">
            <v>1291666.67</v>
          </cell>
          <cell r="BC60">
            <v>933750</v>
          </cell>
          <cell r="BD60">
            <v>1302083.33</v>
          </cell>
          <cell r="BE60">
            <v>941250</v>
          </cell>
          <cell r="BF60">
            <v>14993750</v>
          </cell>
          <cell r="BG60">
            <v>948750</v>
          </cell>
          <cell r="BH60">
            <v>1322916.67</v>
          </cell>
          <cell r="BI60">
            <v>1328125</v>
          </cell>
          <cell r="BJ60">
            <v>1333333.33</v>
          </cell>
          <cell r="BK60">
            <v>1338541.67</v>
          </cell>
          <cell r="BL60">
            <v>9064062.5</v>
          </cell>
          <cell r="BM60">
            <v>5302083.33</v>
          </cell>
          <cell r="BN60">
            <v>975000</v>
          </cell>
          <cell r="BO60">
            <v>8478750</v>
          </cell>
          <cell r="BP60">
            <v>982500</v>
          </cell>
          <cell r="BQ60">
            <v>986250</v>
          </cell>
          <cell r="BR60">
            <v>10177500</v>
          </cell>
          <cell r="BS60">
            <v>993750</v>
          </cell>
          <cell r="BT60">
            <v>997500</v>
          </cell>
          <cell r="BU60">
            <v>6766875</v>
          </cell>
          <cell r="BV60">
            <v>1005000</v>
          </cell>
          <cell r="BW60">
            <v>1008750</v>
          </cell>
          <cell r="BX60">
            <v>5962500</v>
          </cell>
          <cell r="BY60">
            <v>5985000</v>
          </cell>
          <cell r="BZ60">
            <v>4987500</v>
          </cell>
          <cell r="CA60">
            <v>5906250</v>
          </cell>
          <cell r="CB60">
            <v>0</v>
          </cell>
          <cell r="CC60">
            <v>0</v>
          </cell>
          <cell r="CD60">
            <v>9625000</v>
          </cell>
          <cell r="CE60">
            <v>0</v>
          </cell>
          <cell r="CF60">
            <v>0</v>
          </cell>
          <cell r="CG60">
            <v>6046875</v>
          </cell>
          <cell r="CH60">
            <v>0</v>
          </cell>
          <cell r="CI60">
            <v>0</v>
          </cell>
          <cell r="CJ60">
            <v>5175000</v>
          </cell>
          <cell r="CK60">
            <v>5193750</v>
          </cell>
          <cell r="CL60">
            <v>5212500.01</v>
          </cell>
          <cell r="CM60">
            <v>6187500</v>
          </cell>
          <cell r="CN60">
            <v>0</v>
          </cell>
          <cell r="CO60">
            <v>0</v>
          </cell>
          <cell r="CP60">
            <v>10062500</v>
          </cell>
          <cell r="CQ60">
            <v>0</v>
          </cell>
          <cell r="CR60">
            <v>0</v>
          </cell>
          <cell r="CS60">
            <v>0</v>
          </cell>
          <cell r="CT60">
            <v>0</v>
          </cell>
          <cell r="CU60">
            <v>0</v>
          </cell>
          <cell r="CV60">
            <v>5400000</v>
          </cell>
          <cell r="CW60">
            <v>5418750</v>
          </cell>
          <cell r="CX60">
            <v>3625000</v>
          </cell>
          <cell r="CY60">
            <v>0</v>
          </cell>
          <cell r="CZ60">
            <v>0</v>
          </cell>
          <cell r="DA60">
            <v>0</v>
          </cell>
          <cell r="DB60">
            <v>0</v>
          </cell>
          <cell r="DC60">
            <v>0</v>
          </cell>
          <cell r="DD60">
            <v>0</v>
          </cell>
          <cell r="DE60">
            <v>0</v>
          </cell>
          <cell r="DF60">
            <v>0</v>
          </cell>
          <cell r="DG60">
            <v>0</v>
          </cell>
          <cell r="DH60">
            <v>0</v>
          </cell>
        </row>
        <row r="61">
          <cell r="A61">
            <v>15352</v>
          </cell>
          <cell r="B61" t="str">
            <v>REVENUES</v>
          </cell>
          <cell r="C61" t="str">
            <v>Marketing Fee Reimbursement</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75000</v>
          </cell>
          <cell r="AQ61">
            <v>75000</v>
          </cell>
          <cell r="AR61">
            <v>75000</v>
          </cell>
          <cell r="AS61">
            <v>75000</v>
          </cell>
          <cell r="AT61">
            <v>75000</v>
          </cell>
          <cell r="AU61">
            <v>75000</v>
          </cell>
          <cell r="AV61">
            <v>75000</v>
          </cell>
          <cell r="AW61">
            <v>75000</v>
          </cell>
          <cell r="AX61">
            <v>75000</v>
          </cell>
          <cell r="AY61">
            <v>75000</v>
          </cell>
          <cell r="AZ61">
            <v>75000</v>
          </cell>
          <cell r="BA61">
            <v>75000</v>
          </cell>
          <cell r="BB61">
            <v>75000</v>
          </cell>
          <cell r="BC61">
            <v>75000</v>
          </cell>
          <cell r="BD61">
            <v>75000</v>
          </cell>
          <cell r="BE61">
            <v>75000</v>
          </cell>
          <cell r="BF61">
            <v>75000</v>
          </cell>
          <cell r="BG61">
            <v>75000</v>
          </cell>
          <cell r="BH61">
            <v>75000</v>
          </cell>
          <cell r="BI61">
            <v>75000</v>
          </cell>
          <cell r="BJ61">
            <v>75000</v>
          </cell>
          <cell r="BK61">
            <v>75000</v>
          </cell>
          <cell r="BL61">
            <v>75000</v>
          </cell>
          <cell r="BM61">
            <v>75000</v>
          </cell>
          <cell r="BN61">
            <v>75000</v>
          </cell>
          <cell r="BO61">
            <v>75000</v>
          </cell>
          <cell r="BP61">
            <v>75000</v>
          </cell>
          <cell r="BQ61">
            <v>75000</v>
          </cell>
          <cell r="BR61">
            <v>75000</v>
          </cell>
          <cell r="BS61">
            <v>75000</v>
          </cell>
          <cell r="BT61">
            <v>75000</v>
          </cell>
          <cell r="BU61">
            <v>75000</v>
          </cell>
          <cell r="BV61">
            <v>75000</v>
          </cell>
          <cell r="BW61">
            <v>75000</v>
          </cell>
          <cell r="BX61">
            <v>75000</v>
          </cell>
          <cell r="BY61">
            <v>75000</v>
          </cell>
          <cell r="BZ61">
            <v>75000</v>
          </cell>
          <cell r="CA61">
            <v>75000</v>
          </cell>
          <cell r="CB61">
            <v>75000</v>
          </cell>
          <cell r="CC61">
            <v>75000</v>
          </cell>
          <cell r="CD61">
            <v>75000</v>
          </cell>
          <cell r="CE61">
            <v>75000</v>
          </cell>
          <cell r="CF61">
            <v>75000</v>
          </cell>
          <cell r="CG61">
            <v>75000</v>
          </cell>
          <cell r="CH61">
            <v>75000</v>
          </cell>
          <cell r="CI61">
            <v>75000</v>
          </cell>
          <cell r="CJ61">
            <v>75000</v>
          </cell>
          <cell r="CK61">
            <v>75000</v>
          </cell>
          <cell r="CL61">
            <v>75000.009999999995</v>
          </cell>
          <cell r="CM61">
            <v>75000</v>
          </cell>
          <cell r="CN61">
            <v>75000</v>
          </cell>
          <cell r="CO61">
            <v>75000</v>
          </cell>
          <cell r="CP61">
            <v>75000</v>
          </cell>
          <cell r="CQ61">
            <v>75000</v>
          </cell>
          <cell r="CR61">
            <v>75000</v>
          </cell>
          <cell r="CS61">
            <v>75000</v>
          </cell>
          <cell r="CT61">
            <v>75000</v>
          </cell>
          <cell r="CU61">
            <v>75000</v>
          </cell>
          <cell r="CV61">
            <v>75000</v>
          </cell>
          <cell r="CW61">
            <v>75000</v>
          </cell>
          <cell r="CX61">
            <v>75000</v>
          </cell>
          <cell r="CY61">
            <v>75000</v>
          </cell>
          <cell r="CZ61">
            <v>75000</v>
          </cell>
          <cell r="DA61">
            <v>75000</v>
          </cell>
          <cell r="DB61">
            <v>0</v>
          </cell>
          <cell r="DC61">
            <v>0</v>
          </cell>
          <cell r="DD61">
            <v>0</v>
          </cell>
          <cell r="DE61">
            <v>0</v>
          </cell>
          <cell r="DF61">
            <v>0</v>
          </cell>
          <cell r="DG61">
            <v>0</v>
          </cell>
          <cell r="DH61">
            <v>0</v>
          </cell>
        </row>
        <row r="62">
          <cell r="A62">
            <v>15353</v>
          </cell>
          <cell r="B62" t="str">
            <v>INTEREST SCHEDULE</v>
          </cell>
          <cell r="C62" t="str">
            <v>Interest Schedule</v>
          </cell>
          <cell r="I62">
            <v>-11303369</v>
          </cell>
          <cell r="J62">
            <v>-11512199</v>
          </cell>
          <cell r="K62">
            <v>-11650670</v>
          </cell>
          <cell r="L62">
            <v>-11782026</v>
          </cell>
          <cell r="M62">
            <v>-11909487.98</v>
          </cell>
          <cell r="N62">
            <v>-12025017.859999999</v>
          </cell>
          <cell r="O62">
            <v>-12156801.26</v>
          </cell>
          <cell r="P62">
            <v>-12283898.77</v>
          </cell>
          <cell r="Q62">
            <v>-12411062.35</v>
          </cell>
          <cell r="R62">
            <v>-12612098.42</v>
          </cell>
          <cell r="S62">
            <v>-12869690.49</v>
          </cell>
          <cell r="T62">
            <v>-13044015.23</v>
          </cell>
          <cell r="U62">
            <v>-13376552.65</v>
          </cell>
          <cell r="V62">
            <v>-13537708.779999999</v>
          </cell>
          <cell r="W62">
            <v>-13918608.699999999</v>
          </cell>
          <cell r="X62">
            <v>-14242365.119999999</v>
          </cell>
          <cell r="Y62">
            <v>-14678672.9</v>
          </cell>
          <cell r="Z62">
            <v>-15115067.199999999</v>
          </cell>
          <cell r="AA62">
            <v>-15684981.73</v>
          </cell>
          <cell r="AB62">
            <v>-16465127.09</v>
          </cell>
          <cell r="AC62">
            <v>-17461556.77</v>
          </cell>
          <cell r="AD62">
            <v>-17883679.620000001</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row>
        <row r="63">
          <cell r="A63">
            <v>15354</v>
          </cell>
          <cell r="B63" t="str">
            <v>MEZZANNINE</v>
          </cell>
          <cell r="C63" t="str">
            <v>Mezzanine Loan Advances</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row>
        <row r="64">
          <cell r="A64">
            <v>15355</v>
          </cell>
          <cell r="B64" t="str">
            <v>MEZZANNINE</v>
          </cell>
          <cell r="C64" t="str">
            <v>Mezzanine Loan Repayments</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row>
        <row r="65">
          <cell r="A65">
            <v>15356</v>
          </cell>
          <cell r="B65" t="str">
            <v>UNACCOUNTED DIFFERENCES</v>
          </cell>
          <cell r="C65" t="str">
            <v>Irreconcilable Differences</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row>
        <row r="66">
          <cell r="A66">
            <v>15357</v>
          </cell>
          <cell r="B66" t="str">
            <v>FINANCING</v>
          </cell>
          <cell r="C66" t="str">
            <v>Financing</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row>
        <row r="67">
          <cell r="A67">
            <v>15358</v>
          </cell>
          <cell r="B67" t="str">
            <v>FINANCING</v>
          </cell>
          <cell r="C67" t="str">
            <v>Land</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29560000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row>
        <row r="68">
          <cell r="A68">
            <v>15359</v>
          </cell>
          <cell r="B68" t="str">
            <v>FINANCING</v>
          </cell>
          <cell r="C68" t="str">
            <v>WIP</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6289621.6200000001</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row>
      </sheetData>
      <sheetData sheetId="5" refreshError="1">
        <row r="1">
          <cell r="A1" t="str">
            <v>Field1</v>
          </cell>
          <cell r="B1" t="str">
            <v>Field2</v>
          </cell>
          <cell r="C1" t="str">
            <v>Field3</v>
          </cell>
          <cell r="D1" t="str">
            <v>Field4</v>
          </cell>
          <cell r="E1" t="str">
            <v>Field5</v>
          </cell>
          <cell r="F1" t="str">
            <v>Field6</v>
          </cell>
          <cell r="G1" t="str">
            <v>Field7</v>
          </cell>
          <cell r="H1" t="str">
            <v>Field8</v>
          </cell>
          <cell r="I1" t="str">
            <v>Field9</v>
          </cell>
          <cell r="J1" t="str">
            <v>Field10</v>
          </cell>
          <cell r="K1" t="str">
            <v>Field11</v>
          </cell>
          <cell r="L1" t="str">
            <v>Field12</v>
          </cell>
          <cell r="M1" t="str">
            <v>Field13</v>
          </cell>
          <cell r="N1" t="str">
            <v>Field14</v>
          </cell>
          <cell r="O1" t="str">
            <v>Field15</v>
          </cell>
          <cell r="P1" t="str">
            <v>Field16</v>
          </cell>
          <cell r="Q1" t="str">
            <v>Field17</v>
          </cell>
          <cell r="R1" t="str">
            <v>Field18</v>
          </cell>
          <cell r="S1" t="str">
            <v>Field19</v>
          </cell>
          <cell r="T1" t="str">
            <v>Field20</v>
          </cell>
          <cell r="U1" t="str">
            <v>Field21</v>
          </cell>
          <cell r="V1" t="str">
            <v>Field22</v>
          </cell>
          <cell r="W1" t="str">
            <v>Field23</v>
          </cell>
          <cell r="X1" t="str">
            <v>Field24</v>
          </cell>
          <cell r="Y1" t="str">
            <v>Field25</v>
          </cell>
          <cell r="Z1" t="str">
            <v>Field26</v>
          </cell>
          <cell r="AA1" t="str">
            <v>Field27</v>
          </cell>
          <cell r="AB1" t="str">
            <v>Field28</v>
          </cell>
          <cell r="AC1" t="str">
            <v>Field29</v>
          </cell>
          <cell r="AD1" t="str">
            <v>Field30</v>
          </cell>
          <cell r="AE1" t="str">
            <v>Field31</v>
          </cell>
          <cell r="AF1" t="str">
            <v>Field32</v>
          </cell>
          <cell r="AG1" t="str">
            <v>Field33</v>
          </cell>
          <cell r="AH1" t="str">
            <v>Field34</v>
          </cell>
          <cell r="AI1" t="str">
            <v>Field35</v>
          </cell>
          <cell r="AJ1" t="str">
            <v>Field36</v>
          </cell>
          <cell r="AK1" t="str">
            <v>Field37</v>
          </cell>
          <cell r="AL1" t="str">
            <v>Field38</v>
          </cell>
          <cell r="AM1" t="str">
            <v>Field39</v>
          </cell>
          <cell r="AN1" t="str">
            <v>Field40</v>
          </cell>
          <cell r="AO1" t="str">
            <v>Field41</v>
          </cell>
          <cell r="AP1" t="str">
            <v>Field42</v>
          </cell>
          <cell r="AQ1" t="str">
            <v>Field43</v>
          </cell>
          <cell r="AR1" t="str">
            <v>Field44</v>
          </cell>
          <cell r="AS1" t="str">
            <v>Field45</v>
          </cell>
          <cell r="AT1" t="str">
            <v>Field46</v>
          </cell>
          <cell r="AU1" t="str">
            <v>Field47</v>
          </cell>
          <cell r="AV1" t="str">
            <v>Field48</v>
          </cell>
          <cell r="AW1" t="str">
            <v>Field49</v>
          </cell>
          <cell r="AX1" t="str">
            <v>Field50</v>
          </cell>
          <cell r="AY1" t="str">
            <v>Field51</v>
          </cell>
          <cell r="AZ1" t="str">
            <v>Field52</v>
          </cell>
          <cell r="BA1" t="str">
            <v>Field53</v>
          </cell>
          <cell r="BB1" t="str">
            <v>Field54</v>
          </cell>
          <cell r="BC1" t="str">
            <v>Field55</v>
          </cell>
          <cell r="BD1" t="str">
            <v>Field56</v>
          </cell>
          <cell r="BE1" t="str">
            <v>Field57</v>
          </cell>
          <cell r="BF1" t="str">
            <v>Field58</v>
          </cell>
          <cell r="BG1" t="str">
            <v>Field59</v>
          </cell>
          <cell r="BH1" t="str">
            <v>Field60</v>
          </cell>
          <cell r="BI1" t="str">
            <v>Field61</v>
          </cell>
          <cell r="BJ1" t="str">
            <v>Field62</v>
          </cell>
          <cell r="BK1" t="str">
            <v>Field63</v>
          </cell>
          <cell r="BL1" t="str">
            <v>Field64</v>
          </cell>
          <cell r="BM1" t="str">
            <v>Field65</v>
          </cell>
          <cell r="BN1" t="str">
            <v>Field66</v>
          </cell>
          <cell r="BO1" t="str">
            <v>Field67</v>
          </cell>
          <cell r="BP1" t="str">
            <v>Field68</v>
          </cell>
          <cell r="BQ1" t="str">
            <v>Field69</v>
          </cell>
          <cell r="BR1" t="str">
            <v>Field70</v>
          </cell>
          <cell r="BS1" t="str">
            <v>Field71</v>
          </cell>
          <cell r="BT1" t="str">
            <v>Field72</v>
          </cell>
          <cell r="BU1" t="str">
            <v>Field73</v>
          </cell>
          <cell r="BV1" t="str">
            <v>Field74</v>
          </cell>
          <cell r="BW1" t="str">
            <v>Field75</v>
          </cell>
          <cell r="BX1" t="str">
            <v>Field76</v>
          </cell>
          <cell r="BY1" t="str">
            <v>Field77</v>
          </cell>
          <cell r="BZ1" t="str">
            <v>Field78</v>
          </cell>
          <cell r="CA1" t="str">
            <v>Field79</v>
          </cell>
          <cell r="CB1" t="str">
            <v>Field80</v>
          </cell>
          <cell r="CC1" t="str">
            <v>Field81</v>
          </cell>
          <cell r="CD1" t="str">
            <v>Field82</v>
          </cell>
          <cell r="CE1" t="str">
            <v>Field83</v>
          </cell>
          <cell r="CF1" t="str">
            <v>Field84</v>
          </cell>
          <cell r="CG1" t="str">
            <v>Field85</v>
          </cell>
          <cell r="CH1" t="str">
            <v>Field86</v>
          </cell>
          <cell r="CI1" t="str">
            <v>Field87</v>
          </cell>
          <cell r="CJ1" t="str">
            <v>Field88</v>
          </cell>
          <cell r="CK1" t="str">
            <v>Field89</v>
          </cell>
          <cell r="CL1" t="str">
            <v>Field90</v>
          </cell>
          <cell r="CM1" t="str">
            <v>Field91</v>
          </cell>
          <cell r="CN1" t="str">
            <v>Field92</v>
          </cell>
          <cell r="CO1" t="str">
            <v>Field93</v>
          </cell>
          <cell r="CP1" t="str">
            <v>Field94</v>
          </cell>
          <cell r="CQ1" t="str">
            <v>Field95</v>
          </cell>
          <cell r="CR1" t="str">
            <v>Field96</v>
          </cell>
          <cell r="CS1" t="str">
            <v>Field97</v>
          </cell>
          <cell r="CT1" t="str">
            <v>Field98</v>
          </cell>
          <cell r="CU1" t="str">
            <v>Field99</v>
          </cell>
          <cell r="CV1" t="str">
            <v>Field100</v>
          </cell>
          <cell r="CW1" t="str">
            <v>Field101</v>
          </cell>
          <cell r="CX1" t="str">
            <v>Field102</v>
          </cell>
          <cell r="CY1" t="str">
            <v>Field103</v>
          </cell>
          <cell r="CZ1" t="str">
            <v>Field104</v>
          </cell>
          <cell r="DA1" t="str">
            <v>Field105</v>
          </cell>
          <cell r="DB1" t="str">
            <v>Field106</v>
          </cell>
          <cell r="DC1" t="str">
            <v>Field107</v>
          </cell>
          <cell r="DD1" t="str">
            <v>Field108</v>
          </cell>
          <cell r="DE1" t="str">
            <v>Field109</v>
          </cell>
          <cell r="DF1" t="str">
            <v>Field110</v>
          </cell>
          <cell r="DG1" t="str">
            <v>Field111</v>
          </cell>
          <cell r="DH1" t="str">
            <v>Field112</v>
          </cell>
          <cell r="DI1" t="str">
            <v>Field113</v>
          </cell>
          <cell r="DJ1" t="str">
            <v>Field114</v>
          </cell>
          <cell r="DK1" t="str">
            <v>Field115</v>
          </cell>
          <cell r="DL1" t="str">
            <v>Field116</v>
          </cell>
          <cell r="DM1" t="str">
            <v>Field117</v>
          </cell>
          <cell r="DN1" t="str">
            <v>Field118</v>
          </cell>
          <cell r="DO1" t="str">
            <v>Field119</v>
          </cell>
          <cell r="DP1" t="str">
            <v>Field120</v>
          </cell>
        </row>
        <row r="2">
          <cell r="A2" t="str">
            <v>A - Condo/Towns</v>
          </cell>
          <cell r="C2">
            <v>400</v>
          </cell>
          <cell r="E2">
            <v>40330</v>
          </cell>
          <cell r="F2">
            <v>40513</v>
          </cell>
          <cell r="G2">
            <v>40695</v>
          </cell>
          <cell r="H2">
            <v>40878</v>
          </cell>
          <cell r="I2">
            <v>41061</v>
          </cell>
        </row>
        <row r="4">
          <cell r="A4" t="str">
            <v>B - SF 80' Lots -</v>
          </cell>
          <cell r="C4">
            <v>20</v>
          </cell>
          <cell r="E4">
            <v>39722</v>
          </cell>
          <cell r="F4">
            <v>39753</v>
          </cell>
          <cell r="G4">
            <v>39783</v>
          </cell>
          <cell r="H4">
            <v>39845</v>
          </cell>
          <cell r="I4">
            <v>39904</v>
          </cell>
          <cell r="J4">
            <v>39965</v>
          </cell>
          <cell r="K4">
            <v>40026</v>
          </cell>
          <cell r="L4">
            <v>40087</v>
          </cell>
          <cell r="M4">
            <v>40148</v>
          </cell>
          <cell r="N4">
            <v>40179</v>
          </cell>
          <cell r="O4">
            <v>40210</v>
          </cell>
          <cell r="P4">
            <v>40238</v>
          </cell>
          <cell r="Q4">
            <v>40269</v>
          </cell>
          <cell r="R4">
            <v>40299</v>
          </cell>
        </row>
        <row r="6">
          <cell r="A6" t="str">
            <v>C - SF 80' Lots -</v>
          </cell>
          <cell r="C6">
            <v>80</v>
          </cell>
          <cell r="E6">
            <v>39722</v>
          </cell>
          <cell r="F6">
            <v>39753</v>
          </cell>
          <cell r="G6">
            <v>39783</v>
          </cell>
          <cell r="H6">
            <v>39814</v>
          </cell>
          <cell r="I6">
            <v>39845</v>
          </cell>
          <cell r="J6">
            <v>39873</v>
          </cell>
          <cell r="K6">
            <v>39904</v>
          </cell>
          <cell r="L6">
            <v>39934</v>
          </cell>
          <cell r="M6">
            <v>39965</v>
          </cell>
          <cell r="N6">
            <v>39995</v>
          </cell>
          <cell r="O6">
            <v>40026</v>
          </cell>
          <cell r="P6">
            <v>40057</v>
          </cell>
          <cell r="Q6">
            <v>40087</v>
          </cell>
          <cell r="R6">
            <v>40118</v>
          </cell>
          <cell r="S6">
            <v>40148</v>
          </cell>
          <cell r="T6">
            <v>40179</v>
          </cell>
          <cell r="U6">
            <v>40210</v>
          </cell>
          <cell r="V6">
            <v>40238</v>
          </cell>
          <cell r="W6">
            <v>40269</v>
          </cell>
          <cell r="X6">
            <v>40299</v>
          </cell>
          <cell r="Y6">
            <v>40330</v>
          </cell>
          <cell r="Z6">
            <v>40360</v>
          </cell>
          <cell r="AA6">
            <v>40391</v>
          </cell>
          <cell r="AB6">
            <v>40422</v>
          </cell>
          <cell r="AC6">
            <v>40452</v>
          </cell>
          <cell r="AD6">
            <v>40483</v>
          </cell>
          <cell r="AE6">
            <v>40513</v>
          </cell>
          <cell r="AF6">
            <v>40544</v>
          </cell>
          <cell r="AG6">
            <v>40575</v>
          </cell>
          <cell r="AH6">
            <v>40603</v>
          </cell>
          <cell r="AI6">
            <v>40634</v>
          </cell>
          <cell r="AJ6">
            <v>40664</v>
          </cell>
        </row>
        <row r="8">
          <cell r="A8" t="str">
            <v>E - SF 60' Lots -</v>
          </cell>
          <cell r="C8">
            <v>150</v>
          </cell>
          <cell r="E8">
            <v>39630</v>
          </cell>
          <cell r="F8">
            <v>39661</v>
          </cell>
          <cell r="G8">
            <v>39692</v>
          </cell>
          <cell r="H8">
            <v>39722</v>
          </cell>
          <cell r="I8">
            <v>39753</v>
          </cell>
          <cell r="J8">
            <v>39783</v>
          </cell>
          <cell r="K8">
            <v>39814</v>
          </cell>
          <cell r="L8">
            <v>39845</v>
          </cell>
          <cell r="M8">
            <v>39873</v>
          </cell>
          <cell r="N8">
            <v>39904</v>
          </cell>
          <cell r="O8">
            <v>39934</v>
          </cell>
          <cell r="P8">
            <v>39965</v>
          </cell>
          <cell r="Q8">
            <v>39995</v>
          </cell>
          <cell r="R8">
            <v>40026</v>
          </cell>
          <cell r="S8">
            <v>40057</v>
          </cell>
          <cell r="T8">
            <v>40087</v>
          </cell>
          <cell r="U8">
            <v>40118</v>
          </cell>
          <cell r="V8">
            <v>40148</v>
          </cell>
          <cell r="W8">
            <v>40179</v>
          </cell>
          <cell r="X8">
            <v>40210</v>
          </cell>
          <cell r="Y8">
            <v>40238</v>
          </cell>
          <cell r="Z8">
            <v>40269</v>
          </cell>
          <cell r="AA8">
            <v>40299</v>
          </cell>
          <cell r="AB8">
            <v>40330</v>
          </cell>
          <cell r="AC8">
            <v>40360</v>
          </cell>
          <cell r="AD8">
            <v>40391</v>
          </cell>
          <cell r="AE8">
            <v>40422</v>
          </cell>
          <cell r="AF8">
            <v>40452</v>
          </cell>
          <cell r="AG8">
            <v>40483</v>
          </cell>
          <cell r="AH8">
            <v>40513</v>
          </cell>
          <cell r="AI8">
            <v>40544</v>
          </cell>
          <cell r="AJ8">
            <v>40575</v>
          </cell>
          <cell r="AK8">
            <v>40603</v>
          </cell>
          <cell r="AL8">
            <v>40634</v>
          </cell>
          <cell r="AM8">
            <v>40664</v>
          </cell>
          <cell r="AN8">
            <v>40695</v>
          </cell>
          <cell r="AO8">
            <v>40725</v>
          </cell>
          <cell r="AP8">
            <v>40756</v>
          </cell>
          <cell r="AQ8">
            <v>40787</v>
          </cell>
          <cell r="AR8">
            <v>40817</v>
          </cell>
          <cell r="AS8">
            <v>40848</v>
          </cell>
          <cell r="AT8">
            <v>40878</v>
          </cell>
          <cell r="AU8">
            <v>40909</v>
          </cell>
          <cell r="AV8">
            <v>40940</v>
          </cell>
          <cell r="AW8">
            <v>40969</v>
          </cell>
          <cell r="AX8">
            <v>41000</v>
          </cell>
          <cell r="AY8">
            <v>41030</v>
          </cell>
          <cell r="AZ8">
            <v>41061</v>
          </cell>
          <cell r="BA8">
            <v>41091</v>
          </cell>
          <cell r="BB8">
            <v>41122</v>
          </cell>
        </row>
        <row r="22">
          <cell r="A22" t="str">
            <v>D - Condo/Towns</v>
          </cell>
          <cell r="C22">
            <v>325</v>
          </cell>
          <cell r="E22">
            <v>39295</v>
          </cell>
          <cell r="F22">
            <v>39326</v>
          </cell>
          <cell r="G22">
            <v>39356</v>
          </cell>
          <cell r="H22">
            <v>39387</v>
          </cell>
          <cell r="I22">
            <v>39479</v>
          </cell>
          <cell r="J22">
            <v>39508</v>
          </cell>
          <cell r="K22">
            <v>39539</v>
          </cell>
          <cell r="L22">
            <v>39661</v>
          </cell>
          <cell r="M22">
            <v>39692</v>
          </cell>
          <cell r="N22">
            <v>39722</v>
          </cell>
          <cell r="O22">
            <v>39845</v>
          </cell>
          <cell r="P22">
            <v>39873</v>
          </cell>
          <cell r="Q22">
            <v>39904</v>
          </cell>
          <cell r="R22">
            <v>40026</v>
          </cell>
          <cell r="S22">
            <v>40057</v>
          </cell>
          <cell r="T22">
            <v>40087</v>
          </cell>
          <cell r="U22">
            <v>40210</v>
          </cell>
          <cell r="V22">
            <v>40238</v>
          </cell>
          <cell r="W22">
            <v>40269</v>
          </cell>
          <cell r="X22">
            <v>40634</v>
          </cell>
        </row>
        <row r="42">
          <cell r="A42" t="str">
            <v>A - SF 80' Lots -</v>
          </cell>
          <cell r="C42">
            <v>20</v>
          </cell>
          <cell r="E42">
            <v>39264</v>
          </cell>
          <cell r="F42">
            <v>39326</v>
          </cell>
          <cell r="G42">
            <v>39356</v>
          </cell>
          <cell r="H42">
            <v>39387</v>
          </cell>
          <cell r="I42">
            <v>39479</v>
          </cell>
        </row>
        <row r="44">
          <cell r="A44" t="str">
            <v>A - SF 80' Lots -</v>
          </cell>
          <cell r="C44">
            <v>89</v>
          </cell>
          <cell r="E44">
            <v>39234</v>
          </cell>
          <cell r="F44">
            <v>39264</v>
          </cell>
          <cell r="G44">
            <v>39295</v>
          </cell>
          <cell r="H44">
            <v>39326</v>
          </cell>
          <cell r="I44">
            <v>39356</v>
          </cell>
          <cell r="J44">
            <v>39387</v>
          </cell>
          <cell r="K44">
            <v>39417</v>
          </cell>
        </row>
        <row r="46">
          <cell r="A46" t="str">
            <v>A - SF 60' Lots -</v>
          </cell>
          <cell r="C46">
            <v>42</v>
          </cell>
          <cell r="E46">
            <v>39234</v>
          </cell>
          <cell r="F46">
            <v>39264</v>
          </cell>
          <cell r="G46">
            <v>39295</v>
          </cell>
          <cell r="H46">
            <v>39326</v>
          </cell>
          <cell r="I46">
            <v>39356</v>
          </cell>
          <cell r="J46">
            <v>39387</v>
          </cell>
        </row>
        <row r="62">
          <cell r="A62" t="str">
            <v>SF 70' Lots -</v>
          </cell>
          <cell r="C62">
            <v>40</v>
          </cell>
          <cell r="E62">
            <v>39569</v>
          </cell>
          <cell r="F62">
            <v>39600</v>
          </cell>
          <cell r="G62">
            <v>39630</v>
          </cell>
        </row>
        <row r="64">
          <cell r="A64" t="str">
            <v>SF 60' Lots -</v>
          </cell>
          <cell r="C64">
            <v>80</v>
          </cell>
          <cell r="E64">
            <v>39326</v>
          </cell>
          <cell r="F64">
            <v>39356</v>
          </cell>
          <cell r="G64">
            <v>39387</v>
          </cell>
          <cell r="H64">
            <v>39569</v>
          </cell>
          <cell r="I64">
            <v>39600</v>
          </cell>
          <cell r="J64">
            <v>39630</v>
          </cell>
          <cell r="K64">
            <v>39661</v>
          </cell>
          <cell r="L64">
            <v>39692</v>
          </cell>
          <cell r="M64">
            <v>39722</v>
          </cell>
        </row>
        <row r="82">
          <cell r="A82" t="str">
            <v>SF 60' Lots -</v>
          </cell>
          <cell r="C82">
            <v>280</v>
          </cell>
          <cell r="E82">
            <v>40026</v>
          </cell>
          <cell r="F82">
            <v>40057</v>
          </cell>
          <cell r="G82">
            <v>40087</v>
          </cell>
          <cell r="H82">
            <v>40118</v>
          </cell>
          <cell r="I82">
            <v>40422</v>
          </cell>
          <cell r="J82">
            <v>40452</v>
          </cell>
          <cell r="K82">
            <v>40483</v>
          </cell>
          <cell r="L82">
            <v>40787</v>
          </cell>
          <cell r="M82">
            <v>40817</v>
          </cell>
          <cell r="N82">
            <v>40848</v>
          </cell>
          <cell r="O82">
            <v>41153</v>
          </cell>
          <cell r="P82">
            <v>41183</v>
          </cell>
          <cell r="Q82">
            <v>41214</v>
          </cell>
        </row>
        <row r="102">
          <cell r="A102" t="str">
            <v>SF 75' Lots -</v>
          </cell>
          <cell r="C102">
            <v>360</v>
          </cell>
          <cell r="E102">
            <v>39845</v>
          </cell>
          <cell r="F102">
            <v>39873</v>
          </cell>
          <cell r="G102">
            <v>39904</v>
          </cell>
          <cell r="H102">
            <v>39934</v>
          </cell>
          <cell r="I102">
            <v>40210</v>
          </cell>
          <cell r="J102">
            <v>40238</v>
          </cell>
          <cell r="K102">
            <v>40269</v>
          </cell>
          <cell r="L102">
            <v>40299</v>
          </cell>
          <cell r="M102">
            <v>40575</v>
          </cell>
          <cell r="N102">
            <v>40603</v>
          </cell>
          <cell r="O102">
            <v>40634</v>
          </cell>
          <cell r="P102">
            <v>40664</v>
          </cell>
          <cell r="Q102">
            <v>40695</v>
          </cell>
          <cell r="R102">
            <v>40940</v>
          </cell>
          <cell r="S102">
            <v>40969</v>
          </cell>
          <cell r="T102">
            <v>41000</v>
          </cell>
          <cell r="U102">
            <v>41030</v>
          </cell>
          <cell r="V102">
            <v>41061</v>
          </cell>
          <cell r="W102">
            <v>41306</v>
          </cell>
          <cell r="X102">
            <v>41334</v>
          </cell>
          <cell r="Y102">
            <v>41365</v>
          </cell>
          <cell r="Z102">
            <v>41395</v>
          </cell>
          <cell r="AA102">
            <v>41426</v>
          </cell>
        </row>
        <row r="401">
          <cell r="A401" t="str">
            <v>OTHER INCOME SECTION</v>
          </cell>
        </row>
        <row r="804">
          <cell r="F804">
            <v>39600</v>
          </cell>
          <cell r="G804">
            <v>39630</v>
          </cell>
          <cell r="H804">
            <v>39661</v>
          </cell>
          <cell r="I804">
            <v>39692</v>
          </cell>
          <cell r="J804">
            <v>39722</v>
          </cell>
          <cell r="K804">
            <v>39753</v>
          </cell>
          <cell r="L804">
            <v>39783</v>
          </cell>
          <cell r="M804">
            <v>39814</v>
          </cell>
          <cell r="N804">
            <v>39845</v>
          </cell>
          <cell r="O804">
            <v>39873</v>
          </cell>
          <cell r="P804">
            <v>39904</v>
          </cell>
          <cell r="Q804">
            <v>39934</v>
          </cell>
          <cell r="R804">
            <v>39965</v>
          </cell>
          <cell r="S804">
            <v>39995</v>
          </cell>
          <cell r="T804">
            <v>40026</v>
          </cell>
          <cell r="U804">
            <v>40057</v>
          </cell>
          <cell r="V804">
            <v>40087</v>
          </cell>
          <cell r="W804">
            <v>40118</v>
          </cell>
          <cell r="X804">
            <v>40148</v>
          </cell>
          <cell r="Y804">
            <v>40179</v>
          </cell>
          <cell r="Z804">
            <v>40210</v>
          </cell>
          <cell r="AA804">
            <v>40238</v>
          </cell>
          <cell r="AB804">
            <v>40269</v>
          </cell>
          <cell r="AC804">
            <v>40299</v>
          </cell>
          <cell r="AD804">
            <v>40330</v>
          </cell>
          <cell r="AE804">
            <v>40360</v>
          </cell>
          <cell r="AF804">
            <v>40391</v>
          </cell>
          <cell r="AG804">
            <v>40422</v>
          </cell>
          <cell r="AH804">
            <v>40452</v>
          </cell>
          <cell r="AI804">
            <v>40483</v>
          </cell>
          <cell r="AJ804">
            <v>40513</v>
          </cell>
          <cell r="AK804">
            <v>40544</v>
          </cell>
          <cell r="AL804">
            <v>40575</v>
          </cell>
          <cell r="AM804">
            <v>40603</v>
          </cell>
          <cell r="AN804">
            <v>40634</v>
          </cell>
          <cell r="AO804">
            <v>40664</v>
          </cell>
          <cell r="AP804">
            <v>40695</v>
          </cell>
          <cell r="AQ804">
            <v>40725</v>
          </cell>
          <cell r="AR804">
            <v>40756</v>
          </cell>
          <cell r="AS804">
            <v>40787</v>
          </cell>
          <cell r="AT804">
            <v>40817</v>
          </cell>
          <cell r="AU804">
            <v>40848</v>
          </cell>
          <cell r="AV804">
            <v>40878</v>
          </cell>
          <cell r="AW804">
            <v>40909</v>
          </cell>
          <cell r="AX804">
            <v>40940</v>
          </cell>
          <cell r="AY804">
            <v>40969</v>
          </cell>
          <cell r="AZ804">
            <v>41000</v>
          </cell>
          <cell r="BA804">
            <v>41030</v>
          </cell>
          <cell r="BB804">
            <v>41061</v>
          </cell>
          <cell r="BC804">
            <v>41091</v>
          </cell>
          <cell r="BD804">
            <v>41122</v>
          </cell>
          <cell r="BE804">
            <v>41153</v>
          </cell>
          <cell r="BF804">
            <v>41183</v>
          </cell>
          <cell r="BG804">
            <v>41214</v>
          </cell>
          <cell r="BH804">
            <v>41244</v>
          </cell>
          <cell r="BI804">
            <v>41275</v>
          </cell>
          <cell r="BJ804">
            <v>41306</v>
          </cell>
          <cell r="BK804">
            <v>41334</v>
          </cell>
          <cell r="BL804">
            <v>41365</v>
          </cell>
          <cell r="BM804">
            <v>41395</v>
          </cell>
          <cell r="BN804">
            <v>41426</v>
          </cell>
          <cell r="BO804">
            <v>41456</v>
          </cell>
          <cell r="BP804">
            <v>41487</v>
          </cell>
          <cell r="BQ804">
            <v>41518</v>
          </cell>
          <cell r="BR804">
            <v>41548</v>
          </cell>
          <cell r="BS804">
            <v>41579</v>
          </cell>
          <cell r="BT804">
            <v>41609</v>
          </cell>
        </row>
        <row r="817">
          <cell r="F817">
            <v>38687</v>
          </cell>
        </row>
      </sheetData>
      <sheetData sheetId="6" refreshError="1">
        <row r="1">
          <cell r="A1" t="str">
            <v>Field1</v>
          </cell>
          <cell r="B1" t="str">
            <v>Field2</v>
          </cell>
          <cell r="C1" t="str">
            <v>Field3</v>
          </cell>
          <cell r="D1" t="str">
            <v>Field4</v>
          </cell>
          <cell r="E1" t="str">
            <v>Field5</v>
          </cell>
          <cell r="F1" t="str">
            <v>Field6</v>
          </cell>
          <cell r="G1" t="str">
            <v>Field7</v>
          </cell>
          <cell r="H1" t="str">
            <v>Field8</v>
          </cell>
          <cell r="I1" t="str">
            <v>Field9</v>
          </cell>
          <cell r="J1" t="str">
            <v>Field10</v>
          </cell>
          <cell r="K1" t="str">
            <v>Field11</v>
          </cell>
          <cell r="L1" t="str">
            <v>Field12</v>
          </cell>
          <cell r="M1" t="str">
            <v>Field13</v>
          </cell>
          <cell r="N1" t="str">
            <v>Field14</v>
          </cell>
          <cell r="O1" t="str">
            <v>Field15</v>
          </cell>
          <cell r="P1" t="str">
            <v>Field16</v>
          </cell>
          <cell r="Q1" t="str">
            <v>Field17</v>
          </cell>
          <cell r="R1" t="str">
            <v>Field18</v>
          </cell>
          <cell r="S1" t="str">
            <v>Field19</v>
          </cell>
          <cell r="T1" t="str">
            <v>Field20</v>
          </cell>
          <cell r="U1" t="str">
            <v>Field21</v>
          </cell>
          <cell r="V1" t="str">
            <v>Field22</v>
          </cell>
          <cell r="W1" t="str">
            <v>Field23</v>
          </cell>
          <cell r="X1" t="str">
            <v>Field24</v>
          </cell>
          <cell r="Y1" t="str">
            <v>Field25</v>
          </cell>
          <cell r="Z1" t="str">
            <v>Field26</v>
          </cell>
          <cell r="AA1" t="str">
            <v>Field27</v>
          </cell>
          <cell r="AB1" t="str">
            <v>Field28</v>
          </cell>
          <cell r="AC1" t="str">
            <v>Field29</v>
          </cell>
          <cell r="AD1" t="str">
            <v>Field30</v>
          </cell>
          <cell r="AE1" t="str">
            <v>Field31</v>
          </cell>
          <cell r="AF1" t="str">
            <v>Field32</v>
          </cell>
          <cell r="AG1" t="str">
            <v>Field33</v>
          </cell>
          <cell r="AH1" t="str">
            <v>Field34</v>
          </cell>
          <cell r="AI1" t="str">
            <v>Field35</v>
          </cell>
          <cell r="AJ1" t="str">
            <v>Field36</v>
          </cell>
          <cell r="AK1" t="str">
            <v>Field37</v>
          </cell>
          <cell r="AL1" t="str">
            <v>Field38</v>
          </cell>
          <cell r="AM1" t="str">
            <v>Field39</v>
          </cell>
          <cell r="AN1" t="str">
            <v>Field40</v>
          </cell>
          <cell r="AO1" t="str">
            <v>Field41</v>
          </cell>
          <cell r="AP1" t="str">
            <v>Field42</v>
          </cell>
          <cell r="AQ1" t="str">
            <v>Field43</v>
          </cell>
          <cell r="AR1" t="str">
            <v>Field44</v>
          </cell>
          <cell r="AS1" t="str">
            <v>Field45</v>
          </cell>
          <cell r="AT1" t="str">
            <v>Field46</v>
          </cell>
          <cell r="AU1" t="str">
            <v>Field47</v>
          </cell>
          <cell r="AV1" t="str">
            <v>Field48</v>
          </cell>
          <cell r="AW1" t="str">
            <v>Field49</v>
          </cell>
          <cell r="AX1" t="str">
            <v>Field50</v>
          </cell>
          <cell r="AY1" t="str">
            <v>Field51</v>
          </cell>
          <cell r="AZ1" t="str">
            <v>Field52</v>
          </cell>
          <cell r="BA1" t="str">
            <v>Field53</v>
          </cell>
          <cell r="BB1" t="str">
            <v>Field54</v>
          </cell>
          <cell r="BC1" t="str">
            <v>Field55</v>
          </cell>
          <cell r="BD1" t="str">
            <v>Field56</v>
          </cell>
          <cell r="BE1" t="str">
            <v>Field57</v>
          </cell>
          <cell r="BF1" t="str">
            <v>Field58</v>
          </cell>
          <cell r="BG1" t="str">
            <v>Field59</v>
          </cell>
          <cell r="BH1" t="str">
            <v>Field60</v>
          </cell>
          <cell r="BI1" t="str">
            <v>Field61</v>
          </cell>
          <cell r="BJ1" t="str">
            <v>Field62</v>
          </cell>
          <cell r="BK1" t="str">
            <v>Field63</v>
          </cell>
          <cell r="BL1" t="str">
            <v>Field64</v>
          </cell>
          <cell r="BM1" t="str">
            <v>Field65</v>
          </cell>
          <cell r="BN1" t="str">
            <v>Field66</v>
          </cell>
          <cell r="BO1" t="str">
            <v>Field67</v>
          </cell>
          <cell r="BP1" t="str">
            <v>Field68</v>
          </cell>
          <cell r="BQ1" t="str">
            <v>Field69</v>
          </cell>
          <cell r="BR1" t="str">
            <v>Field70</v>
          </cell>
          <cell r="BS1" t="str">
            <v>Field71</v>
          </cell>
          <cell r="BT1" t="str">
            <v>Field72</v>
          </cell>
          <cell r="BU1" t="str">
            <v>Field73</v>
          </cell>
          <cell r="BV1" t="str">
            <v>Field74</v>
          </cell>
          <cell r="BW1" t="str">
            <v>Field75</v>
          </cell>
          <cell r="BX1" t="str">
            <v>Field76</v>
          </cell>
          <cell r="BY1" t="str">
            <v>Field77</v>
          </cell>
          <cell r="BZ1" t="str">
            <v>Field78</v>
          </cell>
          <cell r="CA1" t="str">
            <v>Field79</v>
          </cell>
          <cell r="CB1" t="str">
            <v>Field80</v>
          </cell>
          <cell r="CC1" t="str">
            <v>Field81</v>
          </cell>
          <cell r="CD1" t="str">
            <v>Field82</v>
          </cell>
          <cell r="CE1" t="str">
            <v>Field83</v>
          </cell>
          <cell r="CF1" t="str">
            <v>Field84</v>
          </cell>
          <cell r="CG1" t="str">
            <v>Field85</v>
          </cell>
          <cell r="CH1" t="str">
            <v>Field86</v>
          </cell>
          <cell r="CI1" t="str">
            <v>Field87</v>
          </cell>
          <cell r="CJ1" t="str">
            <v>Field88</v>
          </cell>
          <cell r="CK1" t="str">
            <v>Field89</v>
          </cell>
          <cell r="CL1" t="str">
            <v>Field90</v>
          </cell>
          <cell r="CM1" t="str">
            <v>Field91</v>
          </cell>
          <cell r="CN1" t="str">
            <v>Field92</v>
          </cell>
          <cell r="CO1" t="str">
            <v>Field93</v>
          </cell>
          <cell r="CP1" t="str">
            <v>Field94</v>
          </cell>
          <cell r="CQ1" t="str">
            <v>Field95</v>
          </cell>
          <cell r="CR1" t="str">
            <v>Field96</v>
          </cell>
          <cell r="CS1" t="str">
            <v>Field97</v>
          </cell>
          <cell r="CT1" t="str">
            <v>Field98</v>
          </cell>
          <cell r="CU1" t="str">
            <v>Field99</v>
          </cell>
        </row>
        <row r="2">
          <cell r="BF2">
            <v>100</v>
          </cell>
          <cell r="BL2">
            <v>75</v>
          </cell>
          <cell r="BR2">
            <v>75</v>
          </cell>
          <cell r="BX2">
            <v>75</v>
          </cell>
          <cell r="CD2">
            <v>75</v>
          </cell>
        </row>
        <row r="3">
          <cell r="BF3">
            <v>7500000</v>
          </cell>
          <cell r="BL3">
            <v>5765625</v>
          </cell>
          <cell r="BR3">
            <v>5906250</v>
          </cell>
          <cell r="BX3">
            <v>6046875</v>
          </cell>
          <cell r="CD3">
            <v>6187500</v>
          </cell>
        </row>
        <row r="4">
          <cell r="AL4">
            <v>4</v>
          </cell>
          <cell r="AM4">
            <v>4</v>
          </cell>
          <cell r="AN4">
            <v>1</v>
          </cell>
          <cell r="AP4">
            <v>1</v>
          </cell>
          <cell r="AR4">
            <v>1</v>
          </cell>
          <cell r="AT4">
            <v>1</v>
          </cell>
          <cell r="AV4">
            <v>1</v>
          </cell>
          <cell r="AX4">
            <v>1</v>
          </cell>
          <cell r="AZ4">
            <v>1</v>
          </cell>
          <cell r="BA4">
            <v>1</v>
          </cell>
          <cell r="BB4">
            <v>1</v>
          </cell>
          <cell r="BC4">
            <v>1</v>
          </cell>
          <cell r="BD4">
            <v>1</v>
          </cell>
          <cell r="BE4">
            <v>1</v>
          </cell>
        </row>
        <row r="5">
          <cell r="AL5">
            <v>1400000</v>
          </cell>
          <cell r="AM5">
            <v>1405833.33</v>
          </cell>
          <cell r="AN5">
            <v>352916.67</v>
          </cell>
          <cell r="AP5">
            <v>355833.33</v>
          </cell>
          <cell r="AR5">
            <v>358750</v>
          </cell>
          <cell r="AT5">
            <v>361666.67</v>
          </cell>
          <cell r="AV5">
            <v>364583.33</v>
          </cell>
          <cell r="AX5">
            <v>367500</v>
          </cell>
          <cell r="AZ5">
            <v>370416.67</v>
          </cell>
          <cell r="BA5">
            <v>371875</v>
          </cell>
          <cell r="BB5">
            <v>373333.33</v>
          </cell>
          <cell r="BC5">
            <v>374791.67</v>
          </cell>
          <cell r="BD5">
            <v>376250</v>
          </cell>
          <cell r="BE5">
            <v>377708.33</v>
          </cell>
        </row>
        <row r="6">
          <cell r="AL6">
            <v>10</v>
          </cell>
          <cell r="AM6">
            <v>10</v>
          </cell>
          <cell r="AN6">
            <v>2</v>
          </cell>
          <cell r="AO6">
            <v>2</v>
          </cell>
          <cell r="AP6">
            <v>2</v>
          </cell>
          <cell r="AQ6">
            <v>2</v>
          </cell>
          <cell r="AR6">
            <v>2</v>
          </cell>
          <cell r="AS6">
            <v>2</v>
          </cell>
          <cell r="AT6">
            <v>2</v>
          </cell>
          <cell r="AU6">
            <v>2</v>
          </cell>
          <cell r="AV6">
            <v>2</v>
          </cell>
          <cell r="AW6">
            <v>2</v>
          </cell>
          <cell r="AX6">
            <v>2</v>
          </cell>
          <cell r="AY6">
            <v>2</v>
          </cell>
          <cell r="AZ6">
            <v>2</v>
          </cell>
          <cell r="BA6">
            <v>2</v>
          </cell>
          <cell r="BB6">
            <v>2</v>
          </cell>
          <cell r="BC6">
            <v>2</v>
          </cell>
          <cell r="BD6">
            <v>2</v>
          </cell>
          <cell r="BE6">
            <v>2</v>
          </cell>
          <cell r="BF6">
            <v>2</v>
          </cell>
          <cell r="BG6">
            <v>2</v>
          </cell>
          <cell r="BH6">
            <v>2</v>
          </cell>
          <cell r="BI6">
            <v>2</v>
          </cell>
          <cell r="BJ6">
            <v>2</v>
          </cell>
          <cell r="BK6">
            <v>2</v>
          </cell>
          <cell r="BL6">
            <v>2</v>
          </cell>
          <cell r="BM6">
            <v>2</v>
          </cell>
          <cell r="BN6">
            <v>2</v>
          </cell>
          <cell r="BO6">
            <v>2</v>
          </cell>
          <cell r="BP6">
            <v>2</v>
          </cell>
          <cell r="BQ6">
            <v>2</v>
          </cell>
        </row>
        <row r="7">
          <cell r="AL7">
            <v>2000000</v>
          </cell>
          <cell r="AM7">
            <v>2008333.33</v>
          </cell>
          <cell r="AN7">
            <v>403333.33</v>
          </cell>
          <cell r="AO7">
            <v>405000</v>
          </cell>
          <cell r="AP7">
            <v>406666.67</v>
          </cell>
          <cell r="AQ7">
            <v>408333.33</v>
          </cell>
          <cell r="AR7">
            <v>410000</v>
          </cell>
          <cell r="AS7">
            <v>411666.67</v>
          </cell>
          <cell r="AT7">
            <v>413333.33</v>
          </cell>
          <cell r="AU7">
            <v>415000</v>
          </cell>
          <cell r="AV7">
            <v>416666.67</v>
          </cell>
          <cell r="AW7">
            <v>418333.33</v>
          </cell>
          <cell r="AX7">
            <v>420000</v>
          </cell>
          <cell r="AY7">
            <v>421666.67</v>
          </cell>
          <cell r="AZ7">
            <v>423333.33</v>
          </cell>
          <cell r="BA7">
            <v>425000</v>
          </cell>
          <cell r="BB7">
            <v>426666.67</v>
          </cell>
          <cell r="BC7">
            <v>428333.33</v>
          </cell>
          <cell r="BD7">
            <v>430000</v>
          </cell>
          <cell r="BE7">
            <v>431666.67</v>
          </cell>
          <cell r="BF7">
            <v>433333.33</v>
          </cell>
          <cell r="BG7">
            <v>435000</v>
          </cell>
          <cell r="BH7">
            <v>436666.67</v>
          </cell>
          <cell r="BI7">
            <v>438333.33</v>
          </cell>
          <cell r="BJ7">
            <v>440000</v>
          </cell>
          <cell r="BK7">
            <v>441666.67</v>
          </cell>
          <cell r="BL7">
            <v>443333.33</v>
          </cell>
          <cell r="BM7">
            <v>445000</v>
          </cell>
          <cell r="BN7">
            <v>446666.67</v>
          </cell>
          <cell r="BO7">
            <v>448333.33</v>
          </cell>
          <cell r="BP7">
            <v>450000</v>
          </cell>
          <cell r="BQ7">
            <v>451666.67</v>
          </cell>
        </row>
        <row r="8">
          <cell r="AI8">
            <v>0</v>
          </cell>
          <cell r="AJ8">
            <v>0</v>
          </cell>
          <cell r="AK8">
            <v>0</v>
          </cell>
          <cell r="AL8">
            <v>15</v>
          </cell>
          <cell r="AM8">
            <v>15</v>
          </cell>
          <cell r="AN8">
            <v>4</v>
          </cell>
          <cell r="AO8">
            <v>4</v>
          </cell>
          <cell r="AP8">
            <v>4</v>
          </cell>
          <cell r="AQ8">
            <v>4</v>
          </cell>
          <cell r="AR8">
            <v>4</v>
          </cell>
          <cell r="AS8">
            <v>4</v>
          </cell>
          <cell r="AT8">
            <v>4</v>
          </cell>
          <cell r="AU8">
            <v>4</v>
          </cell>
          <cell r="AV8">
            <v>4</v>
          </cell>
          <cell r="AW8">
            <v>4</v>
          </cell>
          <cell r="AX8">
            <v>4</v>
          </cell>
          <cell r="AY8">
            <v>4</v>
          </cell>
          <cell r="AZ8">
            <v>4</v>
          </cell>
          <cell r="BA8">
            <v>4</v>
          </cell>
          <cell r="BB8">
            <v>4</v>
          </cell>
          <cell r="BC8">
            <v>4</v>
          </cell>
          <cell r="BD8">
            <v>4</v>
          </cell>
          <cell r="BE8">
            <v>4</v>
          </cell>
          <cell r="BF8">
            <v>4</v>
          </cell>
          <cell r="BG8">
            <v>4</v>
          </cell>
          <cell r="BH8">
            <v>4</v>
          </cell>
          <cell r="BI8">
            <v>4</v>
          </cell>
          <cell r="BJ8">
            <v>4</v>
          </cell>
          <cell r="BK8">
            <v>4</v>
          </cell>
          <cell r="BL8">
            <v>4</v>
          </cell>
          <cell r="BM8">
            <v>4</v>
          </cell>
          <cell r="BN8">
            <v>4</v>
          </cell>
          <cell r="BO8">
            <v>4</v>
          </cell>
          <cell r="BP8">
            <v>4</v>
          </cell>
          <cell r="BQ8">
            <v>4</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row>
        <row r="9">
          <cell r="AI9">
            <v>0</v>
          </cell>
          <cell r="AJ9">
            <v>0</v>
          </cell>
          <cell r="AK9">
            <v>0</v>
          </cell>
          <cell r="AL9">
            <v>1875000</v>
          </cell>
          <cell r="AM9">
            <v>1882812.5</v>
          </cell>
          <cell r="AN9">
            <v>504166.67</v>
          </cell>
          <cell r="AO9">
            <v>506250</v>
          </cell>
          <cell r="AP9">
            <v>508333.33</v>
          </cell>
          <cell r="AQ9">
            <v>510416.67</v>
          </cell>
          <cell r="AR9">
            <v>512500</v>
          </cell>
          <cell r="AS9">
            <v>514583.33</v>
          </cell>
          <cell r="AT9">
            <v>516666.67</v>
          </cell>
          <cell r="AU9">
            <v>518750</v>
          </cell>
          <cell r="AV9">
            <v>520833.33</v>
          </cell>
          <cell r="AW9">
            <v>522916.67</v>
          </cell>
          <cell r="AX9">
            <v>525000</v>
          </cell>
          <cell r="AY9">
            <v>527083.32999999996</v>
          </cell>
          <cell r="AZ9">
            <v>529166.67000000004</v>
          </cell>
          <cell r="BA9">
            <v>531250</v>
          </cell>
          <cell r="BB9">
            <v>533333.32999999996</v>
          </cell>
          <cell r="BC9">
            <v>535416.67000000004</v>
          </cell>
          <cell r="BD9">
            <v>537500</v>
          </cell>
          <cell r="BE9">
            <v>539583.32999999996</v>
          </cell>
          <cell r="BF9">
            <v>541666.67000000004</v>
          </cell>
          <cell r="BG9">
            <v>543750</v>
          </cell>
          <cell r="BH9">
            <v>545833.32999999996</v>
          </cell>
          <cell r="BI9">
            <v>547916.67000000004</v>
          </cell>
          <cell r="BJ9">
            <v>550000</v>
          </cell>
          <cell r="BK9">
            <v>552083.32999999996</v>
          </cell>
          <cell r="BL9">
            <v>554166.67000000004</v>
          </cell>
          <cell r="BM9">
            <v>556250</v>
          </cell>
          <cell r="BN9">
            <v>558333.32999999996</v>
          </cell>
          <cell r="BO9">
            <v>560416.67000000004</v>
          </cell>
          <cell r="BP9">
            <v>562500</v>
          </cell>
          <cell r="BQ9">
            <v>564583.32999999996</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row>
        <row r="22">
          <cell r="X22">
            <v>0</v>
          </cell>
          <cell r="Y22">
            <v>0</v>
          </cell>
          <cell r="Z22">
            <v>0</v>
          </cell>
          <cell r="AA22">
            <v>40</v>
          </cell>
          <cell r="AD22">
            <v>0</v>
          </cell>
          <cell r="AE22">
            <v>0</v>
          </cell>
          <cell r="AF22">
            <v>60</v>
          </cell>
          <cell r="AJ22">
            <v>0</v>
          </cell>
          <cell r="AK22">
            <v>0</v>
          </cell>
          <cell r="AL22">
            <v>60</v>
          </cell>
          <cell r="AP22">
            <v>0</v>
          </cell>
          <cell r="AQ22">
            <v>0</v>
          </cell>
          <cell r="AR22">
            <v>60</v>
          </cell>
          <cell r="AV22">
            <v>0</v>
          </cell>
          <cell r="AW22">
            <v>0</v>
          </cell>
          <cell r="AX22">
            <v>60</v>
          </cell>
          <cell r="BB22">
            <v>0</v>
          </cell>
          <cell r="BC22">
            <v>0</v>
          </cell>
          <cell r="BD22">
            <v>45</v>
          </cell>
          <cell r="BP22">
            <v>0</v>
          </cell>
        </row>
        <row r="23">
          <cell r="X23">
            <v>0</v>
          </cell>
          <cell r="Y23">
            <v>0</v>
          </cell>
          <cell r="Z23">
            <v>0</v>
          </cell>
          <cell r="AA23">
            <v>3000000</v>
          </cell>
          <cell r="AD23">
            <v>0</v>
          </cell>
          <cell r="AE23">
            <v>0</v>
          </cell>
          <cell r="AF23">
            <v>4593750</v>
          </cell>
          <cell r="AJ23">
            <v>0</v>
          </cell>
          <cell r="AK23">
            <v>0</v>
          </cell>
          <cell r="AL23">
            <v>4706250</v>
          </cell>
          <cell r="AP23">
            <v>0</v>
          </cell>
          <cell r="AQ23">
            <v>0</v>
          </cell>
          <cell r="AR23">
            <v>4818750</v>
          </cell>
          <cell r="AV23">
            <v>0</v>
          </cell>
          <cell r="AW23">
            <v>0</v>
          </cell>
          <cell r="AX23">
            <v>4931250</v>
          </cell>
          <cell r="BB23">
            <v>0</v>
          </cell>
          <cell r="BC23">
            <v>0</v>
          </cell>
          <cell r="BD23">
            <v>3782812.5</v>
          </cell>
          <cell r="BP23">
            <v>0</v>
          </cell>
        </row>
        <row r="42">
          <cell r="W42">
            <v>3</v>
          </cell>
          <cell r="Y42">
            <v>4</v>
          </cell>
          <cell r="Z42">
            <v>4</v>
          </cell>
          <cell r="AA42">
            <v>5</v>
          </cell>
          <cell r="AD42">
            <v>4</v>
          </cell>
        </row>
        <row r="43">
          <cell r="W43">
            <v>1425000</v>
          </cell>
          <cell r="Y43">
            <v>1900000</v>
          </cell>
          <cell r="Z43">
            <v>1900000</v>
          </cell>
          <cell r="AA43">
            <v>2375000</v>
          </cell>
        </row>
        <row r="44">
          <cell r="V44">
            <v>3</v>
          </cell>
          <cell r="W44">
            <v>20</v>
          </cell>
          <cell r="X44">
            <v>20</v>
          </cell>
          <cell r="Y44">
            <v>12</v>
          </cell>
          <cell r="Z44">
            <v>12</v>
          </cell>
          <cell r="AA44">
            <v>11</v>
          </cell>
          <cell r="AB44">
            <v>11</v>
          </cell>
        </row>
        <row r="45">
          <cell r="V45">
            <v>533857</v>
          </cell>
          <cell r="W45">
            <v>3000000</v>
          </cell>
          <cell r="X45">
            <v>3000000</v>
          </cell>
          <cell r="Y45">
            <v>2200000</v>
          </cell>
          <cell r="Z45">
            <v>2400000</v>
          </cell>
          <cell r="AA45">
            <v>2200000</v>
          </cell>
        </row>
        <row r="46">
          <cell r="V46">
            <v>5</v>
          </cell>
          <cell r="W46">
            <v>11</v>
          </cell>
          <cell r="X46">
            <v>11</v>
          </cell>
          <cell r="Y46">
            <v>11</v>
          </cell>
          <cell r="Z46">
            <v>4</v>
          </cell>
          <cell r="AA46">
            <v>0</v>
          </cell>
        </row>
        <row r="47">
          <cell r="V47">
            <v>763991</v>
          </cell>
          <cell r="W47">
            <v>3045000</v>
          </cell>
          <cell r="X47">
            <v>1595000</v>
          </cell>
          <cell r="Y47">
            <v>0</v>
          </cell>
          <cell r="Z47">
            <v>0</v>
          </cell>
          <cell r="AA47">
            <v>0</v>
          </cell>
        </row>
        <row r="62">
          <cell r="AG62">
            <v>10</v>
          </cell>
          <cell r="AH62">
            <v>15</v>
          </cell>
          <cell r="AI62">
            <v>15</v>
          </cell>
        </row>
        <row r="63">
          <cell r="AG63">
            <v>3500000</v>
          </cell>
          <cell r="AH63">
            <v>5271875</v>
          </cell>
          <cell r="AI63">
            <v>5293750</v>
          </cell>
        </row>
        <row r="64">
          <cell r="Y64">
            <v>0</v>
          </cell>
          <cell r="Z64">
            <v>0</v>
          </cell>
          <cell r="AA64">
            <v>0</v>
          </cell>
          <cell r="AG64">
            <v>25</v>
          </cell>
          <cell r="AH64">
            <v>25</v>
          </cell>
          <cell r="AI64">
            <v>30</v>
          </cell>
          <cell r="AJ64">
            <v>0</v>
          </cell>
          <cell r="AK64">
            <v>0</v>
          </cell>
          <cell r="AL64">
            <v>0</v>
          </cell>
        </row>
        <row r="65">
          <cell r="Y65">
            <v>0</v>
          </cell>
          <cell r="Z65">
            <v>0</v>
          </cell>
          <cell r="AA65">
            <v>0</v>
          </cell>
          <cell r="AG65">
            <v>4000000</v>
          </cell>
          <cell r="AH65">
            <v>4016666.67</v>
          </cell>
          <cell r="AI65">
            <v>4840000</v>
          </cell>
          <cell r="AJ65">
            <v>0</v>
          </cell>
          <cell r="AK65">
            <v>0</v>
          </cell>
          <cell r="AL65">
            <v>0</v>
          </cell>
        </row>
        <row r="82">
          <cell r="AV82">
            <v>0</v>
          </cell>
          <cell r="AW82">
            <v>0</v>
          </cell>
          <cell r="AX82">
            <v>70</v>
          </cell>
          <cell r="AY82">
            <v>0</v>
          </cell>
          <cell r="BI82">
            <v>0</v>
          </cell>
          <cell r="BJ82">
            <v>70</v>
          </cell>
          <cell r="BK82">
            <v>0</v>
          </cell>
          <cell r="BU82">
            <v>0</v>
          </cell>
          <cell r="BV82">
            <v>70</v>
          </cell>
          <cell r="BW82">
            <v>0</v>
          </cell>
          <cell r="CG82">
            <v>0</v>
          </cell>
          <cell r="CH82">
            <v>70</v>
          </cell>
          <cell r="CI82">
            <v>0</v>
          </cell>
        </row>
        <row r="83">
          <cell r="AV83">
            <v>0</v>
          </cell>
          <cell r="AW83">
            <v>0</v>
          </cell>
          <cell r="AX83">
            <v>8750000</v>
          </cell>
          <cell r="AY83">
            <v>0</v>
          </cell>
          <cell r="BI83">
            <v>0</v>
          </cell>
          <cell r="BJ83">
            <v>9187500</v>
          </cell>
          <cell r="BK83">
            <v>0</v>
          </cell>
          <cell r="BU83">
            <v>0</v>
          </cell>
          <cell r="BV83">
            <v>9625000</v>
          </cell>
          <cell r="BW83">
            <v>0</v>
          </cell>
          <cell r="CG83">
            <v>0</v>
          </cell>
          <cell r="CH83">
            <v>10062500</v>
          </cell>
          <cell r="CI83">
            <v>0</v>
          </cell>
        </row>
        <row r="102">
          <cell r="AP102">
            <v>0</v>
          </cell>
          <cell r="AQ102">
            <v>0</v>
          </cell>
          <cell r="AR102">
            <v>25</v>
          </cell>
          <cell r="AS102">
            <v>25</v>
          </cell>
          <cell r="BB102">
            <v>0</v>
          </cell>
          <cell r="BC102">
            <v>0</v>
          </cell>
          <cell r="BD102">
            <v>25</v>
          </cell>
          <cell r="BE102">
            <v>25</v>
          </cell>
          <cell r="BN102">
            <v>0</v>
          </cell>
          <cell r="BO102">
            <v>0</v>
          </cell>
          <cell r="BP102">
            <v>30</v>
          </cell>
          <cell r="BQ102">
            <v>30</v>
          </cell>
          <cell r="BR102">
            <v>30</v>
          </cell>
          <cell r="BZ102">
            <v>0</v>
          </cell>
          <cell r="CA102">
            <v>0</v>
          </cell>
          <cell r="CB102">
            <v>30</v>
          </cell>
          <cell r="CC102">
            <v>30</v>
          </cell>
          <cell r="CD102">
            <v>30</v>
          </cell>
          <cell r="CL102">
            <v>0</v>
          </cell>
          <cell r="CM102">
            <v>0</v>
          </cell>
          <cell r="CN102">
            <v>30</v>
          </cell>
          <cell r="CO102">
            <v>30</v>
          </cell>
          <cell r="CP102">
            <v>20</v>
          </cell>
        </row>
        <row r="103">
          <cell r="AP103">
            <v>0</v>
          </cell>
          <cell r="AQ103">
            <v>0</v>
          </cell>
          <cell r="AR103">
            <v>3750000</v>
          </cell>
          <cell r="AS103">
            <v>3765625</v>
          </cell>
          <cell r="BB103">
            <v>0</v>
          </cell>
          <cell r="BC103">
            <v>0</v>
          </cell>
          <cell r="BD103">
            <v>3937500</v>
          </cell>
          <cell r="BE103">
            <v>3953125</v>
          </cell>
          <cell r="BN103">
            <v>0</v>
          </cell>
          <cell r="BO103">
            <v>0</v>
          </cell>
          <cell r="BP103">
            <v>4950000</v>
          </cell>
          <cell r="BQ103">
            <v>4968750</v>
          </cell>
          <cell r="BR103">
            <v>4987500</v>
          </cell>
          <cell r="BZ103">
            <v>0</v>
          </cell>
          <cell r="CA103">
            <v>0</v>
          </cell>
          <cell r="CB103">
            <v>5175000</v>
          </cell>
          <cell r="CC103">
            <v>5193750</v>
          </cell>
          <cell r="CD103">
            <v>5212500</v>
          </cell>
          <cell r="CL103">
            <v>0</v>
          </cell>
          <cell r="CM103">
            <v>0</v>
          </cell>
          <cell r="CN103">
            <v>5400000</v>
          </cell>
          <cell r="CO103">
            <v>5418750</v>
          </cell>
          <cell r="CP103">
            <v>3625000</v>
          </cell>
        </row>
      </sheetData>
      <sheetData sheetId="7" refreshError="1">
        <row r="1">
          <cell r="A1" t="str">
            <v>Field1</v>
          </cell>
          <cell r="B1" t="str">
            <v>Field2</v>
          </cell>
          <cell r="C1" t="str">
            <v>Field3</v>
          </cell>
          <cell r="D1" t="str">
            <v>Field4</v>
          </cell>
          <cell r="E1" t="str">
            <v>Field5</v>
          </cell>
          <cell r="F1" t="str">
            <v>Field6</v>
          </cell>
          <cell r="G1" t="str">
            <v>Field7</v>
          </cell>
          <cell r="H1" t="str">
            <v>Field8</v>
          </cell>
          <cell r="I1" t="str">
            <v>Field9</v>
          </cell>
          <cell r="J1" t="str">
            <v>Field10</v>
          </cell>
          <cell r="K1" t="str">
            <v>Field11</v>
          </cell>
          <cell r="L1" t="str">
            <v>Field12</v>
          </cell>
          <cell r="M1" t="str">
            <v>Field13</v>
          </cell>
          <cell r="N1" t="str">
            <v>Field14</v>
          </cell>
          <cell r="O1" t="str">
            <v>Field15</v>
          </cell>
          <cell r="P1" t="str">
            <v>Field16</v>
          </cell>
          <cell r="Q1" t="str">
            <v>Field17</v>
          </cell>
          <cell r="R1" t="str">
            <v>Field18</v>
          </cell>
          <cell r="S1" t="str">
            <v>Field19</v>
          </cell>
          <cell r="T1" t="str">
            <v>Field20</v>
          </cell>
          <cell r="U1" t="str">
            <v>Field21</v>
          </cell>
          <cell r="V1" t="str">
            <v>Field22</v>
          </cell>
          <cell r="W1" t="str">
            <v>Field23</v>
          </cell>
          <cell r="X1" t="str">
            <v>Field24</v>
          </cell>
          <cell r="Y1" t="str">
            <v>Field25</v>
          </cell>
          <cell r="Z1" t="str">
            <v>Field26</v>
          </cell>
          <cell r="AA1" t="str">
            <v>Field27</v>
          </cell>
          <cell r="AB1" t="str">
            <v>Field28</v>
          </cell>
          <cell r="AC1" t="str">
            <v>Field29</v>
          </cell>
          <cell r="AD1" t="str">
            <v>Field30</v>
          </cell>
          <cell r="AE1" t="str">
            <v>Field31</v>
          </cell>
          <cell r="AF1" t="str">
            <v>Field32</v>
          </cell>
          <cell r="AG1" t="str">
            <v>Field33</v>
          </cell>
          <cell r="AH1" t="str">
            <v>Field34</v>
          </cell>
          <cell r="AI1" t="str">
            <v>Field35</v>
          </cell>
          <cell r="AJ1" t="str">
            <v>Field36</v>
          </cell>
          <cell r="AK1" t="str">
            <v>Field37</v>
          </cell>
          <cell r="AL1" t="str">
            <v>Field38</v>
          </cell>
          <cell r="AM1" t="str">
            <v>Field39</v>
          </cell>
          <cell r="AN1" t="str">
            <v>Field40</v>
          </cell>
          <cell r="AO1" t="str">
            <v>Field41</v>
          </cell>
          <cell r="AP1" t="str">
            <v>Field42</v>
          </cell>
          <cell r="AQ1" t="str">
            <v>Field43</v>
          </cell>
          <cell r="AR1" t="str">
            <v>Field44</v>
          </cell>
          <cell r="AS1" t="str">
            <v>Field45</v>
          </cell>
          <cell r="AT1" t="str">
            <v>Field46</v>
          </cell>
          <cell r="AU1" t="str">
            <v>Field47</v>
          </cell>
          <cell r="AV1" t="str">
            <v>Field48</v>
          </cell>
          <cell r="AW1" t="str">
            <v>Field49</v>
          </cell>
          <cell r="AX1" t="str">
            <v>Field50</v>
          </cell>
          <cell r="AY1" t="str">
            <v>Field51</v>
          </cell>
          <cell r="AZ1" t="str">
            <v>Field52</v>
          </cell>
          <cell r="BA1" t="str">
            <v>Field53</v>
          </cell>
          <cell r="BB1" t="str">
            <v>Field54</v>
          </cell>
          <cell r="BC1" t="str">
            <v>Field55</v>
          </cell>
          <cell r="BD1" t="str">
            <v>Field56</v>
          </cell>
          <cell r="BE1" t="str">
            <v>Field57</v>
          </cell>
          <cell r="BF1" t="str">
            <v>Field58</v>
          </cell>
          <cell r="BG1" t="str">
            <v>Field59</v>
          </cell>
          <cell r="BH1" t="str">
            <v>Field60</v>
          </cell>
          <cell r="BI1" t="str">
            <v>Field61</v>
          </cell>
          <cell r="BJ1" t="str">
            <v>Field62</v>
          </cell>
          <cell r="BK1" t="str">
            <v>Field63</v>
          </cell>
          <cell r="BL1" t="str">
            <v>Field64</v>
          </cell>
          <cell r="BM1" t="str">
            <v>Field65</v>
          </cell>
          <cell r="BN1" t="str">
            <v>Field66</v>
          </cell>
          <cell r="BO1" t="str">
            <v>Field67</v>
          </cell>
          <cell r="BP1" t="str">
            <v>Field68</v>
          </cell>
          <cell r="BQ1" t="str">
            <v>Field69</v>
          </cell>
          <cell r="BR1" t="str">
            <v>Field70</v>
          </cell>
          <cell r="BS1" t="str">
            <v>Field71</v>
          </cell>
          <cell r="BT1" t="str">
            <v>Field72</v>
          </cell>
          <cell r="BU1" t="str">
            <v>Field73</v>
          </cell>
          <cell r="BV1" t="str">
            <v>Field74</v>
          </cell>
          <cell r="BW1" t="str">
            <v>Field75</v>
          </cell>
          <cell r="BX1" t="str">
            <v>Field76</v>
          </cell>
          <cell r="BY1" t="str">
            <v>Field77</v>
          </cell>
          <cell r="BZ1" t="str">
            <v>Field78</v>
          </cell>
          <cell r="CA1" t="str">
            <v>Field79</v>
          </cell>
          <cell r="CB1" t="str">
            <v>Field80</v>
          </cell>
          <cell r="CC1" t="str">
            <v>Field81</v>
          </cell>
          <cell r="CD1" t="str">
            <v>Field82</v>
          </cell>
          <cell r="CE1" t="str">
            <v>Field83</v>
          </cell>
          <cell r="CF1" t="str">
            <v>Field84</v>
          </cell>
          <cell r="CG1" t="str">
            <v>Field85</v>
          </cell>
          <cell r="CH1" t="str">
            <v>Field86</v>
          </cell>
          <cell r="CI1" t="str">
            <v>Field87</v>
          </cell>
          <cell r="CJ1" t="str">
            <v>Field88</v>
          </cell>
          <cell r="CK1" t="str">
            <v>Field89</v>
          </cell>
          <cell r="CL1" t="str">
            <v>Field90</v>
          </cell>
          <cell r="CM1" t="str">
            <v>Field91</v>
          </cell>
          <cell r="CN1" t="str">
            <v>Field92</v>
          </cell>
          <cell r="CO1" t="str">
            <v>Field93</v>
          </cell>
          <cell r="CP1" t="str">
            <v>Field94</v>
          </cell>
          <cell r="CQ1" t="str">
            <v>Field95</v>
          </cell>
          <cell r="CR1" t="str">
            <v>Field96</v>
          </cell>
          <cell r="CS1" t="str">
            <v>Field97</v>
          </cell>
          <cell r="CT1" t="str">
            <v>Field98</v>
          </cell>
          <cell r="CU1" t="str">
            <v>Field99</v>
          </cell>
          <cell r="CV1" t="str">
            <v>Field100</v>
          </cell>
          <cell r="CW1" t="str">
            <v>Field101</v>
          </cell>
          <cell r="CX1" t="str">
            <v>Field102</v>
          </cell>
          <cell r="CY1" t="str">
            <v>Field103</v>
          </cell>
          <cell r="CZ1" t="str">
            <v>Field104</v>
          </cell>
          <cell r="DA1" t="str">
            <v>Field105</v>
          </cell>
          <cell r="DB1" t="str">
            <v>Field106</v>
          </cell>
          <cell r="DC1" t="str">
            <v>Field107</v>
          </cell>
          <cell r="DD1" t="str">
            <v>Field108</v>
          </cell>
          <cell r="DE1" t="str">
            <v>Field109</v>
          </cell>
          <cell r="DF1" t="str">
            <v>Field110</v>
          </cell>
          <cell r="DG1" t="str">
            <v>Field111</v>
          </cell>
          <cell r="DH1" t="str">
            <v>Field112</v>
          </cell>
          <cell r="DI1" t="str">
            <v>Field113</v>
          </cell>
          <cell r="DJ1" t="str">
            <v>Field114</v>
          </cell>
          <cell r="DK1" t="str">
            <v>Field115</v>
          </cell>
          <cell r="DL1" t="str">
            <v>Field116</v>
          </cell>
          <cell r="DM1" t="str">
            <v>Field117</v>
          </cell>
          <cell r="DN1" t="str">
            <v>Field118</v>
          </cell>
          <cell r="DO1" t="str">
            <v>Field119</v>
          </cell>
          <cell r="DP1" t="str">
            <v>Field120</v>
          </cell>
        </row>
        <row r="2">
          <cell r="A2" t="str">
            <v>Lots</v>
          </cell>
          <cell r="B2">
            <v>0.05</v>
          </cell>
          <cell r="C2">
            <v>75000</v>
          </cell>
          <cell r="E2">
            <v>100</v>
          </cell>
          <cell r="F2">
            <v>75</v>
          </cell>
          <cell r="G2">
            <v>75</v>
          </cell>
          <cell r="H2">
            <v>75</v>
          </cell>
          <cell r="I2">
            <v>75</v>
          </cell>
        </row>
        <row r="3">
          <cell r="A3" t="str">
            <v>Phase 1 - A B C E</v>
          </cell>
        </row>
        <row r="4">
          <cell r="A4" t="str">
            <v>Lots</v>
          </cell>
          <cell r="B4">
            <v>0.05</v>
          </cell>
          <cell r="C4">
            <v>350000</v>
          </cell>
          <cell r="E4">
            <v>4</v>
          </cell>
          <cell r="F4">
            <v>4</v>
          </cell>
          <cell r="G4">
            <v>1</v>
          </cell>
          <cell r="H4">
            <v>1</v>
          </cell>
          <cell r="I4">
            <v>1</v>
          </cell>
          <cell r="J4">
            <v>1</v>
          </cell>
          <cell r="K4">
            <v>1</v>
          </cell>
          <cell r="L4">
            <v>1</v>
          </cell>
          <cell r="M4">
            <v>1</v>
          </cell>
          <cell r="N4">
            <v>1</v>
          </cell>
          <cell r="O4">
            <v>1</v>
          </cell>
          <cell r="P4">
            <v>1</v>
          </cell>
          <cell r="Q4">
            <v>1</v>
          </cell>
          <cell r="R4">
            <v>1</v>
          </cell>
        </row>
        <row r="5">
          <cell r="A5" t="str">
            <v>Phase 1 - A B C E</v>
          </cell>
        </row>
        <row r="6">
          <cell r="A6" t="str">
            <v>Lots</v>
          </cell>
          <cell r="B6">
            <v>0.05</v>
          </cell>
          <cell r="C6">
            <v>200000</v>
          </cell>
          <cell r="E6">
            <v>10</v>
          </cell>
          <cell r="F6">
            <v>10</v>
          </cell>
          <cell r="G6">
            <v>2</v>
          </cell>
          <cell r="H6">
            <v>2</v>
          </cell>
          <cell r="I6">
            <v>2</v>
          </cell>
          <cell r="J6">
            <v>2</v>
          </cell>
          <cell r="K6">
            <v>2</v>
          </cell>
          <cell r="L6">
            <v>2</v>
          </cell>
          <cell r="M6">
            <v>2</v>
          </cell>
          <cell r="N6">
            <v>2</v>
          </cell>
          <cell r="O6">
            <v>2</v>
          </cell>
          <cell r="P6">
            <v>2</v>
          </cell>
          <cell r="Q6">
            <v>2</v>
          </cell>
          <cell r="R6">
            <v>2</v>
          </cell>
          <cell r="S6">
            <v>2</v>
          </cell>
          <cell r="T6">
            <v>2</v>
          </cell>
          <cell r="U6">
            <v>2</v>
          </cell>
          <cell r="V6">
            <v>2</v>
          </cell>
          <cell r="W6">
            <v>2</v>
          </cell>
          <cell r="X6">
            <v>2</v>
          </cell>
          <cell r="Y6">
            <v>2</v>
          </cell>
          <cell r="Z6">
            <v>2</v>
          </cell>
          <cell r="AA6">
            <v>2</v>
          </cell>
          <cell r="AB6">
            <v>2</v>
          </cell>
          <cell r="AC6">
            <v>2</v>
          </cell>
          <cell r="AD6">
            <v>2</v>
          </cell>
          <cell r="AE6">
            <v>2</v>
          </cell>
          <cell r="AF6">
            <v>2</v>
          </cell>
          <cell r="AG6">
            <v>2</v>
          </cell>
          <cell r="AH6">
            <v>2</v>
          </cell>
          <cell r="AI6">
            <v>2</v>
          </cell>
          <cell r="AJ6">
            <v>2</v>
          </cell>
        </row>
        <row r="7">
          <cell r="A7" t="str">
            <v>Phase 1 - A B C E</v>
          </cell>
        </row>
        <row r="8">
          <cell r="A8" t="str">
            <v>Lots</v>
          </cell>
          <cell r="B8">
            <v>0.05</v>
          </cell>
          <cell r="C8">
            <v>125000</v>
          </cell>
          <cell r="E8">
            <v>0</v>
          </cell>
          <cell r="F8">
            <v>0</v>
          </cell>
          <cell r="G8">
            <v>0</v>
          </cell>
          <cell r="H8">
            <v>15</v>
          </cell>
          <cell r="I8">
            <v>15</v>
          </cell>
          <cell r="J8">
            <v>4</v>
          </cell>
          <cell r="K8">
            <v>4</v>
          </cell>
          <cell r="L8">
            <v>4</v>
          </cell>
          <cell r="M8">
            <v>4</v>
          </cell>
          <cell r="N8">
            <v>4</v>
          </cell>
          <cell r="O8">
            <v>4</v>
          </cell>
          <cell r="P8">
            <v>4</v>
          </cell>
          <cell r="Q8">
            <v>4</v>
          </cell>
          <cell r="R8">
            <v>4</v>
          </cell>
          <cell r="S8">
            <v>4</v>
          </cell>
          <cell r="T8">
            <v>4</v>
          </cell>
          <cell r="U8">
            <v>4</v>
          </cell>
          <cell r="V8">
            <v>4</v>
          </cell>
          <cell r="W8">
            <v>4</v>
          </cell>
          <cell r="X8">
            <v>4</v>
          </cell>
          <cell r="Y8">
            <v>4</v>
          </cell>
          <cell r="Z8">
            <v>4</v>
          </cell>
          <cell r="AA8">
            <v>4</v>
          </cell>
          <cell r="AB8">
            <v>4</v>
          </cell>
          <cell r="AC8">
            <v>4</v>
          </cell>
          <cell r="AD8">
            <v>4</v>
          </cell>
          <cell r="AE8">
            <v>4</v>
          </cell>
          <cell r="AF8">
            <v>4</v>
          </cell>
          <cell r="AG8">
            <v>4</v>
          </cell>
          <cell r="AH8">
            <v>4</v>
          </cell>
          <cell r="AI8">
            <v>4</v>
          </cell>
          <cell r="AJ8">
            <v>4</v>
          </cell>
          <cell r="AK8">
            <v>4</v>
          </cell>
          <cell r="AL8">
            <v>4</v>
          </cell>
          <cell r="AM8">
            <v>4</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row>
        <row r="9">
          <cell r="A9" t="str">
            <v>Phase 1 - A B C E</v>
          </cell>
        </row>
        <row r="22">
          <cell r="A22" t="str">
            <v>Lots</v>
          </cell>
          <cell r="B22">
            <v>0.05</v>
          </cell>
          <cell r="C22">
            <v>75000</v>
          </cell>
          <cell r="E22">
            <v>0</v>
          </cell>
          <cell r="F22">
            <v>0</v>
          </cell>
          <cell r="G22">
            <v>0</v>
          </cell>
          <cell r="H22">
            <v>40</v>
          </cell>
          <cell r="I22">
            <v>0</v>
          </cell>
          <cell r="J22">
            <v>0</v>
          </cell>
          <cell r="K22">
            <v>60</v>
          </cell>
          <cell r="L22">
            <v>0</v>
          </cell>
          <cell r="M22">
            <v>0</v>
          </cell>
          <cell r="N22">
            <v>60</v>
          </cell>
          <cell r="O22">
            <v>0</v>
          </cell>
          <cell r="P22">
            <v>0</v>
          </cell>
          <cell r="Q22">
            <v>60</v>
          </cell>
          <cell r="R22">
            <v>0</v>
          </cell>
          <cell r="S22">
            <v>0</v>
          </cell>
          <cell r="T22">
            <v>60</v>
          </cell>
          <cell r="U22">
            <v>0</v>
          </cell>
          <cell r="V22">
            <v>0</v>
          </cell>
          <cell r="W22">
            <v>45</v>
          </cell>
          <cell r="X22">
            <v>0</v>
          </cell>
        </row>
        <row r="23">
          <cell r="A23" t="str">
            <v>Phase 1D</v>
          </cell>
        </row>
        <row r="42">
          <cell r="A42" t="str">
            <v>Lots</v>
          </cell>
          <cell r="B42">
            <v>0</v>
          </cell>
          <cell r="C42">
            <v>475000</v>
          </cell>
          <cell r="E42">
            <v>3</v>
          </cell>
          <cell r="F42">
            <v>4</v>
          </cell>
          <cell r="G42">
            <v>4</v>
          </cell>
          <cell r="H42">
            <v>5</v>
          </cell>
          <cell r="I42">
            <v>4</v>
          </cell>
        </row>
        <row r="43">
          <cell r="A43" t="str">
            <v>Phase 2A</v>
          </cell>
        </row>
        <row r="44">
          <cell r="A44" t="str">
            <v>Lots</v>
          </cell>
          <cell r="B44">
            <v>0</v>
          </cell>
          <cell r="C44">
            <v>200000</v>
          </cell>
          <cell r="E44">
            <v>3</v>
          </cell>
          <cell r="F44">
            <v>20</v>
          </cell>
          <cell r="G44">
            <v>20</v>
          </cell>
          <cell r="H44">
            <v>12</v>
          </cell>
          <cell r="I44">
            <v>12</v>
          </cell>
          <cell r="J44">
            <v>11</v>
          </cell>
          <cell r="K44">
            <v>11</v>
          </cell>
        </row>
        <row r="45">
          <cell r="A45" t="str">
            <v>Phase 2A</v>
          </cell>
        </row>
        <row r="46">
          <cell r="A46" t="str">
            <v>Lots</v>
          </cell>
          <cell r="B46">
            <v>0</v>
          </cell>
          <cell r="C46">
            <v>145000</v>
          </cell>
          <cell r="E46">
            <v>5</v>
          </cell>
          <cell r="F46">
            <v>11</v>
          </cell>
          <cell r="G46">
            <v>11</v>
          </cell>
          <cell r="H46">
            <v>11</v>
          </cell>
          <cell r="I46">
            <v>4</v>
          </cell>
          <cell r="J46">
            <v>0</v>
          </cell>
        </row>
        <row r="47">
          <cell r="A47" t="str">
            <v>Phase 2A</v>
          </cell>
        </row>
        <row r="62">
          <cell r="A62" t="str">
            <v>Lots</v>
          </cell>
          <cell r="B62">
            <v>0.05</v>
          </cell>
          <cell r="C62">
            <v>350000</v>
          </cell>
          <cell r="E62">
            <v>10</v>
          </cell>
          <cell r="F62">
            <v>15</v>
          </cell>
          <cell r="G62">
            <v>15</v>
          </cell>
        </row>
        <row r="63">
          <cell r="A63" t="str">
            <v>Phase 2B</v>
          </cell>
        </row>
        <row r="64">
          <cell r="A64" t="str">
            <v>Lots</v>
          </cell>
          <cell r="B64">
            <v>0.05</v>
          </cell>
          <cell r="C64">
            <v>160000</v>
          </cell>
          <cell r="E64">
            <v>0</v>
          </cell>
          <cell r="F64">
            <v>0</v>
          </cell>
          <cell r="G64">
            <v>0</v>
          </cell>
          <cell r="H64">
            <v>25</v>
          </cell>
          <cell r="I64">
            <v>25</v>
          </cell>
          <cell r="J64">
            <v>30</v>
          </cell>
          <cell r="K64">
            <v>0</v>
          </cell>
          <cell r="L64">
            <v>0</v>
          </cell>
          <cell r="M64">
            <v>0</v>
          </cell>
        </row>
        <row r="65">
          <cell r="A65" t="str">
            <v>Phase 2B</v>
          </cell>
        </row>
        <row r="82">
          <cell r="A82" t="str">
            <v>Lots</v>
          </cell>
          <cell r="B82">
            <v>0.05</v>
          </cell>
          <cell r="C82">
            <v>125000</v>
          </cell>
          <cell r="E82">
            <v>0</v>
          </cell>
          <cell r="F82">
            <v>0</v>
          </cell>
          <cell r="G82">
            <v>70</v>
          </cell>
          <cell r="H82">
            <v>0</v>
          </cell>
          <cell r="I82">
            <v>0</v>
          </cell>
          <cell r="J82">
            <v>70</v>
          </cell>
          <cell r="K82">
            <v>0</v>
          </cell>
          <cell r="L82">
            <v>0</v>
          </cell>
          <cell r="M82">
            <v>70</v>
          </cell>
          <cell r="N82">
            <v>0</v>
          </cell>
          <cell r="O82">
            <v>0</v>
          </cell>
          <cell r="P82">
            <v>70</v>
          </cell>
          <cell r="Q82">
            <v>0</v>
          </cell>
        </row>
        <row r="83">
          <cell r="A83" t="str">
            <v>Phase 3</v>
          </cell>
        </row>
        <row r="102">
          <cell r="A102" t="str">
            <v>Lots</v>
          </cell>
          <cell r="B102">
            <v>0.05</v>
          </cell>
          <cell r="C102">
            <v>150000</v>
          </cell>
          <cell r="E102">
            <v>0</v>
          </cell>
          <cell r="F102">
            <v>0</v>
          </cell>
          <cell r="G102">
            <v>25</v>
          </cell>
          <cell r="H102">
            <v>25</v>
          </cell>
          <cell r="I102">
            <v>0</v>
          </cell>
          <cell r="J102">
            <v>0</v>
          </cell>
          <cell r="K102">
            <v>25</v>
          </cell>
          <cell r="L102">
            <v>25</v>
          </cell>
          <cell r="M102">
            <v>0</v>
          </cell>
          <cell r="N102">
            <v>0</v>
          </cell>
          <cell r="O102">
            <v>30</v>
          </cell>
          <cell r="P102">
            <v>30</v>
          </cell>
          <cell r="Q102">
            <v>30</v>
          </cell>
          <cell r="R102">
            <v>0</v>
          </cell>
          <cell r="S102">
            <v>0</v>
          </cell>
          <cell r="T102">
            <v>30</v>
          </cell>
          <cell r="U102">
            <v>30</v>
          </cell>
          <cell r="V102">
            <v>30</v>
          </cell>
          <cell r="W102">
            <v>0</v>
          </cell>
          <cell r="X102">
            <v>0</v>
          </cell>
          <cell r="Y102">
            <v>30</v>
          </cell>
          <cell r="Z102">
            <v>30</v>
          </cell>
          <cell r="AA102">
            <v>20</v>
          </cell>
        </row>
        <row r="103">
          <cell r="A103" t="str">
            <v>Phase 4</v>
          </cell>
        </row>
        <row r="412">
          <cell r="B412">
            <v>0</v>
          </cell>
          <cell r="C412">
            <v>0</v>
          </cell>
          <cell r="D412">
            <v>0</v>
          </cell>
          <cell r="E412">
            <v>0</v>
          </cell>
          <cell r="F412">
            <v>0</v>
          </cell>
        </row>
        <row r="414">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row>
        <row r="416">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row>
        <row r="418">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row>
        <row r="432">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row>
        <row r="452">
          <cell r="B452">
            <v>0</v>
          </cell>
          <cell r="C452">
            <v>0</v>
          </cell>
          <cell r="D452">
            <v>0</v>
          </cell>
          <cell r="E452">
            <v>0</v>
          </cell>
          <cell r="F452">
            <v>0</v>
          </cell>
        </row>
        <row r="454">
          <cell r="B454">
            <v>0</v>
          </cell>
          <cell r="C454">
            <v>0</v>
          </cell>
          <cell r="D454">
            <v>0</v>
          </cell>
          <cell r="E454">
            <v>0</v>
          </cell>
          <cell r="F454">
            <v>0</v>
          </cell>
          <cell r="G454">
            <v>0</v>
          </cell>
          <cell r="H454">
            <v>0</v>
          </cell>
        </row>
        <row r="456">
          <cell r="B456">
            <v>0</v>
          </cell>
          <cell r="C456">
            <v>0</v>
          </cell>
          <cell r="D456">
            <v>0</v>
          </cell>
          <cell r="E456">
            <v>0</v>
          </cell>
          <cell r="F456">
            <v>0</v>
          </cell>
          <cell r="G456">
            <v>0</v>
          </cell>
        </row>
        <row r="472">
          <cell r="B472">
            <v>0</v>
          </cell>
          <cell r="C472">
            <v>0</v>
          </cell>
          <cell r="D472">
            <v>0</v>
          </cell>
        </row>
        <row r="474">
          <cell r="B474">
            <v>0</v>
          </cell>
          <cell r="C474">
            <v>0</v>
          </cell>
          <cell r="D474">
            <v>0</v>
          </cell>
          <cell r="E474">
            <v>0</v>
          </cell>
          <cell r="F474">
            <v>0</v>
          </cell>
          <cell r="G474">
            <v>0</v>
          </cell>
          <cell r="H474">
            <v>0</v>
          </cell>
          <cell r="I474">
            <v>0</v>
          </cell>
          <cell r="J474">
            <v>0</v>
          </cell>
        </row>
        <row r="492">
          <cell r="B492">
            <v>0</v>
          </cell>
          <cell r="C492">
            <v>0</v>
          </cell>
          <cell r="D492">
            <v>0</v>
          </cell>
          <cell r="E492">
            <v>0</v>
          </cell>
          <cell r="F492">
            <v>0</v>
          </cell>
          <cell r="G492">
            <v>0</v>
          </cell>
          <cell r="H492">
            <v>0</v>
          </cell>
          <cell r="I492">
            <v>0</v>
          </cell>
          <cell r="J492">
            <v>0</v>
          </cell>
          <cell r="K492">
            <v>0</v>
          </cell>
          <cell r="L492">
            <v>0</v>
          </cell>
          <cell r="M492">
            <v>0</v>
          </cell>
          <cell r="N492">
            <v>0</v>
          </cell>
        </row>
        <row r="512">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row>
        <row r="823">
          <cell r="A823" t="str">
            <v>²²²²²²²²²²²²²²²²²²²²²²²²²²²²²²²²²²²²²²²²²²²²²²²²²²²²²²²²²²²²²0²²²²²²0²²²²²²0²²²²²²0²²²²²²0</v>
          </cell>
        </row>
        <row r="825">
          <cell r="A825" t="str">
            <v>²²²²²²²²²²²²²²²²²²²²²²²²²²²²²²²²²²²²²²²²²0²0²0²²0²²0²²0²²0²²0²²0²0²0²0²0²0</v>
          </cell>
        </row>
        <row r="827">
          <cell r="A827" t="str">
            <v>²²²²²²²²²²²²²²²²²²²²²²²²²²²²²²²²²²²²²²²²²0²0²0²0²0²0²0²0²0²0²0²0²0²0²0²0²0²0²0²0²0²0²0²0²0²0²0²0²0²0²0²0</v>
          </cell>
        </row>
        <row r="829">
          <cell r="A829" t="str">
            <v>²²²²²²²²²²²²²²²²²²²²²²²²²²²²²²²²²²²²²²0²0²0²0²0²0²0²0²0²0²0²0²0²0²0²0²0²0²0²0²0²0²0²0²0²0²0²0²0²0²0²0²0²0²0²0²0²0²0²0²0²0²0²0²0²0²0²0²0²0</v>
          </cell>
        </row>
        <row r="853">
          <cell r="A853" t="str">
            <v>²²²²²²²²²²²²²²²²²²²²²²²²²²²0²0²0²0²²²0²0²0²²²²0²0²0²²²²0²0²0²²²²0²0²0²²²²0²0²0²²²²²²²²²²²²0</v>
          </cell>
        </row>
        <row r="883">
          <cell r="A883" t="str">
            <v>²²²²²²²²²²²²²²²²²²²²²²²²²²0²²0²0²0²²²0</v>
          </cell>
        </row>
        <row r="887">
          <cell r="A887" t="str">
            <v>²²²²²²²²²²²²²²²²²²²²²²²²²0²0²0²0²0²0²0</v>
          </cell>
        </row>
        <row r="891">
          <cell r="A891" t="str">
            <v>²²²²²²²²²²²²²²²²²²²²²²²²²0²0²0²0²0²0</v>
          </cell>
        </row>
        <row r="913">
          <cell r="A913" t="str">
            <v>²²²²²²²²²²²²²²²²²²²²²²²²²²²²²²²²²²²²0²0²0</v>
          </cell>
        </row>
        <row r="918">
          <cell r="A918" t="str">
            <v>²²²²²²²²²²²²²²²²²²²²²²²²²²²²0²0²0²²²²²²0²0²0²0²0²0</v>
          </cell>
        </row>
        <row r="943">
          <cell r="A943" t="str">
            <v>²²²²²²²²²²²²²²²²²²²²²²²²²²²²²²²²²²²²²²²²²²²²²²²²²²²0²0²0²0²²²²²²²²²²0²0²0²²²²²²²²²²0²0²0²²²²²²²²²²0²0²0</v>
          </cell>
        </row>
        <row r="973">
          <cell r="A973" t="str">
            <v>²²²²²²²²²²²²²²²²²²²²²²²²²²²²²²²²²²²²²²²²²²²²²0²0²0²0²²²²²²²²²0²0²0²0²²²²²²²²²0²0²0²0²0²²²²²²²²0²0²0²0²0²²²²²²²²0²0²0²0²0</v>
          </cell>
        </row>
        <row r="1214">
          <cell r="F1214">
            <v>75000</v>
          </cell>
          <cell r="G1214">
            <v>75000</v>
          </cell>
          <cell r="H1214">
            <v>75000</v>
          </cell>
          <cell r="I1214">
            <v>75000</v>
          </cell>
          <cell r="J1214">
            <v>75000</v>
          </cell>
          <cell r="K1214">
            <v>75000</v>
          </cell>
          <cell r="L1214">
            <v>75000</v>
          </cell>
          <cell r="M1214">
            <v>75000</v>
          </cell>
          <cell r="N1214">
            <v>75000</v>
          </cell>
          <cell r="O1214">
            <v>75000</v>
          </cell>
          <cell r="P1214">
            <v>75000</v>
          </cell>
          <cell r="Q1214">
            <v>75000</v>
          </cell>
          <cell r="R1214">
            <v>75000</v>
          </cell>
          <cell r="S1214">
            <v>75000</v>
          </cell>
          <cell r="T1214">
            <v>75000</v>
          </cell>
          <cell r="U1214">
            <v>75000</v>
          </cell>
          <cell r="V1214">
            <v>75000</v>
          </cell>
          <cell r="W1214">
            <v>75000</v>
          </cell>
          <cell r="X1214">
            <v>75000</v>
          </cell>
          <cell r="Y1214">
            <v>75000</v>
          </cell>
          <cell r="Z1214">
            <v>75000</v>
          </cell>
          <cell r="AA1214">
            <v>75000</v>
          </cell>
          <cell r="AB1214">
            <v>75000</v>
          </cell>
          <cell r="AC1214">
            <v>75000</v>
          </cell>
          <cell r="AD1214">
            <v>75000</v>
          </cell>
          <cell r="AE1214">
            <v>75000</v>
          </cell>
          <cell r="AF1214">
            <v>75000</v>
          </cell>
          <cell r="AG1214">
            <v>75000</v>
          </cell>
          <cell r="AH1214">
            <v>75000</v>
          </cell>
          <cell r="AI1214">
            <v>75000</v>
          </cell>
          <cell r="AJ1214">
            <v>75000</v>
          </cell>
          <cell r="AK1214">
            <v>75000</v>
          </cell>
          <cell r="AL1214">
            <v>75000</v>
          </cell>
          <cell r="AM1214">
            <v>75000</v>
          </cell>
          <cell r="AN1214">
            <v>75000</v>
          </cell>
          <cell r="AO1214">
            <v>75000</v>
          </cell>
          <cell r="AP1214">
            <v>75000</v>
          </cell>
          <cell r="AQ1214">
            <v>75000</v>
          </cell>
          <cell r="AR1214">
            <v>75000</v>
          </cell>
          <cell r="AS1214">
            <v>75000</v>
          </cell>
          <cell r="AT1214">
            <v>75000</v>
          </cell>
          <cell r="AU1214">
            <v>75000</v>
          </cell>
          <cell r="AV1214">
            <v>75000</v>
          </cell>
          <cell r="AW1214">
            <v>75000</v>
          </cell>
          <cell r="AX1214">
            <v>75000</v>
          </cell>
          <cell r="AY1214">
            <v>75000</v>
          </cell>
          <cell r="AZ1214">
            <v>75000</v>
          </cell>
          <cell r="BA1214">
            <v>75000</v>
          </cell>
          <cell r="BB1214">
            <v>75000</v>
          </cell>
          <cell r="BC1214">
            <v>75000</v>
          </cell>
          <cell r="BD1214">
            <v>75000</v>
          </cell>
          <cell r="BE1214">
            <v>75000</v>
          </cell>
          <cell r="BF1214">
            <v>75000</v>
          </cell>
          <cell r="BG1214">
            <v>75000</v>
          </cell>
          <cell r="BH1214">
            <v>75000</v>
          </cell>
          <cell r="BI1214">
            <v>75000</v>
          </cell>
          <cell r="BJ1214">
            <v>75000</v>
          </cell>
          <cell r="BK1214">
            <v>75000</v>
          </cell>
          <cell r="BL1214">
            <v>75000</v>
          </cell>
          <cell r="BM1214">
            <v>75000</v>
          </cell>
          <cell r="BN1214">
            <v>75000</v>
          </cell>
          <cell r="BO1214">
            <v>75000</v>
          </cell>
          <cell r="BP1214">
            <v>75000</v>
          </cell>
          <cell r="BQ1214">
            <v>75000</v>
          </cell>
          <cell r="BR1214">
            <v>75000</v>
          </cell>
          <cell r="BS1214">
            <v>75000</v>
          </cell>
          <cell r="BT1214">
            <v>50000</v>
          </cell>
        </row>
        <row r="1231">
          <cell r="F1231">
            <v>5715.490234375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ant Revenue Detail"/>
      <sheetName val="Expense Detail Sheets"/>
      <sheetName val="1998 Detailed Revenue Schedule"/>
      <sheetName val="Macro1"/>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Budget Summary"/>
      <sheetName val="2002 Revenue Budget Summary"/>
      <sheetName val="Revenue Detail Sheets"/>
      <sheetName val="COMMISSIONS"/>
      <sheetName val="2002 MTHLY INS"/>
      <sheetName val="Operating Budget Summary w Var"/>
      <sheetName val="2001 Reforecast"/>
      <sheetName val="Expense Detail Sheets"/>
      <sheetName val="Expense Budget Summary"/>
      <sheetName val="2002 MONTHLY RE TAX"/>
      <sheetName val="2002 CAM POOLS"/>
      <sheetName val="LEASED SF CALCULATION"/>
      <sheetName val="2002 MTHLY CAM"/>
      <sheetName val="2002 RETAX - Service &amp; Marsh"/>
      <sheetName val="Macro1"/>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P3ARB (5-98)"/>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
      <sheetName val="LV0022"/>
      <sheetName val="LV0021"/>
      <sheetName val="LV0010"/>
      <sheetName val="PH6103"/>
      <sheetName val="PH1018"/>
      <sheetName val="PH6186"/>
      <sheetName val="SPONSOR CASH FLOWS"/>
      <sheetName val="WIEST-SPONSOR CF"/>
      <sheetName val="PORTFOLIO NUMBERS (CRF-SPONSOR)"/>
      <sheetName val="PORTFOLIO NUMBERS (INVESTOR)"/>
      <sheetName val="CRITICAL CONTRACT DATES"/>
      <sheetName val="IRR MATHCHECK"/>
      <sheetName val="fimberg 4-00"/>
    </sheetNames>
    <sheetDataSet>
      <sheetData sheetId="0" refreshError="1">
        <row r="112">
          <cell r="C112">
            <v>2033974.0620446755</v>
          </cell>
        </row>
        <row r="209">
          <cell r="O209" t="str">
            <v>OVERALL INTERNAL RATE OF RETURN:</v>
          </cell>
        </row>
        <row r="210">
          <cell r="O210" t="str">
            <v>IRR CALC:</v>
          </cell>
          <cell r="P210" t="str">
            <v>INITIAL INV:</v>
          </cell>
          <cell r="Q210" t="str">
            <v>YEAR 1</v>
          </cell>
          <cell r="R210" t="str">
            <v>YEAR 2</v>
          </cell>
          <cell r="S210" t="str">
            <v>YEAR 3</v>
          </cell>
          <cell r="T210" t="str">
            <v>YEAR 4</v>
          </cell>
          <cell r="U210" t="str">
            <v>YEAR 5</v>
          </cell>
          <cell r="V210" t="str">
            <v>YEAR 6</v>
          </cell>
          <cell r="W210" t="str">
            <v>YEAR 7</v>
          </cell>
          <cell r="X210" t="str">
            <v>YEAR 8</v>
          </cell>
          <cell r="Y210" t="str">
            <v>YEAR 9</v>
          </cell>
          <cell r="Z210" t="str">
            <v>YEAR 10</v>
          </cell>
          <cell r="AA210" t="str">
            <v>IRR CALCULATION:</v>
          </cell>
        </row>
        <row r="211">
          <cell r="P211">
            <v>-13726515.5</v>
          </cell>
          <cell r="Q211">
            <v>18219726.913605019</v>
          </cell>
          <cell r="AA211" t="str">
            <v>IRR YR. 1:</v>
          </cell>
          <cell r="AB211">
            <v>0.3273380934589713</v>
          </cell>
        </row>
        <row r="212">
          <cell r="O212" t="str">
            <v>YEAR  ONE:</v>
          </cell>
          <cell r="P212">
            <v>-13726515.5</v>
          </cell>
          <cell r="Q212">
            <v>1333384.1027332423</v>
          </cell>
          <cell r="R212">
            <v>22165772.651708007</v>
          </cell>
          <cell r="AA212" t="str">
            <v>IRR YR. 2:</v>
          </cell>
          <cell r="AB212">
            <v>0.32025091797863375</v>
          </cell>
        </row>
        <row r="213">
          <cell r="O213" t="str">
            <v>YEAR TWO:</v>
          </cell>
          <cell r="P213">
            <v>-13726515.5</v>
          </cell>
          <cell r="Q213">
            <v>1333384.1027332423</v>
          </cell>
          <cell r="R213">
            <v>1877374.837498785</v>
          </cell>
          <cell r="S213">
            <v>25246601.163771339</v>
          </cell>
          <cell r="AA213" t="str">
            <v>IRR YR. 3:</v>
          </cell>
          <cell r="AB213">
            <v>0.29662030843092096</v>
          </cell>
        </row>
        <row r="214">
          <cell r="O214" t="str">
            <v>YEAR THREE:</v>
          </cell>
          <cell r="P214">
            <v>-13726515.5</v>
          </cell>
          <cell r="Q214">
            <v>1333384.1027332423</v>
          </cell>
          <cell r="R214">
            <v>1877374.837498785</v>
          </cell>
          <cell r="S214">
            <v>2143561.2642049352</v>
          </cell>
          <cell r="T214">
            <v>28141713.483414799</v>
          </cell>
          <cell r="AA214" t="str">
            <v>IRR YR. 4:</v>
          </cell>
          <cell r="AB214">
            <v>0.2791218161620021</v>
          </cell>
        </row>
        <row r="215">
          <cell r="O215" t="str">
            <v>YEAR FOUR:</v>
          </cell>
          <cell r="P215">
            <v>-13726515.5</v>
          </cell>
          <cell r="Q215">
            <v>1333384.1027332423</v>
          </cell>
          <cell r="R215">
            <v>1877374.837498785</v>
          </cell>
          <cell r="S215">
            <v>2143561.2642049352</v>
          </cell>
          <cell r="T215">
            <v>2347003.3974352875</v>
          </cell>
          <cell r="U215">
            <v>31131548.589642175</v>
          </cell>
          <cell r="AA215" t="str">
            <v>IRR YR. 5:</v>
          </cell>
          <cell r="AB215">
            <v>0.26689031280985065</v>
          </cell>
        </row>
        <row r="216">
          <cell r="O216" t="str">
            <v>YEAR FIVE:</v>
          </cell>
          <cell r="P216">
            <v>-13726515.5</v>
          </cell>
          <cell r="Q216">
            <v>1333384.1027332423</v>
          </cell>
          <cell r="R216">
            <v>1877374.837498785</v>
          </cell>
          <cell r="S216">
            <v>2143561.2642049352</v>
          </cell>
          <cell r="T216">
            <v>2347003.3974352875</v>
          </cell>
          <cell r="U216">
            <v>2534801.5482274261</v>
          </cell>
          <cell r="V216">
            <v>34242979.34678027</v>
          </cell>
          <cell r="AA216" t="str">
            <v>IRR YR. 6:</v>
          </cell>
          <cell r="AB216">
            <v>0.25757361331614309</v>
          </cell>
        </row>
        <row r="217">
          <cell r="O217" t="str">
            <v>YEAR SIX:</v>
          </cell>
          <cell r="P217">
            <v>-13726515.5</v>
          </cell>
          <cell r="Q217">
            <v>1333384.1027332423</v>
          </cell>
          <cell r="R217">
            <v>1877374.837498785</v>
          </cell>
          <cell r="S217">
            <v>2143561.2642049352</v>
          </cell>
          <cell r="T217">
            <v>2347003.3974352875</v>
          </cell>
          <cell r="U217">
            <v>2534801.5482274261</v>
          </cell>
          <cell r="V217">
            <v>2728088.3952100175</v>
          </cell>
          <cell r="W217">
            <v>37482275.432904065</v>
          </cell>
          <cell r="AA217" t="str">
            <v>IRR YR. 7:</v>
          </cell>
          <cell r="AB217">
            <v>0.25011658061080511</v>
          </cell>
        </row>
        <row r="218">
          <cell r="O218" t="str">
            <v>YEAR SEVEN:</v>
          </cell>
          <cell r="P218">
            <v>-13726515.5</v>
          </cell>
          <cell r="Q218">
            <v>1333384.1027332423</v>
          </cell>
          <cell r="R218">
            <v>1877374.837498785</v>
          </cell>
          <cell r="S218">
            <v>2143561.2642049352</v>
          </cell>
          <cell r="T218">
            <v>2347003.3974352875</v>
          </cell>
          <cell r="U218">
            <v>2534801.5482274261</v>
          </cell>
          <cell r="V218">
            <v>2728088.3952100175</v>
          </cell>
          <cell r="W218">
            <v>2927024.9680604395</v>
          </cell>
          <cell r="X218">
            <v>40856106.669653296</v>
          </cell>
          <cell r="AA218" t="str">
            <v>IRR YR. 8:</v>
          </cell>
          <cell r="AB218">
            <v>0.24395774734641179</v>
          </cell>
        </row>
        <row r="219">
          <cell r="O219" t="str">
            <v>YEAR EIGHT:</v>
          </cell>
          <cell r="P219">
            <v>-13726515.5</v>
          </cell>
          <cell r="Q219">
            <v>1333384.1027332423</v>
          </cell>
          <cell r="R219">
            <v>1877374.837498785</v>
          </cell>
          <cell r="S219">
            <v>2143561.2642049352</v>
          </cell>
          <cell r="T219">
            <v>2347003.3974352875</v>
          </cell>
          <cell r="U219">
            <v>2534801.5482274261</v>
          </cell>
          <cell r="V219">
            <v>2728088.3952100175</v>
          </cell>
          <cell r="W219">
            <v>2927024.9680604395</v>
          </cell>
          <cell r="X219">
            <v>3131777.036566189</v>
          </cell>
          <cell r="Y219">
            <v>44371572.206353709</v>
          </cell>
          <cell r="AA219" t="str">
            <v>IRR YR. 9</v>
          </cell>
          <cell r="AB219">
            <v>0.23876177980045424</v>
          </cell>
        </row>
        <row r="220">
          <cell r="O220" t="str">
            <v>YEAR NINE:</v>
          </cell>
          <cell r="P220">
            <v>-13726515.5</v>
          </cell>
          <cell r="Q220">
            <v>1333384.1027332423</v>
          </cell>
          <cell r="R220">
            <v>1877374.837498785</v>
          </cell>
          <cell r="S220">
            <v>2143561.2642049352</v>
          </cell>
          <cell r="T220">
            <v>2347003.3974352875</v>
          </cell>
          <cell r="U220">
            <v>2534801.5482274261</v>
          </cell>
          <cell r="V220">
            <v>2728088.3952100175</v>
          </cell>
          <cell r="W220">
            <v>2927024.9680604395</v>
          </cell>
          <cell r="X220">
            <v>3131777.036566189</v>
          </cell>
          <cell r="Y220">
            <v>3342515.2505586678</v>
          </cell>
          <cell r="Z220">
            <v>48036231.981322378</v>
          </cell>
          <cell r="AA220" t="str">
            <v>IRR YR. 10:</v>
          </cell>
          <cell r="AB220">
            <v>0.23431119422851232</v>
          </cell>
        </row>
        <row r="221">
          <cell r="A221" t="str">
            <v>OVERALL RETURN STATISTICS (BEFORE SPLITS)</v>
          </cell>
        </row>
        <row r="222">
          <cell r="A222" t="str">
            <v>YEAR</v>
          </cell>
          <cell r="C222" t="str">
            <v>YEAR 1</v>
          </cell>
          <cell r="D222" t="str">
            <v>YEAR 2</v>
          </cell>
          <cell r="E222" t="str">
            <v>YEAR 3</v>
          </cell>
          <cell r="F222" t="str">
            <v>YEAR 4</v>
          </cell>
          <cell r="G222" t="str">
            <v>YEAR 5</v>
          </cell>
          <cell r="H222" t="str">
            <v>YEAR 6</v>
          </cell>
          <cell r="I222" t="str">
            <v>YEAR 7</v>
          </cell>
          <cell r="J222" t="str">
            <v>YEAR 8</v>
          </cell>
          <cell r="K222" t="str">
            <v>YEAR 9</v>
          </cell>
          <cell r="L222" t="str">
            <v>YEAR 10</v>
          </cell>
          <cell r="O222" t="str">
            <v>YEAR TEN:</v>
          </cell>
          <cell r="P222">
            <v>-13726515.5</v>
          </cell>
          <cell r="Q222">
            <v>1333384.1027332423</v>
          </cell>
          <cell r="R222">
            <v>1877374.837498785</v>
          </cell>
          <cell r="S222">
            <v>2143561.2642049352</v>
          </cell>
          <cell r="T222">
            <v>2347003.3974352875</v>
          </cell>
          <cell r="U222">
            <v>2534801.5482274261</v>
          </cell>
          <cell r="V222">
            <v>2728088.3952100175</v>
          </cell>
          <cell r="W222">
            <v>2927024.9680604395</v>
          </cell>
          <cell r="X222">
            <v>3131777.036566189</v>
          </cell>
          <cell r="Y222">
            <v>3342515.2505586678</v>
          </cell>
        </row>
        <row r="223">
          <cell r="A223" t="str">
            <v>OVERALL CASH FLOW:</v>
          </cell>
          <cell r="C223">
            <v>1333384.1027332423</v>
          </cell>
          <cell r="D223">
            <v>1877374.837498785</v>
          </cell>
          <cell r="E223">
            <v>2143561.2642049352</v>
          </cell>
          <cell r="F223">
            <v>2347003.3974352875</v>
          </cell>
          <cell r="G223">
            <v>2534801.5482274261</v>
          </cell>
          <cell r="H223">
            <v>2728088.3952100175</v>
          </cell>
          <cell r="I223">
            <v>2927024.9680604395</v>
          </cell>
          <cell r="J223">
            <v>3131777.036566189</v>
          </cell>
          <cell r="K223">
            <v>3342515.2505586678</v>
          </cell>
          <cell r="L223">
            <v>3559415.283988269</v>
          </cell>
          <cell r="P223" t="str">
            <v>YEAR 1</v>
          </cell>
          <cell r="Q223" t="str">
            <v>YEAR 2</v>
          </cell>
          <cell r="R223" t="str">
            <v>YEAR 3</v>
          </cell>
          <cell r="S223" t="str">
            <v>YEAR 4</v>
          </cell>
          <cell r="T223" t="str">
            <v>YEAR 5</v>
          </cell>
          <cell r="U223" t="str">
            <v>YEAR 6</v>
          </cell>
          <cell r="V223" t="str">
            <v>YEAR 7</v>
          </cell>
          <cell r="W223" t="str">
            <v>YEAR 8</v>
          </cell>
          <cell r="X223" t="str">
            <v>YEAR 9</v>
          </cell>
          <cell r="Y223" t="str">
            <v>YEAR 10</v>
          </cell>
        </row>
        <row r="224">
          <cell r="A224" t="str">
            <v>OVERALL CASH ON CASH (COC) RETURN:</v>
          </cell>
          <cell r="C224">
            <v>9.7139299681207686E-2</v>
          </cell>
          <cell r="D224">
            <v>0.13676994991910255</v>
          </cell>
          <cell r="E224">
            <v>0.15616208383001026</v>
          </cell>
          <cell r="F224">
            <v>0.1709831892467748</v>
          </cell>
          <cell r="G224">
            <v>0.18466460393589518</v>
          </cell>
          <cell r="H224">
            <v>0.19874587947757152</v>
          </cell>
          <cell r="I224">
            <v>0.21323874715767738</v>
          </cell>
          <cell r="J224">
            <v>0.22815528358717033</v>
          </cell>
          <cell r="K224">
            <v>0.2435079208965063</v>
          </cell>
          <cell r="L224">
            <v>0.2593094572317548</v>
          </cell>
          <cell r="N224" t="str">
            <v>CUMUMULATIVE COC.RTN:</v>
          </cell>
          <cell r="P224">
            <v>1333384.1027332423</v>
          </cell>
          <cell r="Q224">
            <v>3210758.9402320273</v>
          </cell>
          <cell r="R224">
            <v>5354320.2044369625</v>
          </cell>
          <cell r="S224">
            <v>7701323.6018722504</v>
          </cell>
          <cell r="T224">
            <v>10236125.150099676</v>
          </cell>
          <cell r="U224">
            <v>12964213.545309693</v>
          </cell>
          <cell r="V224">
            <v>15891238.513370132</v>
          </cell>
          <cell r="W224">
            <v>19023015.549936321</v>
          </cell>
          <cell r="X224">
            <v>22365530.800494988</v>
          </cell>
          <cell r="Y224">
            <v>25924946.084483258</v>
          </cell>
        </row>
        <row r="225">
          <cell r="A225" t="str">
            <v>OVERALL CUMULATIVE COC RETURN:</v>
          </cell>
          <cell r="C225">
            <v>1333384.1027332423</v>
          </cell>
          <cell r="D225">
            <v>3210758.9402320273</v>
          </cell>
          <cell r="E225">
            <v>5354320.2044369625</v>
          </cell>
          <cell r="F225">
            <v>7701323.6018722504</v>
          </cell>
          <cell r="G225">
            <v>10236125.150099676</v>
          </cell>
          <cell r="H225">
            <v>12964213.545309693</v>
          </cell>
          <cell r="I225">
            <v>15891238.513370132</v>
          </cell>
          <cell r="J225">
            <v>19023015.549936321</v>
          </cell>
          <cell r="K225">
            <v>22365530.800494988</v>
          </cell>
          <cell r="L225">
            <v>25924946.084483258</v>
          </cell>
          <cell r="N225" t="str">
            <v>CUMUMULATIVE AVG. COC.RTN:</v>
          </cell>
          <cell r="P225">
            <v>9.7139299681207686E-2</v>
          </cell>
          <cell r="Q225">
            <v>0.11695462480015512</v>
          </cell>
          <cell r="R225">
            <v>0.13002377781010685</v>
          </cell>
          <cell r="S225">
            <v>0.14026363066927383</v>
          </cell>
          <cell r="T225">
            <v>0.14914382532259809</v>
          </cell>
          <cell r="U225">
            <v>0.15741083434842698</v>
          </cell>
          <cell r="V225">
            <v>0.16538625046403418</v>
          </cell>
          <cell r="W225">
            <v>0.1732323796044262</v>
          </cell>
          <cell r="X225">
            <v>0.18104077308132399</v>
          </cell>
          <cell r="Y225">
            <v>0.18886764149636709</v>
          </cell>
        </row>
      </sheetData>
      <sheetData sheetId="1" refreshError="1">
        <row r="255">
          <cell r="A255" t="str">
            <v>CRF-SPONSOR SALE AND PERFORMANCE DATA:</v>
          </cell>
        </row>
        <row r="256">
          <cell r="A256" t="str">
            <v>YEAR OF SALE:</v>
          </cell>
          <cell r="C256" t="str">
            <v>YEAR 1</v>
          </cell>
          <cell r="D256" t="str">
            <v>YEAR 2</v>
          </cell>
          <cell r="E256" t="str">
            <v>YEAR 3</v>
          </cell>
          <cell r="F256" t="str">
            <v>YEAR 4</v>
          </cell>
          <cell r="G256" t="str">
            <v>YEAR 5</v>
          </cell>
        </row>
        <row r="257">
          <cell r="A257" t="str">
            <v>PROJECTED NOI:</v>
          </cell>
          <cell r="C257">
            <v>1097873.6000000001</v>
          </cell>
          <cell r="D257">
            <v>1132429.8080000002</v>
          </cell>
          <cell r="E257">
            <v>1168022.7022400002</v>
          </cell>
          <cell r="F257">
            <v>1204683.3833071999</v>
          </cell>
          <cell r="G257">
            <v>1242443.8848064162</v>
          </cell>
        </row>
        <row r="258">
          <cell r="A258" t="str">
            <v>CAP RATE:</v>
          </cell>
          <cell r="C258">
            <v>0.09</v>
          </cell>
          <cell r="D258">
            <v>0.09</v>
          </cell>
          <cell r="E258">
            <v>0.09</v>
          </cell>
          <cell r="F258">
            <v>0.09</v>
          </cell>
          <cell r="G258">
            <v>0.09</v>
          </cell>
        </row>
        <row r="259">
          <cell r="A259" t="str">
            <v>INC. SALES PRICE:</v>
          </cell>
          <cell r="C259">
            <v>12582553.422222225</v>
          </cell>
          <cell r="D259">
            <v>12978030.024888892</v>
          </cell>
          <cell r="E259">
            <v>13385370.925635556</v>
          </cell>
          <cell r="F259">
            <v>13804932.053404626</v>
          </cell>
          <cell r="G259">
            <v>14237080.015006766</v>
          </cell>
        </row>
        <row r="260">
          <cell r="A260" t="str">
            <v>OTHER:</v>
          </cell>
          <cell r="C260">
            <v>0</v>
          </cell>
          <cell r="D260">
            <v>0</v>
          </cell>
          <cell r="E260">
            <v>0</v>
          </cell>
          <cell r="F260">
            <v>0</v>
          </cell>
          <cell r="G260">
            <v>0</v>
          </cell>
        </row>
        <row r="261">
          <cell r="A261" t="str">
            <v>TOTAL SALES PRICE:</v>
          </cell>
          <cell r="C261">
            <v>12582553.422222225</v>
          </cell>
          <cell r="D261">
            <v>12978030.024888892</v>
          </cell>
          <cell r="E261">
            <v>13385370.925635556</v>
          </cell>
          <cell r="F261">
            <v>13804932.053404626</v>
          </cell>
          <cell r="G261">
            <v>14237080.015006766</v>
          </cell>
        </row>
        <row r="262">
          <cell r="A262" t="str">
            <v>PRICE/SQUARE FOOT:</v>
          </cell>
          <cell r="C262">
            <v>68.532426046962016</v>
          </cell>
          <cell r="D262">
            <v>70.686438044057141</v>
          </cell>
          <cell r="E262">
            <v>72.905070401065117</v>
          </cell>
          <cell r="F262">
            <v>75.190261728783369</v>
          </cell>
          <cell r="G262">
            <v>77.544008796333145</v>
          </cell>
        </row>
        <row r="263">
          <cell r="A263" t="str">
            <v>PRICE PER UNIT:</v>
          </cell>
          <cell r="C263">
            <v>58252.562139917711</v>
          </cell>
          <cell r="D263">
            <v>60083.472337448569</v>
          </cell>
          <cell r="E263">
            <v>61969.309840905349</v>
          </cell>
          <cell r="F263">
            <v>63911.722469465858</v>
          </cell>
          <cell r="G263">
            <v>65912.407476883178</v>
          </cell>
        </row>
        <row r="264">
          <cell r="A264" t="str">
            <v>LESS:  SALE DEDUCTIONS:</v>
          </cell>
        </row>
        <row r="265">
          <cell r="A265" t="str">
            <v>COMMISSIONS:</v>
          </cell>
          <cell r="B265">
            <v>0.02</v>
          </cell>
          <cell r="C265">
            <v>251651.06844444451</v>
          </cell>
          <cell r="D265">
            <v>259560.60049777784</v>
          </cell>
          <cell r="E265">
            <v>267707.41851271113</v>
          </cell>
          <cell r="F265">
            <v>276098.64106809249</v>
          </cell>
          <cell r="G265">
            <v>284741.60030013532</v>
          </cell>
        </row>
        <row r="266">
          <cell r="A266" t="str">
            <v>SALE COSTS:</v>
          </cell>
          <cell r="B266">
            <v>2E-3</v>
          </cell>
          <cell r="C266">
            <v>25165.10684444445</v>
          </cell>
          <cell r="D266">
            <v>25956.060049777785</v>
          </cell>
          <cell r="E266">
            <v>26770.741851271112</v>
          </cell>
          <cell r="F266">
            <v>27609.864106809251</v>
          </cell>
          <cell r="G266">
            <v>28474.160030013532</v>
          </cell>
        </row>
        <row r="267">
          <cell r="A267" t="str">
            <v>1ST LENDER PAYOFF:</v>
          </cell>
          <cell r="C267">
            <v>10804892.948199613</v>
          </cell>
          <cell r="D267">
            <v>10676512.487569852</v>
          </cell>
          <cell r="E267">
            <v>10539288.715739192</v>
          </cell>
          <cell r="F267">
            <v>10392612.473396217</v>
          </cell>
          <cell r="G267">
            <v>10235832.640129404</v>
          </cell>
        </row>
        <row r="268">
          <cell r="A268" t="str">
            <v>2ND LOAN PAYOFF:</v>
          </cell>
          <cell r="C268">
            <v>0</v>
          </cell>
          <cell r="D268">
            <v>0</v>
          </cell>
          <cell r="E268">
            <v>0</v>
          </cell>
          <cell r="F268">
            <v>0</v>
          </cell>
          <cell r="G268">
            <v>0</v>
          </cell>
        </row>
        <row r="269">
          <cell r="A269" t="str">
            <v>INVESTOR EQUITY PAYOFF:</v>
          </cell>
          <cell r="C269">
            <v>910312.5</v>
          </cell>
          <cell r="D269">
            <v>910312.5</v>
          </cell>
          <cell r="E269">
            <v>904093.27141331136</v>
          </cell>
          <cell r="F269">
            <v>897290.63628699887</v>
          </cell>
          <cell r="G269">
            <v>889849.86706349929</v>
          </cell>
        </row>
        <row r="270">
          <cell r="A270" t="str">
            <v>OTHER:</v>
          </cell>
          <cell r="C270">
            <v>0</v>
          </cell>
          <cell r="D270">
            <v>0</v>
          </cell>
          <cell r="E270">
            <v>0</v>
          </cell>
          <cell r="F270">
            <v>0</v>
          </cell>
          <cell r="G270">
            <v>0</v>
          </cell>
        </row>
        <row r="271">
          <cell r="A271" t="str">
            <v>RETURN OF CRF-SPONSOR EQUITY:</v>
          </cell>
          <cell r="C271">
            <v>910312.5</v>
          </cell>
          <cell r="D271">
            <v>910312.5</v>
          </cell>
          <cell r="E271">
            <v>910312.5</v>
          </cell>
          <cell r="F271">
            <v>910312.5</v>
          </cell>
          <cell r="G271">
            <v>910312.5</v>
          </cell>
        </row>
        <row r="272">
          <cell r="A272" t="str">
            <v>SALES PROCEEDS:</v>
          </cell>
          <cell r="C272">
            <v>-319780.70126627572</v>
          </cell>
          <cell r="D272">
            <v>195375.87677148357</v>
          </cell>
          <cell r="E272">
            <v>737198.27811907046</v>
          </cell>
          <cell r="F272">
            <v>1301007.9385465076</v>
          </cell>
          <cell r="G272">
            <v>1887869.2474837145</v>
          </cell>
        </row>
        <row r="273">
          <cell r="A273" t="str">
            <v>INVESTOR SALE % (IRR DRIVEN):</v>
          </cell>
          <cell r="C273">
            <v>-3.3592005264153457E-2</v>
          </cell>
          <cell r="D273">
            <v>2.9717593805976598E-2</v>
          </cell>
          <cell r="E273">
            <v>-2.1370594777763707E-2</v>
          </cell>
          <cell r="F273">
            <v>-4.3112626644426853E-2</v>
          </cell>
          <cell r="G273">
            <v>-6.4878434195750775E-2</v>
          </cell>
        </row>
        <row r="274">
          <cell r="A274" t="str">
            <v>INVESTOR SALE PROCEEDS: (IRR DRIVEN)</v>
          </cell>
          <cell r="C274">
            <v>10742.075000311417</v>
          </cell>
          <cell r="D274">
            <v>5806.1009453814877</v>
          </cell>
          <cell r="E274">
            <v>-15754.365672547805</v>
          </cell>
          <cell r="F274">
            <v>-56089.86951599102</v>
          </cell>
          <cell r="G274">
            <v>-122482.00074305371</v>
          </cell>
        </row>
        <row r="275">
          <cell r="A275" t="str">
            <v>INVESTOR SALE PROCEEDS:  (DISTRIBUTION)</v>
          </cell>
          <cell r="C275">
            <v>-21235.995126316157</v>
          </cell>
          <cell r="D275">
            <v>18956.977582610209</v>
          </cell>
          <cell r="E275">
            <v>57965.462139359239</v>
          </cell>
          <cell r="F275">
            <v>74010.924338659737</v>
          </cell>
          <cell r="G275">
            <v>66304.924005317764</v>
          </cell>
        </row>
        <row r="276">
          <cell r="A276" t="str">
            <v>PROPERTY SALE PROCEEDS:</v>
          </cell>
          <cell r="C276">
            <v>-309286.78114027099</v>
          </cell>
          <cell r="D276">
            <v>170612.79824349188</v>
          </cell>
          <cell r="E276">
            <v>694987.18165225908</v>
          </cell>
          <cell r="F276">
            <v>1283086.883723839</v>
          </cell>
          <cell r="G276">
            <v>1944046.3242214504</v>
          </cell>
        </row>
        <row r="277">
          <cell r="A277" t="str">
            <v>CRF-SPONSOR SALE PROCEEDS:</v>
          </cell>
          <cell r="C277">
            <v>-257738.88118796545</v>
          </cell>
          <cell r="D277">
            <v>142177.27499864381</v>
          </cell>
          <cell r="E277">
            <v>579155.75304782204</v>
          </cell>
          <cell r="F277">
            <v>1069238.6420742378</v>
          </cell>
          <cell r="G277">
            <v>1620037.9555024339</v>
          </cell>
        </row>
        <row r="278">
          <cell r="A278" t="str">
            <v>CRF-SPONSOR PROPERTY CASH FLOW:</v>
          </cell>
          <cell r="C278">
            <v>112641.79749978204</v>
          </cell>
          <cell r="D278">
            <v>124736.47029978209</v>
          </cell>
          <cell r="E278">
            <v>135105.58994230517</v>
          </cell>
          <cell r="F278">
            <v>147936.82831582506</v>
          </cell>
          <cell r="G278">
            <v>161153.00384055078</v>
          </cell>
        </row>
        <row r="279">
          <cell r="A279" t="str">
            <v>CASH ON CASH RETURN:</v>
          </cell>
          <cell r="C279">
            <v>0.12373970202516393</v>
          </cell>
          <cell r="D279">
            <v>0.13702598865750176</v>
          </cell>
          <cell r="E279">
            <v>0.14841671397712891</v>
          </cell>
          <cell r="F279">
            <v>0.16251213546537596</v>
          </cell>
          <cell r="G279">
            <v>0.17703041959827068</v>
          </cell>
        </row>
        <row r="280">
          <cell r="A280" t="str">
            <v>INTERNAL RATE OF RETURN:</v>
          </cell>
          <cell r="C280" t="str">
            <v>N/A</v>
          </cell>
          <cell r="D280">
            <v>0.20074604966351348</v>
          </cell>
          <cell r="E280">
            <v>0.2945295020954497</v>
          </cell>
          <cell r="F280">
            <v>0.32252858190036365</v>
          </cell>
          <cell r="G280">
            <v>0.32873425173022464</v>
          </cell>
        </row>
        <row r="281">
          <cell r="A281" t="str">
            <v>CUMULATIVE CASH ON CASH RETURN:</v>
          </cell>
          <cell r="C281">
            <v>112641.79749978204</v>
          </cell>
          <cell r="D281">
            <v>237378.26779956411</v>
          </cell>
          <cell r="E281">
            <v>372483.85774186929</v>
          </cell>
          <cell r="F281">
            <v>520420.68605769437</v>
          </cell>
          <cell r="G281">
            <v>681573.68989824515</v>
          </cell>
        </row>
        <row r="282">
          <cell r="A282" t="str">
            <v>CUMULATIVE AVG. COC RETURN:</v>
          </cell>
          <cell r="C282">
            <v>0.12373970202516393</v>
          </cell>
          <cell r="D282">
            <v>0.13038284534133285</v>
          </cell>
          <cell r="E282">
            <v>0.13639413488659821</v>
          </cell>
          <cell r="F282">
            <v>0.14292363503129266</v>
          </cell>
          <cell r="G282">
            <v>0.14974499194468827</v>
          </cell>
        </row>
        <row r="284">
          <cell r="A284" t="str">
            <v>SPONSOR CUMULATIVE CASH FLOW:</v>
          </cell>
          <cell r="C284">
            <v>112641.79749978204</v>
          </cell>
          <cell r="D284">
            <v>237378.26779956411</v>
          </cell>
          <cell r="E284">
            <v>372483.85774186929</v>
          </cell>
          <cell r="F284">
            <v>520420.68605769437</v>
          </cell>
          <cell r="G284">
            <v>681573.68989824515</v>
          </cell>
        </row>
        <row r="285">
          <cell r="A285" t="str">
            <v>SPONSOR SALE PROCEEDS:</v>
          </cell>
          <cell r="C285" t="str">
            <v>N/A</v>
          </cell>
          <cell r="D285">
            <v>142177.27499864381</v>
          </cell>
          <cell r="E285">
            <v>579155.75304782204</v>
          </cell>
          <cell r="F285">
            <v>1069238.6420742378</v>
          </cell>
          <cell r="G285">
            <v>1620037.9555024339</v>
          </cell>
        </row>
        <row r="286">
          <cell r="A286" t="str">
            <v>SPONSOR RETURN OF EQUITY:</v>
          </cell>
          <cell r="C286" t="str">
            <v>N/A</v>
          </cell>
          <cell r="D286">
            <v>910312.5</v>
          </cell>
          <cell r="E286">
            <v>910312.5</v>
          </cell>
          <cell r="F286">
            <v>910312.5</v>
          </cell>
          <cell r="G286">
            <v>910312.5</v>
          </cell>
        </row>
        <row r="287">
          <cell r="A287" t="str">
            <v>SPONSOR TOTAL RETURN:</v>
          </cell>
          <cell r="C287" t="str">
            <v>N/A</v>
          </cell>
          <cell r="D287">
            <v>1289868.0427982081</v>
          </cell>
          <cell r="E287">
            <v>1861952.1107896913</v>
          </cell>
          <cell r="F287">
            <v>2499971.8281319323</v>
          </cell>
          <cell r="G287">
            <v>3211924.1454006792</v>
          </cell>
        </row>
        <row r="288">
          <cell r="A288" t="str">
            <v>SPONSOR INVESTMENT MULTIPLE:</v>
          </cell>
          <cell r="C288" t="str">
            <v>N/A</v>
          </cell>
          <cell r="D288">
            <v>1.4169508194144407</v>
          </cell>
          <cell r="E288">
            <v>2.0453988172080373</v>
          </cell>
          <cell r="F288">
            <v>2.7462786989434202</v>
          </cell>
          <cell r="G288">
            <v>3.5283753056238152</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AC-JVP"/>
      <sheetName val="Sheet1"/>
      <sheetName val="Sheet2"/>
      <sheetName val="Sheet3"/>
      <sheetName val="Sheet4"/>
      <sheetName val="Sheet5"/>
    </sheetNames>
    <sheetDataSet>
      <sheetData sheetId="0" refreshError="1"/>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heetName val="Summary"/>
      <sheetName val="Reporting Entity Overview"/>
      <sheetName val="Consolidation"/>
      <sheetName val="Roll Up"/>
      <sheetName val="Returns"/>
      <sheetName val="Super Debt Schedule"/>
      <sheetName val="Assume"/>
      <sheetName val="Templ"/>
      <sheetName val="New Own"/>
      <sheetName val="New Lease"/>
      <sheetName val="New Mgmt"/>
      <sheetName val="Promote"/>
      <sheetName val="Existing Stores"/>
      <sheetName val="Config"/>
      <sheetName val="Key"/>
      <sheetName val="Datali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3">
          <cell r="D23">
            <v>5.2499999999999998E-2</v>
          </cell>
        </row>
        <row r="44">
          <cell r="J44">
            <v>1.4999999999999999E-2</v>
          </cell>
          <cell r="R44">
            <v>0.1</v>
          </cell>
        </row>
        <row r="45">
          <cell r="J45">
            <v>1.7500000000000002E-2</v>
          </cell>
          <cell r="R45">
            <v>0.2</v>
          </cell>
        </row>
        <row r="46">
          <cell r="J46">
            <v>0.02</v>
          </cell>
          <cell r="R46">
            <v>0.3</v>
          </cell>
        </row>
        <row r="47">
          <cell r="J47">
            <v>2.2499999999999999E-2</v>
          </cell>
          <cell r="R47">
            <v>0.4</v>
          </cell>
        </row>
        <row r="48">
          <cell r="J48">
            <v>2.5000000000000001E-2</v>
          </cell>
          <cell r="R48">
            <v>0.5</v>
          </cell>
        </row>
        <row r="49">
          <cell r="J49">
            <v>2.75E-2</v>
          </cell>
        </row>
        <row r="50">
          <cell r="J50">
            <v>0.03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Assumps"/>
      <sheetName val="Acq &amp; Redev"/>
      <sheetName val="Residential Assumps"/>
      <sheetName val="Consolidated"/>
      <sheetName val="Office-Annual"/>
      <sheetName val="Office-Monthly"/>
      <sheetName val="Office-Argus"/>
      <sheetName val="Apt-Annual"/>
      <sheetName val="Apt-Monthly"/>
      <sheetName val="Apt-Argus"/>
      <sheetName val="Parking-Annual"/>
    </sheetNames>
    <sheetDataSet>
      <sheetData sheetId="0"/>
      <sheetData sheetId="1">
        <row r="32">
          <cell r="K32">
            <v>4203471.8475930085</v>
          </cell>
        </row>
      </sheetData>
      <sheetData sheetId="2" refreshError="1"/>
      <sheetData sheetId="3" refreshError="1"/>
      <sheetData sheetId="4" refreshError="1"/>
      <sheetData sheetId="5"/>
      <sheetData sheetId="6" refreshError="1"/>
      <sheetData sheetId="7" refreshError="1"/>
      <sheetData sheetId="8"/>
      <sheetData sheetId="9" refreshError="1"/>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618"/>
    </sheetNames>
    <sheetDataSet>
      <sheetData sheetId="0" refreshError="1">
        <row r="66">
          <cell r="A66" t="str">
            <v>CRA SALE PROJECTIONS:</v>
          </cell>
          <cell r="C66" t="str">
            <v>YEAR 1</v>
          </cell>
          <cell r="D66" t="str">
            <v>YEAR 2</v>
          </cell>
          <cell r="E66" t="str">
            <v>YEAR 3</v>
          </cell>
          <cell r="F66" t="str">
            <v>YEAR 4</v>
          </cell>
          <cell r="G66" t="str">
            <v>YEAR 5</v>
          </cell>
          <cell r="H66" t="str">
            <v>YEAR 6</v>
          </cell>
          <cell r="I66" t="str">
            <v>YEAR 7</v>
          </cell>
          <cell r="J66" t="str">
            <v>YEAR 8</v>
          </cell>
          <cell r="K66" t="str">
            <v>YEAR 9</v>
          </cell>
          <cell r="L66" t="str">
            <v>YEAR 10</v>
          </cell>
          <cell r="R66" t="str">
            <v>SALE</v>
          </cell>
          <cell r="Z66" t="str">
            <v>JVLENDER</v>
          </cell>
        </row>
        <row r="67">
          <cell r="A67" t="str">
            <v>PROJECTED NOI:</v>
          </cell>
          <cell r="C67">
            <v>524868.65665280004</v>
          </cell>
          <cell r="D67">
            <v>601263.98599999992</v>
          </cell>
          <cell r="E67">
            <v>620201.90557999979</v>
          </cell>
          <cell r="F67">
            <v>639707.96274739993</v>
          </cell>
          <cell r="G67">
            <v>659799.20162982203</v>
          </cell>
          <cell r="H67">
            <v>680493.17767871683</v>
          </cell>
          <cell r="I67">
            <v>701807.9730090783</v>
          </cell>
          <cell r="J67">
            <v>723762.21219935082</v>
          </cell>
          <cell r="K67">
            <v>746375.07856533118</v>
          </cell>
          <cell r="L67">
            <v>769666.33092229092</v>
          </cell>
          <cell r="N67" t="str">
            <v>IRR CALC:</v>
          </cell>
          <cell r="O67" t="str">
            <v>INITIAL INV:</v>
          </cell>
          <cell r="P67" t="str">
            <v>YEAR 1</v>
          </cell>
          <cell r="Q67" t="str">
            <v>YEAR 2</v>
          </cell>
          <cell r="R67" t="str">
            <v>YEAR 3</v>
          </cell>
          <cell r="S67" t="str">
            <v>YEAR 4</v>
          </cell>
          <cell r="T67" t="str">
            <v>YEAR 5</v>
          </cell>
          <cell r="U67" t="str">
            <v>YEAR 6</v>
          </cell>
          <cell r="V67" t="str">
            <v>YEAR 7</v>
          </cell>
          <cell r="W67" t="str">
            <v>YEAR 8</v>
          </cell>
          <cell r="X67" t="str">
            <v>YEAR 9</v>
          </cell>
          <cell r="Y67" t="str">
            <v>YEAR 10</v>
          </cell>
          <cell r="Z67" t="str">
            <v>IRR CALCULATION:</v>
          </cell>
        </row>
        <row r="68">
          <cell r="A68" t="str">
            <v>CAP RATE:</v>
          </cell>
          <cell r="C68">
            <v>0.09</v>
          </cell>
          <cell r="D68">
            <v>0.09</v>
          </cell>
          <cell r="E68">
            <v>0.09</v>
          </cell>
          <cell r="F68">
            <v>0.09</v>
          </cell>
          <cell r="G68">
            <v>0.09</v>
          </cell>
          <cell r="H68">
            <v>0.09</v>
          </cell>
          <cell r="I68">
            <v>0.09</v>
          </cell>
          <cell r="J68">
            <v>0.09</v>
          </cell>
          <cell r="K68">
            <v>0.09</v>
          </cell>
          <cell r="L68">
            <v>0.09</v>
          </cell>
          <cell r="M68">
            <v>793656.32084995974</v>
          </cell>
          <cell r="N68" t="str">
            <v>YEAR  ONE:</v>
          </cell>
          <cell r="O68">
            <v>0</v>
          </cell>
          <cell r="P68">
            <v>0</v>
          </cell>
        </row>
        <row r="69">
          <cell r="A69" t="str">
            <v>INC. SALES PRICE:</v>
          </cell>
          <cell r="C69">
            <v>6680710.9555555545</v>
          </cell>
          <cell r="D69">
            <v>6891132.2842222201</v>
          </cell>
          <cell r="E69">
            <v>7107866.252748888</v>
          </cell>
          <cell r="F69">
            <v>7331102.2403313564</v>
          </cell>
          <cell r="G69">
            <v>7561035.3075412987</v>
          </cell>
          <cell r="H69">
            <v>7797866.3667675368</v>
          </cell>
          <cell r="I69">
            <v>8041802.357770565</v>
          </cell>
          <cell r="J69">
            <v>8293056.42850368</v>
          </cell>
          <cell r="K69">
            <v>8551848.1213587876</v>
          </cell>
          <cell r="L69">
            <v>8818403.5649995524</v>
          </cell>
          <cell r="N69" t="str">
            <v>YEAR TWO:</v>
          </cell>
          <cell r="O69">
            <v>0</v>
          </cell>
          <cell r="P69">
            <v>0</v>
          </cell>
          <cell r="Q69">
            <v>10407.078173369333</v>
          </cell>
        </row>
        <row r="70">
          <cell r="A70" t="str">
            <v>OTHER:</v>
          </cell>
          <cell r="C70">
            <v>0</v>
          </cell>
          <cell r="D70">
            <v>0</v>
          </cell>
          <cell r="E70">
            <v>0</v>
          </cell>
          <cell r="F70">
            <v>0</v>
          </cell>
          <cell r="G70">
            <v>0</v>
          </cell>
          <cell r="H70">
            <v>0</v>
          </cell>
          <cell r="I70">
            <v>0</v>
          </cell>
          <cell r="J70">
            <v>0</v>
          </cell>
          <cell r="K70">
            <v>0</v>
          </cell>
          <cell r="L70">
            <v>0</v>
          </cell>
          <cell r="N70" t="str">
            <v>YEAR THREE:</v>
          </cell>
          <cell r="O70">
            <v>0</v>
          </cell>
          <cell r="P70">
            <v>0</v>
          </cell>
          <cell r="Q70">
            <v>10407.078173369333</v>
          </cell>
          <cell r="R70">
            <v>12543.165223723325</v>
          </cell>
          <cell r="S70">
            <v>179977.97280530218</v>
          </cell>
          <cell r="Z70" t="str">
            <v>IRR YR. 4:</v>
          </cell>
          <cell r="AA70" t="e">
            <v>#NUM!</v>
          </cell>
        </row>
        <row r="71">
          <cell r="A71" t="str">
            <v>TOTAL SALES PRICE:</v>
          </cell>
          <cell r="C71">
            <v>6680710.9555555545</v>
          </cell>
          <cell r="D71">
            <v>6891132.2842222201</v>
          </cell>
          <cell r="E71">
            <v>7107866.252748888</v>
          </cell>
          <cell r="F71">
            <v>7331102.2403313564</v>
          </cell>
          <cell r="G71">
            <v>7561035.3075412987</v>
          </cell>
          <cell r="H71">
            <v>7797866.3667675368</v>
          </cell>
          <cell r="I71">
            <v>8041802.357770565</v>
          </cell>
          <cell r="J71">
            <v>8293056.42850368</v>
          </cell>
          <cell r="K71">
            <v>8551848.1213587876</v>
          </cell>
          <cell r="L71">
            <v>8818403.5649995524</v>
          </cell>
          <cell r="N71" t="str">
            <v>YEAR FOUR:</v>
          </cell>
          <cell r="O71">
            <v>0</v>
          </cell>
          <cell r="P71">
            <v>0</v>
          </cell>
          <cell r="Q71">
            <v>10407.078173369333</v>
          </cell>
          <cell r="R71">
            <v>12543.165223723325</v>
          </cell>
          <cell r="S71">
            <v>15469.073798833342</v>
          </cell>
          <cell r="T71">
            <v>221617.18719046417</v>
          </cell>
          <cell r="Z71" t="str">
            <v>IRR YR. 5:</v>
          </cell>
          <cell r="AA71" t="e">
            <v>#NUM!</v>
          </cell>
        </row>
        <row r="72">
          <cell r="A72" t="str">
            <v>PRICE/SQUARE FOOT:</v>
          </cell>
          <cell r="C72">
            <v>69.28329450102207</v>
          </cell>
          <cell r="D72">
            <v>71.465499805262269</v>
          </cell>
          <cell r="E72">
            <v>73.713171268629708</v>
          </cell>
          <cell r="F72">
            <v>76.028272875898168</v>
          </cell>
          <cell r="G72">
            <v>78.412827531384679</v>
          </cell>
          <cell r="H72">
            <v>80.868918826535761</v>
          </cell>
          <cell r="I72">
            <v>83.398692860541402</v>
          </cell>
          <cell r="J72">
            <v>86.004360115567167</v>
          </cell>
          <cell r="K72">
            <v>88.688197388243708</v>
          </cell>
          <cell r="L72">
            <v>91.452549779100579</v>
          </cell>
          <cell r="N72" t="str">
            <v>YEAR FIVE:</v>
          </cell>
          <cell r="O72">
            <v>0</v>
          </cell>
          <cell r="P72">
            <v>0</v>
          </cell>
          <cell r="Q72">
            <v>10407.078173369333</v>
          </cell>
          <cell r="R72">
            <v>12543.165223723325</v>
          </cell>
          <cell r="S72">
            <v>15469.073798833342</v>
          </cell>
          <cell r="T72">
            <v>18482.759631196663</v>
          </cell>
          <cell r="U72">
            <v>265837.68921013025</v>
          </cell>
          <cell r="Z72" t="str">
            <v>IRR YR. 6:</v>
          </cell>
          <cell r="AA72" t="e">
            <v>#NUM!</v>
          </cell>
        </row>
        <row r="73">
          <cell r="A73" t="str">
            <v>PRICE PER UNIT:</v>
          </cell>
          <cell r="C73">
            <v>44538.073037037029</v>
          </cell>
          <cell r="D73">
            <v>45940.881894814804</v>
          </cell>
          <cell r="E73">
            <v>47385.77501832592</v>
          </cell>
          <cell r="F73">
            <v>48874.014935542378</v>
          </cell>
          <cell r="G73">
            <v>50406.902050275326</v>
          </cell>
          <cell r="H73">
            <v>51985.775778450246</v>
          </cell>
          <cell r="I73">
            <v>53612.015718470437</v>
          </cell>
          <cell r="J73">
            <v>55287.042856691201</v>
          </cell>
          <cell r="K73">
            <v>57012.320809058583</v>
          </cell>
          <cell r="L73">
            <v>58789.357099997018</v>
          </cell>
          <cell r="N73" t="str">
            <v>YEAR SIX:</v>
          </cell>
          <cell r="O73">
            <v>0</v>
          </cell>
          <cell r="P73">
            <v>0</v>
          </cell>
          <cell r="Q73">
            <v>10407.078173369333</v>
          </cell>
          <cell r="R73">
            <v>12543.165223723325</v>
          </cell>
          <cell r="S73">
            <v>15469.073798833342</v>
          </cell>
          <cell r="T73">
            <v>18482.759631196663</v>
          </cell>
          <cell r="U73">
            <v>21586.856038530881</v>
          </cell>
          <cell r="V73">
            <v>312877.33983345953</v>
          </cell>
          <cell r="Z73" t="str">
            <v>IRR YR. 7:</v>
          </cell>
          <cell r="AA73" t="e">
            <v>#NUM!</v>
          </cell>
        </row>
        <row r="74">
          <cell r="A74" t="str">
            <v>LESS:  SALE DEDUCTIONS:</v>
          </cell>
          <cell r="N74" t="str">
            <v>YEAR SEVEN:</v>
          </cell>
          <cell r="O74">
            <v>0</v>
          </cell>
          <cell r="P74">
            <v>0</v>
          </cell>
          <cell r="Q74">
            <v>10407.078173369333</v>
          </cell>
          <cell r="R74">
            <v>12543.165223723325</v>
          </cell>
          <cell r="S74">
            <v>15469.073798833342</v>
          </cell>
          <cell r="T74">
            <v>18482.759631196663</v>
          </cell>
          <cell r="U74">
            <v>21586.856038530881</v>
          </cell>
          <cell r="V74">
            <v>24784.075338085102</v>
          </cell>
          <cell r="W74">
            <v>363015.20426757296</v>
          </cell>
          <cell r="Z74" t="str">
            <v>IRR YR. 8:</v>
          </cell>
          <cell r="AA74" t="e">
            <v>#NUM!</v>
          </cell>
        </row>
        <row r="75">
          <cell r="A75" t="str">
            <v>COMMISSIONS:</v>
          </cell>
          <cell r="B75">
            <v>0.02</v>
          </cell>
          <cell r="C75">
            <v>133614.2191111111</v>
          </cell>
          <cell r="D75">
            <v>137822.6456844444</v>
          </cell>
          <cell r="E75">
            <v>142157.32505497776</v>
          </cell>
          <cell r="F75">
            <v>146622.04480662712</v>
          </cell>
          <cell r="G75">
            <v>151220.70615082598</v>
          </cell>
          <cell r="H75">
            <v>155957.32733535074</v>
          </cell>
          <cell r="I75">
            <v>160836.0471554113</v>
          </cell>
          <cell r="J75">
            <v>165861.1285700736</v>
          </cell>
          <cell r="K75">
            <v>171036.96242717575</v>
          </cell>
          <cell r="L75">
            <v>176368.07129999105</v>
          </cell>
          <cell r="N75" t="str">
            <v>YEAR EIGHT:</v>
          </cell>
          <cell r="O75">
            <v>0</v>
          </cell>
          <cell r="P75">
            <v>0</v>
          </cell>
          <cell r="Q75">
            <v>10407.078173369333</v>
          </cell>
          <cell r="R75">
            <v>12543.165223723325</v>
          </cell>
          <cell r="S75">
            <v>15469.073798833342</v>
          </cell>
          <cell r="T75">
            <v>18482.759631196663</v>
          </cell>
          <cell r="U75">
            <v>21586.856038530881</v>
          </cell>
          <cell r="V75">
            <v>24784.075338085102</v>
          </cell>
          <cell r="W75">
            <v>28077.211216625983</v>
          </cell>
          <cell r="X75">
            <v>416578.95455650106</v>
          </cell>
          <cell r="Z75" t="str">
            <v>IRR YR. 9:</v>
          </cell>
          <cell r="AA75" t="e">
            <v>#NUM!</v>
          </cell>
        </row>
        <row r="76">
          <cell r="A76" t="str">
            <v>SALE COSTS:</v>
          </cell>
          <cell r="B76">
            <v>2E-3</v>
          </cell>
          <cell r="C76">
            <v>13361.421911111109</v>
          </cell>
          <cell r="D76">
            <v>13782.26456844444</v>
          </cell>
          <cell r="E76">
            <v>14215.732505497775</v>
          </cell>
          <cell r="F76">
            <v>14662.204480662713</v>
          </cell>
          <cell r="G76">
            <v>15122.070615082597</v>
          </cell>
          <cell r="H76">
            <v>15595.732733535075</v>
          </cell>
          <cell r="I76">
            <v>16083.604715541131</v>
          </cell>
          <cell r="J76">
            <v>16586.11285700736</v>
          </cell>
          <cell r="K76">
            <v>17103.696242717575</v>
          </cell>
          <cell r="L76">
            <v>17636.807129999106</v>
          </cell>
          <cell r="N76" t="str">
            <v>YEAR NINE:</v>
          </cell>
          <cell r="O76">
            <v>0</v>
          </cell>
          <cell r="P76">
            <v>0</v>
          </cell>
          <cell r="Q76">
            <v>10407.078173369333</v>
          </cell>
          <cell r="R76">
            <v>12543.165223723325</v>
          </cell>
          <cell r="S76">
            <v>15469.073798833342</v>
          </cell>
          <cell r="T76">
            <v>18482.759631196663</v>
          </cell>
          <cell r="U76">
            <v>21586.856038530881</v>
          </cell>
          <cell r="V76">
            <v>24784.075338085102</v>
          </cell>
          <cell r="W76">
            <v>28077.211216625983</v>
          </cell>
          <cell r="X76">
            <v>31469.141171523035</v>
          </cell>
          <cell r="Y76">
            <v>476937.86705879698</v>
          </cell>
          <cell r="Z76" t="str">
            <v>IRR YR. 10</v>
          </cell>
          <cell r="AA76" t="e">
            <v>#NUM!</v>
          </cell>
        </row>
        <row r="77">
          <cell r="A77" t="str">
            <v>1ST LENDER PAYOFF:</v>
          </cell>
          <cell r="C77">
            <v>3391030.6165316617</v>
          </cell>
          <cell r="D77">
            <v>3349090.160428748</v>
          </cell>
          <cell r="E77">
            <v>3303952.11354254</v>
          </cell>
          <cell r="F77">
            <v>3255372.6877084002</v>
          </cell>
          <cell r="G77">
            <v>3203089.5080590006</v>
          </cell>
          <cell r="H77">
            <v>3146820.1959517654</v>
          </cell>
          <cell r="I77">
            <v>3086260.8438570094</v>
          </cell>
          <cell r="J77">
            <v>3021084.3739697025</v>
          </cell>
          <cell r="K77">
            <v>2950938.7716798331</v>
          </cell>
          <cell r="L77">
            <v>2875445.1843604166</v>
          </cell>
          <cell r="N77" t="str">
            <v>YEAR TEN:</v>
          </cell>
          <cell r="O77">
            <v>0</v>
          </cell>
          <cell r="P77">
            <v>0</v>
          </cell>
          <cell r="Q77">
            <v>10407.078173369333</v>
          </cell>
          <cell r="R77">
            <v>12543.165223723325</v>
          </cell>
          <cell r="S77">
            <v>15469.073798833342</v>
          </cell>
          <cell r="T77">
            <v>18482.759631196663</v>
          </cell>
          <cell r="U77">
            <v>21586.856038530881</v>
          </cell>
          <cell r="V77">
            <v>24784.075338085102</v>
          </cell>
          <cell r="W77">
            <v>28077.211216625983</v>
          </cell>
          <cell r="X77">
            <v>31469.141171523035</v>
          </cell>
        </row>
        <row r="78">
          <cell r="A78" t="str">
            <v>2ND LOAN PAYOFF:</v>
          </cell>
          <cell r="C78">
            <v>793317.08815223479</v>
          </cell>
          <cell r="D78">
            <v>786079.49791706691</v>
          </cell>
          <cell r="E78">
            <v>778241.19126190525</v>
          </cell>
          <cell r="F78">
            <v>769752.3090201593</v>
          </cell>
          <cell r="G78">
            <v>760558.85373900109</v>
          </cell>
          <cell r="H78">
            <v>750602.34620365012</v>
          </cell>
          <cell r="I78">
            <v>739819.45345333952</v>
          </cell>
          <cell r="J78">
            <v>728141.58592279523</v>
          </cell>
          <cell r="K78">
            <v>715494.461146652</v>
          </cell>
          <cell r="L78">
            <v>701797.63125155587</v>
          </cell>
        </row>
        <row r="79">
          <cell r="A79" t="str">
            <v>INVESTOR EQUITY PAYOFF:</v>
          </cell>
          <cell r="C79">
            <v>1251731.7</v>
          </cell>
          <cell r="D79">
            <v>1251731.7</v>
          </cell>
          <cell r="E79">
            <v>1243179.9053454122</v>
          </cell>
          <cell r="F79">
            <v>1233825.8933647582</v>
          </cell>
          <cell r="G79">
            <v>1223594.4105394222</v>
          </cell>
          <cell r="H79">
            <v>1212403.1440516673</v>
          </cell>
          <cell r="I79">
            <v>1200162.0595736869</v>
          </cell>
          <cell r="J79">
            <v>1186772.6769366986</v>
          </cell>
          <cell r="K79">
            <v>1172127.2778528046</v>
          </cell>
          <cell r="L79">
            <v>1156108.0393156973</v>
          </cell>
        </row>
        <row r="80">
          <cell r="A80" t="str">
            <v>OTHER:</v>
          </cell>
          <cell r="C80">
            <v>0</v>
          </cell>
          <cell r="D80">
            <v>0</v>
          </cell>
          <cell r="E80">
            <v>0</v>
          </cell>
          <cell r="F80">
            <v>0</v>
          </cell>
          <cell r="G80">
            <v>0</v>
          </cell>
          <cell r="H80">
            <v>0</v>
          </cell>
          <cell r="I80">
            <v>0</v>
          </cell>
          <cell r="J80">
            <v>0</v>
          </cell>
          <cell r="K80">
            <v>0</v>
          </cell>
          <cell r="L80">
            <v>0</v>
          </cell>
        </row>
        <row r="81">
          <cell r="A81" t="str">
            <v>RETURN OF CRF-SPONSOR EQUITY:</v>
          </cell>
          <cell r="C81">
            <v>609081.30000000005</v>
          </cell>
          <cell r="D81">
            <v>609081.30000000005</v>
          </cell>
          <cell r="E81">
            <v>609081.30000000005</v>
          </cell>
          <cell r="F81">
            <v>609081.30000000005</v>
          </cell>
          <cell r="G81">
            <v>609081.30000000005</v>
          </cell>
          <cell r="H81">
            <v>609081.30000000005</v>
          </cell>
          <cell r="I81">
            <v>609081.30000000005</v>
          </cell>
          <cell r="J81">
            <v>609081.30000000005</v>
          </cell>
          <cell r="K81">
            <v>609081.30000000005</v>
          </cell>
          <cell r="L81">
            <v>609081.30000000005</v>
          </cell>
        </row>
        <row r="82">
          <cell r="A82" t="str">
            <v>SALES PROCEEDS:</v>
          </cell>
          <cell r="C82">
            <v>488574.60984943574</v>
          </cell>
          <cell r="D82">
            <v>743544.71562351659</v>
          </cell>
          <cell r="E82">
            <v>1017038.6850385549</v>
          </cell>
          <cell r="F82">
            <v>1301785.8009507481</v>
          </cell>
          <cell r="G82">
            <v>1598368.4584379659</v>
          </cell>
          <cell r="H82">
            <v>1907406.320491568</v>
          </cell>
          <cell r="I82">
            <v>2229559.0490155779</v>
          </cell>
          <cell r="J82">
            <v>2565529.2502474021</v>
          </cell>
          <cell r="K82">
            <v>2916065.6520096054</v>
          </cell>
          <cell r="L82">
            <v>3281966.5316418922</v>
          </cell>
        </row>
        <row r="83">
          <cell r="A83" t="str">
            <v>INVESTOR SALE % (IRR DRIVEN):</v>
          </cell>
          <cell r="C83">
            <v>0.14389176009611285</v>
          </cell>
          <cell r="D83">
            <v>0.15766176547062441</v>
          </cell>
          <cell r="E83">
            <v>0.15983267103548396</v>
          </cell>
          <cell r="F83">
            <v>0.15752361169719634</v>
          </cell>
          <cell r="G83">
            <v>0.15274428655104452</v>
          </cell>
          <cell r="H83">
            <v>0.14630898846987531</v>
          </cell>
          <cell r="I83">
            <v>0.13856602142263671</v>
          </cell>
          <cell r="J83">
            <v>0.12964723063411684</v>
          </cell>
          <cell r="K83">
            <v>0.11956933502395839</v>
          </cell>
          <cell r="L83">
            <v>0.10221681660616591</v>
          </cell>
        </row>
        <row r="84">
          <cell r="A84" t="str">
            <v>INVESTOR SALE PROCEEDS: (IRR DRIVEN)</v>
          </cell>
          <cell r="C84">
            <v>70301.860549506935</v>
          </cell>
          <cell r="D84">
            <v>117228.572571557</v>
          </cell>
          <cell r="E84">
            <v>162556.00957612853</v>
          </cell>
          <cell r="F84">
            <v>205062.00102188936</v>
          </cell>
          <cell r="G84">
            <v>244141.64982979998</v>
          </cell>
          <cell r="H84">
            <v>279070.68935216812</v>
          </cell>
          <cell r="I84">
            <v>308941.12694892613</v>
          </cell>
          <cell r="J84">
            <v>332613.76240539784</v>
          </cell>
          <cell r="K84">
            <v>348672.03089699417</v>
          </cell>
          <cell r="L84">
            <v>335472.17107241368</v>
          </cell>
        </row>
        <row r="85">
          <cell r="A85" t="str">
            <v>INVESTOR SALE PROCEEDS:  (DISTIBUTION)</v>
          </cell>
          <cell r="C85">
            <v>41827.274929992884</v>
          </cell>
          <cell r="D85">
            <v>62631.614305195959</v>
          </cell>
          <cell r="E85">
            <v>85448.267546242641</v>
          </cell>
          <cell r="F85">
            <v>109672.37999288589</v>
          </cell>
          <cell r="G85">
            <v>135422.68086081659</v>
          </cell>
          <cell r="H85">
            <v>162833.56311394001</v>
          </cell>
          <cell r="I85">
            <v>192061.79220666518</v>
          </cell>
          <cell r="J85">
            <v>223291.54878420045</v>
          </cell>
          <cell r="K85">
            <v>256739.36211126111</v>
          </cell>
          <cell r="L85">
            <v>294649.43605694786</v>
          </cell>
        </row>
        <row r="86">
          <cell r="A86" t="str">
            <v>PROPERTY SALE PROCEEDS:</v>
          </cell>
          <cell r="C86">
            <v>376445.47436993592</v>
          </cell>
          <cell r="D86">
            <v>563684.52874676359</v>
          </cell>
          <cell r="E86">
            <v>769034.4079161837</v>
          </cell>
          <cell r="F86">
            <v>987051.41993597301</v>
          </cell>
          <cell r="G86">
            <v>1218804.1277473494</v>
          </cell>
          <cell r="H86">
            <v>1465502.06802546</v>
          </cell>
          <cell r="I86">
            <v>1728556.1298599865</v>
          </cell>
          <cell r="J86">
            <v>2009623.9390578037</v>
          </cell>
          <cell r="K86">
            <v>2310654.25900135</v>
          </cell>
          <cell r="L86">
            <v>2651844.9245125307</v>
          </cell>
        </row>
        <row r="87">
          <cell r="A87" t="str">
            <v>CRF-SPONSOR SALE PROCEEDS:</v>
          </cell>
          <cell r="C87">
            <v>62741.037876814116</v>
          </cell>
          <cell r="D87">
            <v>93947.60935263685</v>
          </cell>
          <cell r="E87">
            <v>128172.65766416659</v>
          </cell>
          <cell r="F87">
            <v>164508.89900646883</v>
          </cell>
          <cell r="G87">
            <v>203134.4275592675</v>
          </cell>
          <cell r="H87">
            <v>244250.83317159937</v>
          </cell>
          <cell r="I87">
            <v>288093.2644953744</v>
          </cell>
          <cell r="J87">
            <v>334937.99305094697</v>
          </cell>
          <cell r="K87">
            <v>385109.81338497804</v>
          </cell>
          <cell r="L87">
            <v>441975.03803373</v>
          </cell>
        </row>
        <row r="88">
          <cell r="A88" t="str">
            <v>CRA PROPERTY CASH FLOWS:</v>
          </cell>
          <cell r="C88">
            <v>0</v>
          </cell>
          <cell r="D88">
            <v>10407.078173369333</v>
          </cell>
          <cell r="E88">
            <v>12543.165223723325</v>
          </cell>
          <cell r="F88">
            <v>15469.073798833342</v>
          </cell>
          <cell r="G88">
            <v>18482.759631196663</v>
          </cell>
          <cell r="H88">
            <v>21586.856038530881</v>
          </cell>
          <cell r="I88">
            <v>24784.075338085102</v>
          </cell>
          <cell r="J88">
            <v>28077.211216625983</v>
          </cell>
          <cell r="K88">
            <v>31469.141171523035</v>
          </cell>
          <cell r="L88">
            <v>34962.829025066996</v>
          </cell>
        </row>
        <row r="91">
          <cell r="A91" t="str">
            <v>CRF-SPONSOR SALE PROJECTIONS</v>
          </cell>
          <cell r="C91" t="str">
            <v>YEAR 1</v>
          </cell>
          <cell r="D91" t="str">
            <v>YEAR 2</v>
          </cell>
          <cell r="E91" t="str">
            <v>YEAR 3</v>
          </cell>
          <cell r="F91" t="str">
            <v>YEAR 4</v>
          </cell>
          <cell r="G91" t="str">
            <v>YEAR 5</v>
          </cell>
          <cell r="H91" t="str">
            <v>YEAR 6</v>
          </cell>
          <cell r="I91" t="str">
            <v>YEAR 7</v>
          </cell>
          <cell r="J91" t="str">
            <v>YEAR 8</v>
          </cell>
          <cell r="K91" t="str">
            <v>YEAR 9</v>
          </cell>
          <cell r="L91" t="str">
            <v>YEAR 10</v>
          </cell>
        </row>
        <row r="92">
          <cell r="A92" t="str">
            <v>PROJECTED NOI:</v>
          </cell>
          <cell r="C92">
            <v>524868.65665280004</v>
          </cell>
          <cell r="D92">
            <v>601263.98599999992</v>
          </cell>
          <cell r="E92">
            <v>620201.90557999979</v>
          </cell>
          <cell r="F92">
            <v>639707.96274739993</v>
          </cell>
          <cell r="G92">
            <v>659799.20162982203</v>
          </cell>
          <cell r="H92">
            <v>680493.17767871683</v>
          </cell>
          <cell r="I92">
            <v>701807.9730090783</v>
          </cell>
          <cell r="J92">
            <v>723762.21219935082</v>
          </cell>
          <cell r="K92">
            <v>746375.07856533118</v>
          </cell>
          <cell r="L92">
            <v>769666.33092229092</v>
          </cell>
          <cell r="N92" t="str">
            <v>IRR CALC:</v>
          </cell>
          <cell r="O92" t="str">
            <v>INITIAL INV:</v>
          </cell>
          <cell r="P92" t="str">
            <v>YEAR 1</v>
          </cell>
          <cell r="Q92" t="str">
            <v>YEAR 2</v>
          </cell>
          <cell r="R92" t="str">
            <v>YEAR 3</v>
          </cell>
          <cell r="S92" t="str">
            <v>YEAR 4</v>
          </cell>
          <cell r="T92" t="str">
            <v>YEAR 5</v>
          </cell>
          <cell r="U92" t="str">
            <v>YEAR 6</v>
          </cell>
          <cell r="V92" t="str">
            <v>YEAR 7</v>
          </cell>
          <cell r="W92" t="str">
            <v>YEAR 8</v>
          </cell>
          <cell r="X92" t="str">
            <v>YEAR 9</v>
          </cell>
          <cell r="Y92" t="str">
            <v>YEAR 10</v>
          </cell>
          <cell r="Z92" t="str">
            <v>IRR CALCULATION:</v>
          </cell>
        </row>
        <row r="93">
          <cell r="A93" t="str">
            <v>CAP RATE:</v>
          </cell>
          <cell r="C93">
            <v>0.09</v>
          </cell>
          <cell r="D93">
            <v>0.09</v>
          </cell>
          <cell r="E93">
            <v>0.09</v>
          </cell>
          <cell r="F93">
            <v>0.09</v>
          </cell>
          <cell r="G93">
            <v>0.09</v>
          </cell>
          <cell r="H93">
            <v>0.09</v>
          </cell>
          <cell r="I93">
            <v>0.09</v>
          </cell>
          <cell r="J93">
            <v>0.09</v>
          </cell>
          <cell r="K93">
            <v>0.09</v>
          </cell>
          <cell r="L93">
            <v>0.09</v>
          </cell>
          <cell r="M93">
            <v>793656.32084995974</v>
          </cell>
          <cell r="N93" t="str">
            <v>YEAR  ONE:</v>
          </cell>
          <cell r="O93">
            <v>-609081.30000000005</v>
          </cell>
          <cell r="P93">
            <v>51309.912904297831</v>
          </cell>
          <cell r="Q93">
            <v>1161426.1228943574</v>
          </cell>
          <cell r="Z93" t="str">
            <v>IRR YR. 2:</v>
          </cell>
          <cell r="AA93">
            <v>0.42365005694787961</v>
          </cell>
        </row>
        <row r="94">
          <cell r="A94" t="str">
            <v>INC. SALES PRICE:</v>
          </cell>
          <cell r="C94">
            <v>6680710.9555555545</v>
          </cell>
          <cell r="D94">
            <v>6891132.2842222201</v>
          </cell>
          <cell r="E94">
            <v>7107866.252748888</v>
          </cell>
          <cell r="F94">
            <v>7331102.2403313564</v>
          </cell>
          <cell r="G94">
            <v>7561035.3075412987</v>
          </cell>
          <cell r="H94">
            <v>7797866.3667675368</v>
          </cell>
          <cell r="I94">
            <v>8041802.357770565</v>
          </cell>
          <cell r="J94">
            <v>8293056.42850368</v>
          </cell>
          <cell r="K94">
            <v>8551848.1213587876</v>
          </cell>
          <cell r="L94">
            <v>8818403.5649995524</v>
          </cell>
          <cell r="M94">
            <v>0.1</v>
          </cell>
          <cell r="N94" t="str">
            <v>YEAR TWO:</v>
          </cell>
          <cell r="O94">
            <v>-609081.30000000005</v>
          </cell>
          <cell r="P94">
            <v>51309.912904297831</v>
          </cell>
          <cell r="Q94">
            <v>82607.903500230605</v>
          </cell>
          <cell r="R94">
            <v>1334027.7527740381</v>
          </cell>
          <cell r="Z94" t="str">
            <v>IRR YR. 3:</v>
          </cell>
          <cell r="AA94">
            <v>0.36289460049572536</v>
          </cell>
        </row>
        <row r="95">
          <cell r="A95" t="str">
            <v>OTHER:</v>
          </cell>
          <cell r="C95">
            <v>0</v>
          </cell>
          <cell r="D95">
            <v>0</v>
          </cell>
          <cell r="E95">
            <v>0</v>
          </cell>
          <cell r="F95">
            <v>0</v>
          </cell>
          <cell r="G95">
            <v>0</v>
          </cell>
          <cell r="H95">
            <v>0</v>
          </cell>
          <cell r="I95">
            <v>0</v>
          </cell>
          <cell r="J95">
            <v>0</v>
          </cell>
          <cell r="K95">
            <v>0</v>
          </cell>
          <cell r="L95">
            <v>0</v>
          </cell>
          <cell r="M95">
            <v>15707797</v>
          </cell>
          <cell r="N95" t="str">
            <v>YEAR THREE:</v>
          </cell>
          <cell r="O95">
            <v>-609081.30000000005</v>
          </cell>
          <cell r="P95">
            <v>51309.912904297831</v>
          </cell>
          <cell r="Q95">
            <v>82607.903500230605</v>
          </cell>
          <cell r="R95">
            <v>84084.702522021078</v>
          </cell>
          <cell r="S95">
            <v>1522535.6434601154</v>
          </cell>
          <cell r="Z95" t="str">
            <v>IRR YR. 4:</v>
          </cell>
          <cell r="AA95">
            <v>0.32910434441831726</v>
          </cell>
        </row>
        <row r="96">
          <cell r="A96" t="str">
            <v>TOTAL SALES PRICE:</v>
          </cell>
          <cell r="C96">
            <v>6680710.9555555545</v>
          </cell>
          <cell r="D96">
            <v>6891132.2842222201</v>
          </cell>
          <cell r="E96">
            <v>7107866.252748888</v>
          </cell>
          <cell r="F96">
            <v>7331102.2403313564</v>
          </cell>
          <cell r="G96">
            <v>7561035.3075412987</v>
          </cell>
          <cell r="H96">
            <v>7797866.3667675368</v>
          </cell>
          <cell r="I96">
            <v>8041802.357770565</v>
          </cell>
          <cell r="J96">
            <v>8293056.42850368</v>
          </cell>
          <cell r="K96">
            <v>8551848.1213587876</v>
          </cell>
          <cell r="L96">
            <v>8818403.5649995524</v>
          </cell>
          <cell r="N96" t="str">
            <v>YEAR FOUR:</v>
          </cell>
          <cell r="O96">
            <v>-609081.30000000005</v>
          </cell>
          <cell r="P96">
            <v>51309.912904297831</v>
          </cell>
          <cell r="Q96">
            <v>82607.903500230605</v>
          </cell>
          <cell r="R96">
            <v>84084.702522021078</v>
          </cell>
          <cell r="S96">
            <v>90911.822530611127</v>
          </cell>
          <cell r="T96">
            <v>1722694.7563275408</v>
          </cell>
          <cell r="Z96" t="str">
            <v>IRR YR. 5:</v>
          </cell>
          <cell r="AA96">
            <v>0.3065185115315448</v>
          </cell>
        </row>
        <row r="97">
          <cell r="A97" t="str">
            <v>PRICE/SQUARE FOOT:</v>
          </cell>
          <cell r="C97">
            <v>69.28329450102207</v>
          </cell>
          <cell r="D97">
            <v>71.465499805262269</v>
          </cell>
          <cell r="E97">
            <v>73.713171268629708</v>
          </cell>
          <cell r="F97">
            <v>76.028272875898168</v>
          </cell>
          <cell r="G97">
            <v>78.412827531384679</v>
          </cell>
          <cell r="H97">
            <v>80.868918826535761</v>
          </cell>
          <cell r="I97">
            <v>83.398692860541402</v>
          </cell>
          <cell r="J97">
            <v>86.004360115567167</v>
          </cell>
          <cell r="K97">
            <v>88.688197388243708</v>
          </cell>
          <cell r="L97">
            <v>91.452549779100579</v>
          </cell>
          <cell r="N97" t="str">
            <v>YEAR FIVE:</v>
          </cell>
          <cell r="O97">
            <v>-609081.30000000005</v>
          </cell>
          <cell r="P97">
            <v>51309.912904297831</v>
          </cell>
          <cell r="Q97">
            <v>82607.903500230605</v>
          </cell>
          <cell r="R97">
            <v>84084.702522021078</v>
          </cell>
          <cell r="S97">
            <v>90911.822530611127</v>
          </cell>
          <cell r="T97">
            <v>97943.756139458856</v>
          </cell>
          <cell r="U97">
            <v>1935519.1826104329</v>
          </cell>
          <cell r="Z97" t="str">
            <v>IRR YR. 6:</v>
          </cell>
          <cell r="AA97">
            <v>0.28989874040324326</v>
          </cell>
        </row>
        <row r="98">
          <cell r="A98" t="str">
            <v>PRICE PER UNIT:</v>
          </cell>
          <cell r="C98">
            <v>44538.073037037029</v>
          </cell>
          <cell r="D98">
            <v>45940.881894814804</v>
          </cell>
          <cell r="E98">
            <v>47385.77501832592</v>
          </cell>
          <cell r="F98">
            <v>48874.014935542378</v>
          </cell>
          <cell r="G98">
            <v>50406.902050275326</v>
          </cell>
          <cell r="H98">
            <v>51985.775778450246</v>
          </cell>
          <cell r="I98">
            <v>53612.015718470437</v>
          </cell>
          <cell r="J98">
            <v>55287.042856691201</v>
          </cell>
          <cell r="K98">
            <v>57012.320809058583</v>
          </cell>
          <cell r="L98">
            <v>58789.357099997018</v>
          </cell>
          <cell r="N98" t="str">
            <v>YEAR SIX:</v>
          </cell>
          <cell r="O98">
            <v>-609081.30000000005</v>
          </cell>
          <cell r="P98">
            <v>51309.912904297831</v>
          </cell>
          <cell r="Q98">
            <v>82607.903500230605</v>
          </cell>
          <cell r="R98">
            <v>84084.702522021078</v>
          </cell>
          <cell r="S98">
            <v>90911.822530611127</v>
          </cell>
          <cell r="T98">
            <v>97943.756139458856</v>
          </cell>
          <cell r="U98">
            <v>105186.64775657206</v>
          </cell>
          <cell r="V98">
            <v>2162190.9914868106</v>
          </cell>
          <cell r="Z98" t="str">
            <v>IRR YR. 7:</v>
          </cell>
          <cell r="AA98">
            <v>0.27694817497227725</v>
          </cell>
        </row>
        <row r="99">
          <cell r="A99" t="str">
            <v>LESS:  SALE DEDUCTIONS:</v>
          </cell>
          <cell r="N99" t="str">
            <v>YEAR SEVEN:</v>
          </cell>
          <cell r="O99">
            <v>-609081.30000000005</v>
          </cell>
          <cell r="P99">
            <v>51309.912904297831</v>
          </cell>
          <cell r="Q99">
            <v>82607.903500230605</v>
          </cell>
          <cell r="R99">
            <v>84084.702522021078</v>
          </cell>
          <cell r="S99">
            <v>90911.822530611127</v>
          </cell>
          <cell r="T99">
            <v>97943.756139458856</v>
          </cell>
          <cell r="U99">
            <v>105186.64775657206</v>
          </cell>
          <cell r="V99">
            <v>112646.82612219856</v>
          </cell>
          <cell r="W99">
            <v>2404098.0558456508</v>
          </cell>
          <cell r="Z99" t="str">
            <v>IRR YR. 8:</v>
          </cell>
          <cell r="AA99">
            <v>0.26647470909660487</v>
          </cell>
        </row>
        <row r="100">
          <cell r="A100" t="str">
            <v>COMMISSIONS:</v>
          </cell>
          <cell r="B100">
            <v>0.02</v>
          </cell>
          <cell r="C100">
            <v>133614.2191111111</v>
          </cell>
          <cell r="D100">
            <v>137822.6456844444</v>
          </cell>
          <cell r="E100">
            <v>142157.32505497776</v>
          </cell>
          <cell r="F100">
            <v>146622.04480662712</v>
          </cell>
          <cell r="G100">
            <v>151220.70615082598</v>
          </cell>
          <cell r="H100">
            <v>155957.32733535074</v>
          </cell>
          <cell r="I100">
            <v>160836.0471554113</v>
          </cell>
          <cell r="J100">
            <v>165861.1285700736</v>
          </cell>
          <cell r="K100">
            <v>171036.96242717575</v>
          </cell>
          <cell r="L100">
            <v>176368.07129999105</v>
          </cell>
          <cell r="N100" t="str">
            <v>YEAR EIGHT:</v>
          </cell>
          <cell r="O100">
            <v>-609081.30000000005</v>
          </cell>
          <cell r="P100">
            <v>51309.912904297831</v>
          </cell>
          <cell r="Q100">
            <v>82607.903500230605</v>
          </cell>
          <cell r="R100">
            <v>84084.702522021078</v>
          </cell>
          <cell r="S100">
            <v>90911.822530611127</v>
          </cell>
          <cell r="T100">
            <v>97943.756139458856</v>
          </cell>
          <cell r="U100">
            <v>105186.64775657206</v>
          </cell>
          <cell r="V100">
            <v>112646.82612219856</v>
          </cell>
          <cell r="W100">
            <v>120330.80983879394</v>
          </cell>
          <cell r="X100">
            <v>2662871.0586832589</v>
          </cell>
          <cell r="Z100" t="str">
            <v>IRR YR. 9</v>
          </cell>
          <cell r="AA100">
            <v>0.25778475892000235</v>
          </cell>
        </row>
        <row r="101">
          <cell r="A101" t="str">
            <v>SALE COSTS:</v>
          </cell>
          <cell r="B101">
            <v>2E-3</v>
          </cell>
          <cell r="C101">
            <v>13361.421911111109</v>
          </cell>
          <cell r="D101">
            <v>13782.26456844444</v>
          </cell>
          <cell r="E101">
            <v>14215.732505497775</v>
          </cell>
          <cell r="F101">
            <v>14662.204480662713</v>
          </cell>
          <cell r="G101">
            <v>15122.070615082597</v>
          </cell>
          <cell r="H101">
            <v>15595.732733535075</v>
          </cell>
          <cell r="I101">
            <v>16083.604715541131</v>
          </cell>
          <cell r="J101">
            <v>16586.11285700736</v>
          </cell>
          <cell r="K101">
            <v>17103.696242717575</v>
          </cell>
          <cell r="L101">
            <v>17636.807129999106</v>
          </cell>
          <cell r="M101">
            <v>1570780</v>
          </cell>
          <cell r="N101" t="str">
            <v>YEAR NINE:</v>
          </cell>
          <cell r="O101">
            <v>-609081.30000000005</v>
          </cell>
          <cell r="P101">
            <v>51309.912904297831</v>
          </cell>
          <cell r="Q101">
            <v>82607.903500230605</v>
          </cell>
          <cell r="R101">
            <v>84084.702522021078</v>
          </cell>
          <cell r="S101">
            <v>90911.822530611127</v>
          </cell>
          <cell r="T101">
            <v>97943.756139458856</v>
          </cell>
          <cell r="U101">
            <v>105186.64775657206</v>
          </cell>
          <cell r="V101">
            <v>112646.82612219856</v>
          </cell>
          <cell r="W101">
            <v>120330.80983879394</v>
          </cell>
          <cell r="X101">
            <v>128245.31306688706</v>
          </cell>
          <cell r="Y101">
            <v>2955348.4378706235</v>
          </cell>
          <cell r="Z101" t="str">
            <v>IRR YR. 10:</v>
          </cell>
          <cell r="AA101">
            <v>0.25089557602568496</v>
          </cell>
        </row>
        <row r="102">
          <cell r="A102" t="str">
            <v>1ST LENDER PAYOFF:</v>
          </cell>
          <cell r="C102">
            <v>3391030.6165316617</v>
          </cell>
          <cell r="D102">
            <v>3349090.160428748</v>
          </cell>
          <cell r="E102">
            <v>3303952.11354254</v>
          </cell>
          <cell r="F102">
            <v>3255372.6877084002</v>
          </cell>
          <cell r="G102">
            <v>3203089.5080590006</v>
          </cell>
          <cell r="H102">
            <v>3146820.1959517654</v>
          </cell>
          <cell r="I102">
            <v>3086260.8438570094</v>
          </cell>
          <cell r="J102">
            <v>3021084.3739697025</v>
          </cell>
          <cell r="K102">
            <v>2950938.7716798331</v>
          </cell>
          <cell r="L102">
            <v>2875445.1843604166</v>
          </cell>
          <cell r="N102" t="str">
            <v>YEAR TEN:</v>
          </cell>
          <cell r="O102">
            <v>-609081.30000000005</v>
          </cell>
          <cell r="P102">
            <v>51309.912904297831</v>
          </cell>
          <cell r="Q102">
            <v>82607.903500230605</v>
          </cell>
          <cell r="R102">
            <v>84084.702522021078</v>
          </cell>
          <cell r="S102">
            <v>90911.822530611127</v>
          </cell>
          <cell r="T102">
            <v>97943.756139458856</v>
          </cell>
          <cell r="U102">
            <v>105186.64775657206</v>
          </cell>
          <cell r="V102">
            <v>112646.82612219856</v>
          </cell>
          <cell r="W102">
            <v>120330.80983879394</v>
          </cell>
          <cell r="X102">
            <v>128245.31306688706</v>
          </cell>
        </row>
        <row r="103">
          <cell r="A103" t="str">
            <v>2ND LOAN PAYOFF:</v>
          </cell>
          <cell r="C103">
            <v>793317.08815223479</v>
          </cell>
          <cell r="D103">
            <v>786079.49791706691</v>
          </cell>
          <cell r="E103">
            <v>778241.19126190525</v>
          </cell>
          <cell r="F103">
            <v>769752.3090201593</v>
          </cell>
          <cell r="G103">
            <v>760558.85373900109</v>
          </cell>
          <cell r="H103">
            <v>750602.34620365012</v>
          </cell>
          <cell r="I103">
            <v>739819.45345333952</v>
          </cell>
          <cell r="J103">
            <v>728141.58592279523</v>
          </cell>
          <cell r="K103">
            <v>715494.461146652</v>
          </cell>
          <cell r="L103">
            <v>701797.63125155587</v>
          </cell>
          <cell r="M103">
            <v>7708215</v>
          </cell>
        </row>
        <row r="104">
          <cell r="A104" t="str">
            <v>INVESTOR EQUITY PAYOFF:</v>
          </cell>
          <cell r="C104">
            <v>1251731.7</v>
          </cell>
          <cell r="D104">
            <v>1251731.7</v>
          </cell>
          <cell r="E104">
            <v>1243179.9053454122</v>
          </cell>
          <cell r="F104">
            <v>1233825.8933647582</v>
          </cell>
          <cell r="G104">
            <v>1223594.4105394222</v>
          </cell>
          <cell r="H104">
            <v>1212403.1440516673</v>
          </cell>
          <cell r="I104">
            <v>1200162.0595736869</v>
          </cell>
          <cell r="J104">
            <v>1186772.6769366986</v>
          </cell>
          <cell r="K104">
            <v>1172127.2778528046</v>
          </cell>
          <cell r="L104">
            <v>1156108.0393156973</v>
          </cell>
          <cell r="M104">
            <v>1836000</v>
          </cell>
        </row>
        <row r="105">
          <cell r="A105" t="str">
            <v>OTHER:</v>
          </cell>
          <cell r="C105">
            <v>0</v>
          </cell>
          <cell r="D105">
            <v>0</v>
          </cell>
          <cell r="E105">
            <v>0</v>
          </cell>
          <cell r="F105">
            <v>0</v>
          </cell>
          <cell r="G105">
            <v>0</v>
          </cell>
          <cell r="H105">
            <v>0</v>
          </cell>
          <cell r="I105">
            <v>0</v>
          </cell>
          <cell r="J105">
            <v>0</v>
          </cell>
          <cell r="K105">
            <v>0</v>
          </cell>
          <cell r="L105">
            <v>0</v>
          </cell>
        </row>
        <row r="106">
          <cell r="A106" t="str">
            <v>RETURN OF CRF-SPONSOR EQUITY:</v>
          </cell>
          <cell r="C106">
            <v>609081.30000000005</v>
          </cell>
          <cell r="D106">
            <v>609081.30000000005</v>
          </cell>
          <cell r="E106">
            <v>609081.30000000005</v>
          </cell>
          <cell r="F106">
            <v>609081.30000000005</v>
          </cell>
          <cell r="G106">
            <v>609081.30000000005</v>
          </cell>
          <cell r="H106">
            <v>609081.30000000005</v>
          </cell>
          <cell r="I106">
            <v>609081.30000000005</v>
          </cell>
          <cell r="J106">
            <v>609081.30000000005</v>
          </cell>
          <cell r="K106">
            <v>609081.30000000005</v>
          </cell>
          <cell r="L106">
            <v>609081.30000000005</v>
          </cell>
        </row>
        <row r="107">
          <cell r="A107" t="str">
            <v>SALES PROCEEDS:</v>
          </cell>
          <cell r="C107">
            <v>488574.60984943574</v>
          </cell>
          <cell r="D107">
            <v>743544.71562351659</v>
          </cell>
          <cell r="E107">
            <v>1017038.6850385549</v>
          </cell>
          <cell r="F107">
            <v>1301785.8009507481</v>
          </cell>
          <cell r="G107">
            <v>1598368.4584379659</v>
          </cell>
          <cell r="H107">
            <v>1907406.320491568</v>
          </cell>
          <cell r="I107">
            <v>2229559.0490155779</v>
          </cell>
          <cell r="J107">
            <v>2565529.2502474021</v>
          </cell>
          <cell r="K107">
            <v>2916065.6520096054</v>
          </cell>
          <cell r="L107">
            <v>3281966.5316418922</v>
          </cell>
        </row>
        <row r="108">
          <cell r="A108" t="str">
            <v>INVESTOR SALE % (IRR DRIVEN):</v>
          </cell>
          <cell r="C108">
            <v>0.14389176009611285</v>
          </cell>
          <cell r="D108">
            <v>0.15766176547062441</v>
          </cell>
          <cell r="E108">
            <v>0.15983267103548396</v>
          </cell>
          <cell r="F108">
            <v>0.15752361169719634</v>
          </cell>
          <cell r="G108">
            <v>0.15274428655104452</v>
          </cell>
          <cell r="H108">
            <v>0.14630898846987531</v>
          </cell>
          <cell r="I108">
            <v>0.13856602142263671</v>
          </cell>
          <cell r="J108">
            <v>0.12964723063411684</v>
          </cell>
          <cell r="K108">
            <v>0.11956933502395839</v>
          </cell>
          <cell r="L108">
            <v>0.10221681660616591</v>
          </cell>
        </row>
        <row r="109">
          <cell r="A109" t="str">
            <v>INVESTOR SALE PROCEEDS: (IRR DRIVEN)</v>
          </cell>
          <cell r="C109">
            <v>70301.860549506935</v>
          </cell>
          <cell r="D109">
            <v>117228.572571557</v>
          </cell>
          <cell r="E109">
            <v>162556.00957612853</v>
          </cell>
          <cell r="F109">
            <v>205062.00102188936</v>
          </cell>
          <cell r="G109">
            <v>244141.64982979998</v>
          </cell>
          <cell r="H109">
            <v>279070.68935216812</v>
          </cell>
          <cell r="I109">
            <v>308941.12694892613</v>
          </cell>
          <cell r="J109">
            <v>332613.76240539784</v>
          </cell>
          <cell r="K109">
            <v>348672.03089699417</v>
          </cell>
          <cell r="L109">
            <v>335472.17107241368</v>
          </cell>
        </row>
        <row r="110">
          <cell r="A110" t="str">
            <v>INVESTOR SALE PROCEEDS:  (DISTIBUTION)</v>
          </cell>
          <cell r="C110">
            <v>41827.274929992884</v>
          </cell>
          <cell r="D110">
            <v>62631.614305195959</v>
          </cell>
          <cell r="E110">
            <v>85448.267546242641</v>
          </cell>
          <cell r="F110">
            <v>109672.37999288589</v>
          </cell>
          <cell r="G110">
            <v>135422.68086081659</v>
          </cell>
          <cell r="H110">
            <v>162833.56311394001</v>
          </cell>
          <cell r="I110">
            <v>192061.79220666518</v>
          </cell>
          <cell r="J110">
            <v>223291.54878420045</v>
          </cell>
          <cell r="K110">
            <v>256739.36211126111</v>
          </cell>
          <cell r="L110">
            <v>294649.43605694786</v>
          </cell>
        </row>
        <row r="111">
          <cell r="A111" t="str">
            <v>PROPERTY SALE PROCEEDS:</v>
          </cell>
          <cell r="C111">
            <v>376445.47436993592</v>
          </cell>
          <cell r="D111">
            <v>563684.52874676359</v>
          </cell>
          <cell r="E111">
            <v>769034.4079161837</v>
          </cell>
          <cell r="F111">
            <v>987051.41993597301</v>
          </cell>
          <cell r="G111">
            <v>1218804.1277473494</v>
          </cell>
          <cell r="H111">
            <v>1465502.06802546</v>
          </cell>
          <cell r="I111">
            <v>1728556.1298599865</v>
          </cell>
          <cell r="J111">
            <v>2009623.9390578037</v>
          </cell>
          <cell r="K111">
            <v>2310654.25900135</v>
          </cell>
          <cell r="L111">
            <v>2651844.9245125307</v>
          </cell>
        </row>
        <row r="112">
          <cell r="A112" t="str">
            <v>CRF-SPONSOR SALE PROCEEDS:</v>
          </cell>
          <cell r="C112">
            <v>313704.43649312179</v>
          </cell>
          <cell r="D112">
            <v>469736.91939412674</v>
          </cell>
          <cell r="E112">
            <v>640861.75025201705</v>
          </cell>
          <cell r="F112">
            <v>822542.52092950419</v>
          </cell>
          <cell r="G112">
            <v>1015669.7001880819</v>
          </cell>
          <cell r="H112">
            <v>1221251.2348538607</v>
          </cell>
          <cell r="I112">
            <v>1440462.8653646121</v>
          </cell>
          <cell r="J112">
            <v>1674685.9460068566</v>
          </cell>
          <cell r="K112">
            <v>1925544.4456163719</v>
          </cell>
          <cell r="L112">
            <v>2209869.8864788008</v>
          </cell>
        </row>
        <row r="113">
          <cell r="A113" t="str">
            <v>CRF-SPONSOR PROPERTY CASH FLOW:</v>
          </cell>
          <cell r="C113">
            <v>51309.912904297831</v>
          </cell>
          <cell r="D113">
            <v>82607.903500230605</v>
          </cell>
          <cell r="E113">
            <v>84084.702522021078</v>
          </cell>
          <cell r="F113">
            <v>90911.822530611127</v>
          </cell>
          <cell r="G113">
            <v>97943.756139458856</v>
          </cell>
          <cell r="H113">
            <v>105186.64775657206</v>
          </cell>
          <cell r="I113">
            <v>112646.82612219856</v>
          </cell>
          <cell r="J113">
            <v>120330.80983879394</v>
          </cell>
          <cell r="K113">
            <v>128245.31306688706</v>
          </cell>
          <cell r="L113">
            <v>136397.25139182297</v>
          </cell>
        </row>
        <row r="114">
          <cell r="A114" t="str">
            <v>CASH ON CASH RETURN:</v>
          </cell>
          <cell r="C114">
            <v>8.4241484518237264E-2</v>
          </cell>
          <cell r="D114">
            <v>0.13562705586303603</v>
          </cell>
          <cell r="E114">
            <v>0.13805168952325589</v>
          </cell>
          <cell r="F114">
            <v>0.14926057084762104</v>
          </cell>
          <cell r="G114">
            <v>0.16080571861171711</v>
          </cell>
          <cell r="H114">
            <v>0.17269722080873612</v>
          </cell>
          <cell r="I114">
            <v>0.18494546807166556</v>
          </cell>
          <cell r="J114">
            <v>0.197561162752483</v>
          </cell>
          <cell r="K114">
            <v>0.21055532827372478</v>
          </cell>
          <cell r="L114">
            <v>0.2239393187606038</v>
          </cell>
          <cell r="M114">
            <v>1009664.9457728941</v>
          </cell>
          <cell r="O114">
            <v>51309.912904297831</v>
          </cell>
          <cell r="P114">
            <v>82607.903500230605</v>
          </cell>
          <cell r="Q114">
            <v>84084.702522021078</v>
          </cell>
          <cell r="R114">
            <v>90911.822530611127</v>
          </cell>
          <cell r="S114">
            <v>97943.756139458856</v>
          </cell>
          <cell r="T114">
            <v>105186.64775657206</v>
          </cell>
          <cell r="U114">
            <v>112646.82612219856</v>
          </cell>
          <cell r="V114">
            <v>120330.80983879394</v>
          </cell>
          <cell r="W114">
            <v>128245.31306688706</v>
          </cell>
          <cell r="X114">
            <v>136397.25139182297</v>
          </cell>
        </row>
        <row r="115">
          <cell r="A115" t="str">
            <v>INTERNAL RATE OF RETURN:</v>
          </cell>
          <cell r="C115" t="str">
            <v>N/A</v>
          </cell>
          <cell r="D115">
            <v>0.42365005694787961</v>
          </cell>
          <cell r="E115">
            <v>0.36289460049572536</v>
          </cell>
          <cell r="F115">
            <v>0.32910434441831726</v>
          </cell>
          <cell r="G115">
            <v>0.3065185115315448</v>
          </cell>
          <cell r="H115">
            <v>0.28989874040324326</v>
          </cell>
          <cell r="I115">
            <v>0.27694817497227725</v>
          </cell>
          <cell r="J115">
            <v>0.26647470909660487</v>
          </cell>
          <cell r="K115">
            <v>0.25778475892000235</v>
          </cell>
          <cell r="L115">
            <v>0.25089557602568496</v>
          </cell>
          <cell r="M115">
            <v>100966.49457728941</v>
          </cell>
          <cell r="O115">
            <v>51309.912904297831</v>
          </cell>
          <cell r="P115">
            <v>133917.81640452845</v>
          </cell>
          <cell r="Q115">
            <v>218002.51892654953</v>
          </cell>
          <cell r="R115">
            <v>308914.34145716066</v>
          </cell>
          <cell r="S115">
            <v>406858.09759661951</v>
          </cell>
          <cell r="T115">
            <v>512044.74535319157</v>
          </cell>
          <cell r="U115">
            <v>624691.57147539011</v>
          </cell>
          <cell r="V115">
            <v>745022.38131418405</v>
          </cell>
          <cell r="W115">
            <v>873267.69438107114</v>
          </cell>
          <cell r="X115">
            <v>1009664.9457728941</v>
          </cell>
        </row>
        <row r="116">
          <cell r="A116" t="str">
            <v>CUMULATIVE CASH ON CASH RETURN:</v>
          </cell>
          <cell r="C116">
            <v>51309.912904297831</v>
          </cell>
          <cell r="D116">
            <v>133917.81640452845</v>
          </cell>
          <cell r="E116">
            <v>218002.51892654953</v>
          </cell>
          <cell r="F116">
            <v>308914.34145716066</v>
          </cell>
          <cell r="G116">
            <v>406858.09759661951</v>
          </cell>
          <cell r="H116">
            <v>512044.74535319157</v>
          </cell>
          <cell r="I116">
            <v>624691.57147539011</v>
          </cell>
          <cell r="J116">
            <v>745022.38131418405</v>
          </cell>
          <cell r="K116">
            <v>873267.69438107114</v>
          </cell>
          <cell r="L116">
            <v>1009664.9457728941</v>
          </cell>
          <cell r="M116">
            <v>0.13384797929616601</v>
          </cell>
          <cell r="N116" t="str">
            <v>avg.coc return:</v>
          </cell>
          <cell r="O116">
            <v>8.4241484518237264E-2</v>
          </cell>
          <cell r="P116">
            <v>0.10993427019063665</v>
          </cell>
          <cell r="Q116">
            <v>0.11930674330150974</v>
          </cell>
          <cell r="R116">
            <v>0.12679520018803755</v>
          </cell>
          <cell r="S116">
            <v>0.13359730387277347</v>
          </cell>
          <cell r="T116">
            <v>0.14011395669543389</v>
          </cell>
          <cell r="U116">
            <v>0.14651845832060986</v>
          </cell>
          <cell r="V116">
            <v>0.152898796374594</v>
          </cell>
          <cell r="W116">
            <v>0.15930507769671964</v>
          </cell>
          <cell r="X116">
            <v>0.16576850180310804</v>
          </cell>
        </row>
        <row r="117">
          <cell r="A117" t="str">
            <v>CUMULATIVE AVG. COC RETURN:</v>
          </cell>
          <cell r="C117">
            <v>8.4241484518237264E-2</v>
          </cell>
          <cell r="D117">
            <v>0.10993427019063665</v>
          </cell>
          <cell r="E117">
            <v>0.11930674330150974</v>
          </cell>
          <cell r="F117">
            <v>0.12679520018803755</v>
          </cell>
          <cell r="G117">
            <v>0.13359730387277347</v>
          </cell>
          <cell r="H117">
            <v>0.14011395669543389</v>
          </cell>
          <cell r="I117">
            <v>0.14651845832060986</v>
          </cell>
          <cell r="J117">
            <v>0.152898796374594</v>
          </cell>
          <cell r="K117">
            <v>0.15930507769671964</v>
          </cell>
          <cell r="L117">
            <v>0.16576850180310804</v>
          </cell>
          <cell r="M117">
            <v>4883694.025585887</v>
          </cell>
        </row>
        <row r="118">
          <cell r="A118" t="str">
            <v>PAGE 3 of 3</v>
          </cell>
        </row>
        <row r="119">
          <cell r="A119" t="str">
            <v>PROPERTY ID#:</v>
          </cell>
          <cell r="B119" t="str">
            <v>f:/ph6186-PWJVP/JVP-PW (B)X2A</v>
          </cell>
          <cell r="F119" t="str">
            <v>PARTICIPATION ANALYSIS</v>
          </cell>
          <cell r="J119" t="str">
            <v>CONTINENTAL REALTY ADVISORS, LTD.</v>
          </cell>
        </row>
        <row r="120">
          <cell r="A120" t="str">
            <v>PROP. NAME:</v>
          </cell>
          <cell r="B120" t="str">
            <v>Hidden Cove</v>
          </cell>
          <cell r="F120" t="str">
            <v>ANAL. TYPE:</v>
          </cell>
          <cell r="G120" t="str">
            <v>JVLENDER</v>
          </cell>
          <cell r="J120" t="str">
            <v>DENVER REGIONAL OFFICE</v>
          </cell>
        </row>
        <row r="121">
          <cell r="A121" t="str">
            <v>ADDRESS:</v>
          </cell>
          <cell r="B121" t="str">
            <v>2001 W. Union Hills Dr.</v>
          </cell>
          <cell r="F121" t="str">
            <v>RUN DATE:</v>
          </cell>
          <cell r="G121">
            <v>36556</v>
          </cell>
          <cell r="J121" t="str">
            <v>ACQUISITIONS DEPARTMENT</v>
          </cell>
        </row>
        <row r="122">
          <cell r="B122" t="str">
            <v>Phoenix, AZ. 85029</v>
          </cell>
          <cell r="F122" t="str">
            <v>STATUS:</v>
          </cell>
          <cell r="G122" t="str">
            <v>INITIAL</v>
          </cell>
          <cell r="J122" t="str">
            <v>303-730-0549 / FAX: 303-730-0590</v>
          </cell>
        </row>
        <row r="123">
          <cell r="A123" t="str">
            <v>CASH FLOW DISTRIBUTION:</v>
          </cell>
          <cell r="C123" t="str">
            <v>YEAR 1</v>
          </cell>
          <cell r="D123" t="str">
            <v>YEAR 2</v>
          </cell>
          <cell r="E123" t="str">
            <v>YEAR 3</v>
          </cell>
          <cell r="F123" t="str">
            <v>YEAR 4</v>
          </cell>
          <cell r="G123" t="str">
            <v>YEAR 5</v>
          </cell>
          <cell r="H123" t="str">
            <v>YEAR 6</v>
          </cell>
          <cell r="I123" t="str">
            <v>YEAR 7</v>
          </cell>
          <cell r="J123" t="str">
            <v>YEAR 8</v>
          </cell>
          <cell r="K123" t="str">
            <v>YEAR 9</v>
          </cell>
          <cell r="L123" t="str">
            <v>YEAR 10</v>
          </cell>
        </row>
        <row r="124">
          <cell r="A124" t="str">
            <v>PROPERTY CASH FLOW:</v>
          </cell>
          <cell r="C124">
            <v>163965.76590429782</v>
          </cell>
          <cell r="D124">
            <v>240361.0952514977</v>
          </cell>
          <cell r="E124">
            <v>259299.01483149757</v>
          </cell>
          <cell r="F124">
            <v>278805.07199889771</v>
          </cell>
          <cell r="G124">
            <v>298896.31088131981</v>
          </cell>
          <cell r="H124">
            <v>319590.28693021461</v>
          </cell>
          <cell r="I124">
            <v>340905.08226057608</v>
          </cell>
          <cell r="J124">
            <v>362859.3214508486</v>
          </cell>
          <cell r="K124">
            <v>385472.18781682895</v>
          </cell>
          <cell r="L124">
            <v>408763.44017378869</v>
          </cell>
        </row>
        <row r="125">
          <cell r="A125" t="str">
            <v>OTHER:</v>
          </cell>
          <cell r="C125">
            <v>0</v>
          </cell>
          <cell r="D125">
            <v>0</v>
          </cell>
          <cell r="E125">
            <v>0</v>
          </cell>
          <cell r="F125">
            <v>0</v>
          </cell>
          <cell r="G125">
            <v>0</v>
          </cell>
          <cell r="H125">
            <v>0</v>
          </cell>
          <cell r="I125">
            <v>0</v>
          </cell>
          <cell r="J125">
            <v>0</v>
          </cell>
          <cell r="K125">
            <v>0</v>
          </cell>
          <cell r="L125">
            <v>0</v>
          </cell>
        </row>
        <row r="126">
          <cell r="A126" t="str">
            <v>INVESTOR PREFERRED RETURN:</v>
          </cell>
        </row>
        <row r="127">
          <cell r="A127" t="str">
            <v>LPR DUE:</v>
          </cell>
          <cell r="C127">
            <v>112655.85299999999</v>
          </cell>
          <cell r="D127">
            <v>112655.85299999999</v>
          </cell>
          <cell r="E127">
            <v>120860.59634000875</v>
          </cell>
          <cell r="F127">
            <v>120860.59634000875</v>
          </cell>
          <cell r="G127">
            <v>120860.59634000875</v>
          </cell>
          <cell r="H127">
            <v>120860.59634000875</v>
          </cell>
          <cell r="I127">
            <v>120860.59634000875</v>
          </cell>
          <cell r="J127">
            <v>120860.59634000875</v>
          </cell>
          <cell r="K127">
            <v>120860.59634000875</v>
          </cell>
          <cell r="L127">
            <v>120860.59634000875</v>
          </cell>
        </row>
        <row r="128">
          <cell r="A128" t="str">
            <v>LPR PAID:</v>
          </cell>
          <cell r="C128">
            <v>112655.85299999999</v>
          </cell>
          <cell r="D128">
            <v>112655.85299999999</v>
          </cell>
          <cell r="E128">
            <v>120860.59634000875</v>
          </cell>
          <cell r="F128">
            <v>120860.59634000875</v>
          </cell>
          <cell r="G128">
            <v>120860.59634000875</v>
          </cell>
          <cell r="H128">
            <v>120860.59634000875</v>
          </cell>
          <cell r="I128">
            <v>120860.59634000875</v>
          </cell>
          <cell r="J128">
            <v>120860.59634000875</v>
          </cell>
          <cell r="K128">
            <v>120860.59634000875</v>
          </cell>
          <cell r="L128">
            <v>120860.59634000875</v>
          </cell>
        </row>
        <row r="129">
          <cell r="A129" t="str">
            <v>LPR ACCRUED:</v>
          </cell>
          <cell r="C129">
            <v>0</v>
          </cell>
          <cell r="D129">
            <v>0</v>
          </cell>
          <cell r="E129">
            <v>0</v>
          </cell>
          <cell r="F129">
            <v>0</v>
          </cell>
          <cell r="G129">
            <v>0</v>
          </cell>
          <cell r="H129">
            <v>0</v>
          </cell>
          <cell r="I129">
            <v>0</v>
          </cell>
          <cell r="J129">
            <v>0</v>
          </cell>
          <cell r="K129">
            <v>0</v>
          </cell>
          <cell r="L129">
            <v>0</v>
          </cell>
        </row>
        <row r="130">
          <cell r="A130" t="str">
            <v>CUMULATIVE LPR:</v>
          </cell>
          <cell r="C130">
            <v>0</v>
          </cell>
          <cell r="D130">
            <v>0</v>
          </cell>
          <cell r="E130">
            <v>0</v>
          </cell>
          <cell r="F130">
            <v>0</v>
          </cell>
          <cell r="G130">
            <v>0</v>
          </cell>
          <cell r="H130">
            <v>0</v>
          </cell>
          <cell r="I130">
            <v>0</v>
          </cell>
          <cell r="J130">
            <v>0</v>
          </cell>
          <cell r="K130">
            <v>0</v>
          </cell>
          <cell r="L130">
            <v>0</v>
          </cell>
        </row>
        <row r="131">
          <cell r="A131" t="str">
            <v>CUMULATIVE LPR PAID:</v>
          </cell>
          <cell r="C131">
            <v>0</v>
          </cell>
          <cell r="D131">
            <v>0</v>
          </cell>
          <cell r="E131">
            <v>0</v>
          </cell>
          <cell r="F131">
            <v>0</v>
          </cell>
          <cell r="G131">
            <v>0</v>
          </cell>
          <cell r="H131">
            <v>0</v>
          </cell>
          <cell r="I131">
            <v>0</v>
          </cell>
          <cell r="J131">
            <v>0</v>
          </cell>
          <cell r="K131">
            <v>0</v>
          </cell>
          <cell r="L131">
            <v>0</v>
          </cell>
        </row>
        <row r="132">
          <cell r="A132" t="str">
            <v>TOTAL LPR PAID:</v>
          </cell>
          <cell r="C132">
            <v>112655.85299999999</v>
          </cell>
          <cell r="D132">
            <v>112655.85299999999</v>
          </cell>
          <cell r="E132">
            <v>120860.59634000875</v>
          </cell>
          <cell r="F132">
            <v>120860.59634000875</v>
          </cell>
          <cell r="G132">
            <v>120860.59634000875</v>
          </cell>
          <cell r="H132">
            <v>120860.59634000875</v>
          </cell>
          <cell r="I132">
            <v>120860.59634000875</v>
          </cell>
          <cell r="J132">
            <v>120860.59634000875</v>
          </cell>
          <cell r="K132">
            <v>120860.59634000875</v>
          </cell>
          <cell r="L132">
            <v>120860.59634000875</v>
          </cell>
        </row>
        <row r="133">
          <cell r="A133" t="str">
            <v>REMAINING CASH FLOW:</v>
          </cell>
          <cell r="C133">
            <v>51309.912904297831</v>
          </cell>
          <cell r="D133">
            <v>127705.24225149771</v>
          </cell>
          <cell r="E133">
            <v>138438.41849148882</v>
          </cell>
          <cell r="F133">
            <v>157944.47565888896</v>
          </cell>
          <cell r="G133">
            <v>178035.71454131106</v>
          </cell>
          <cell r="H133">
            <v>198729.69059020586</v>
          </cell>
          <cell r="I133">
            <v>220044.48592056733</v>
          </cell>
          <cell r="J133">
            <v>241998.72511083985</v>
          </cell>
          <cell r="K133">
            <v>264611.59147682018</v>
          </cell>
          <cell r="L133">
            <v>287902.84383377992</v>
          </cell>
        </row>
        <row r="135">
          <cell r="A135" t="str">
            <v>CRF-SPONSOR PREFERRED RETURN (IPR):</v>
          </cell>
        </row>
        <row r="136">
          <cell r="A136" t="str">
            <v>IPR DUE:</v>
          </cell>
          <cell r="C136">
            <v>54817.317000000003</v>
          </cell>
          <cell r="D136">
            <v>54817.317000000003</v>
          </cell>
          <cell r="E136">
            <v>54817.317000000003</v>
          </cell>
          <cell r="F136">
            <v>54817.317000000003</v>
          </cell>
          <cell r="G136">
            <v>54817.317000000003</v>
          </cell>
          <cell r="H136">
            <v>54817.317000000003</v>
          </cell>
          <cell r="I136">
            <v>54817.317000000003</v>
          </cell>
          <cell r="J136">
            <v>54817.317000000003</v>
          </cell>
          <cell r="K136">
            <v>54817.317000000003</v>
          </cell>
          <cell r="L136">
            <v>54817.317000000003</v>
          </cell>
        </row>
        <row r="137">
          <cell r="A137" t="str">
            <v>IPR PAID:</v>
          </cell>
          <cell r="C137">
            <v>51309.912904297831</v>
          </cell>
          <cell r="D137">
            <v>54817.317000000003</v>
          </cell>
          <cell r="E137">
            <v>54817.317000000003</v>
          </cell>
          <cell r="F137">
            <v>54817.317000000003</v>
          </cell>
          <cell r="G137">
            <v>54817.317000000003</v>
          </cell>
          <cell r="H137">
            <v>54817.317000000003</v>
          </cell>
          <cell r="I137">
            <v>54817.317000000003</v>
          </cell>
          <cell r="J137">
            <v>54817.317000000003</v>
          </cell>
          <cell r="K137">
            <v>54817.317000000003</v>
          </cell>
          <cell r="L137">
            <v>54817.317000000003</v>
          </cell>
        </row>
        <row r="138">
          <cell r="A138" t="str">
            <v>IPR ACCRUED:</v>
          </cell>
          <cell r="C138">
            <v>3507.4040957021716</v>
          </cell>
          <cell r="D138">
            <v>0</v>
          </cell>
          <cell r="E138">
            <v>0</v>
          </cell>
          <cell r="F138">
            <v>0</v>
          </cell>
          <cell r="G138">
            <v>0</v>
          </cell>
          <cell r="H138">
            <v>0</v>
          </cell>
          <cell r="I138">
            <v>0</v>
          </cell>
          <cell r="J138">
            <v>0</v>
          </cell>
          <cell r="K138">
            <v>0</v>
          </cell>
          <cell r="L138">
            <v>0</v>
          </cell>
        </row>
        <row r="139">
          <cell r="A139" t="str">
            <v>CUMULATIVE IPR:</v>
          </cell>
          <cell r="C139">
            <v>3507.4040957021716</v>
          </cell>
          <cell r="D139">
            <v>3507.4040957021716</v>
          </cell>
          <cell r="E139">
            <v>0</v>
          </cell>
          <cell r="F139">
            <v>0</v>
          </cell>
          <cell r="G139">
            <v>0</v>
          </cell>
          <cell r="H139">
            <v>0</v>
          </cell>
          <cell r="I139">
            <v>0</v>
          </cell>
          <cell r="J139">
            <v>0</v>
          </cell>
          <cell r="K139">
            <v>0</v>
          </cell>
          <cell r="L139">
            <v>0</v>
          </cell>
        </row>
        <row r="140">
          <cell r="A140" t="str">
            <v>CUMULATIVE IPR PAID:</v>
          </cell>
          <cell r="C140">
            <v>0</v>
          </cell>
          <cell r="D140">
            <v>3507.4040957021716</v>
          </cell>
          <cell r="E140">
            <v>0</v>
          </cell>
          <cell r="F140">
            <v>0</v>
          </cell>
          <cell r="G140">
            <v>0</v>
          </cell>
          <cell r="H140">
            <v>0</v>
          </cell>
          <cell r="I140">
            <v>0</v>
          </cell>
          <cell r="J140">
            <v>0</v>
          </cell>
          <cell r="K140">
            <v>0</v>
          </cell>
          <cell r="L140">
            <v>0</v>
          </cell>
        </row>
        <row r="141">
          <cell r="A141" t="str">
            <v>TOTAL IPR PAID:</v>
          </cell>
          <cell r="C141">
            <v>51309.912904297831</v>
          </cell>
          <cell r="D141">
            <v>58324.721095702174</v>
          </cell>
          <cell r="E141">
            <v>54817.317000000003</v>
          </cell>
          <cell r="F141">
            <v>54817.317000000003</v>
          </cell>
          <cell r="G141">
            <v>54817.317000000003</v>
          </cell>
          <cell r="H141">
            <v>54817.317000000003</v>
          </cell>
          <cell r="I141">
            <v>54817.317000000003</v>
          </cell>
          <cell r="J141">
            <v>54817.317000000003</v>
          </cell>
          <cell r="K141">
            <v>54817.317000000003</v>
          </cell>
          <cell r="L141">
            <v>54817.317000000003</v>
          </cell>
        </row>
        <row r="142">
          <cell r="A142" t="str">
            <v>REMAINING CASH FLOW:</v>
          </cell>
          <cell r="C142">
            <v>0</v>
          </cell>
          <cell r="D142">
            <v>69380.521155795534</v>
          </cell>
          <cell r="E142">
            <v>83621.101491488807</v>
          </cell>
          <cell r="F142">
            <v>103127.15865888895</v>
          </cell>
          <cell r="G142">
            <v>123218.39754131105</v>
          </cell>
          <cell r="H142">
            <v>143912.37359020585</v>
          </cell>
          <cell r="I142">
            <v>165227.16892056732</v>
          </cell>
          <cell r="J142">
            <v>187181.40811083984</v>
          </cell>
          <cell r="K142">
            <v>209794.27447682017</v>
          </cell>
          <cell r="L142">
            <v>233085.52683377991</v>
          </cell>
        </row>
        <row r="144">
          <cell r="A144" t="str">
            <v>CRA PREFERRED RETURN (CRAPR):</v>
          </cell>
        </row>
        <row r="145">
          <cell r="A145" t="str">
            <v>CRAPR DUE:</v>
          </cell>
          <cell r="C145">
            <v>0</v>
          </cell>
          <cell r="D145">
            <v>0</v>
          </cell>
          <cell r="E145">
            <v>0</v>
          </cell>
          <cell r="F145">
            <v>0</v>
          </cell>
          <cell r="G145">
            <v>0</v>
          </cell>
          <cell r="H145">
            <v>0</v>
          </cell>
          <cell r="I145">
            <v>0</v>
          </cell>
          <cell r="J145">
            <v>0</v>
          </cell>
          <cell r="K145">
            <v>0</v>
          </cell>
          <cell r="L145">
            <v>0</v>
          </cell>
        </row>
        <row r="146">
          <cell r="A146" t="str">
            <v>CRAPR PAID:</v>
          </cell>
          <cell r="C146">
            <v>0</v>
          </cell>
          <cell r="D146">
            <v>0</v>
          </cell>
          <cell r="E146">
            <v>0</v>
          </cell>
          <cell r="F146">
            <v>0</v>
          </cell>
          <cell r="G146">
            <v>0</v>
          </cell>
          <cell r="H146">
            <v>0</v>
          </cell>
          <cell r="I146">
            <v>0</v>
          </cell>
          <cell r="J146">
            <v>0</v>
          </cell>
          <cell r="K146">
            <v>0</v>
          </cell>
          <cell r="L146">
            <v>0</v>
          </cell>
        </row>
        <row r="147">
          <cell r="A147" t="str">
            <v>CRAPR ACCRUED:</v>
          </cell>
          <cell r="C147">
            <v>0</v>
          </cell>
          <cell r="D147">
            <v>0</v>
          </cell>
          <cell r="E147">
            <v>0</v>
          </cell>
          <cell r="F147">
            <v>0</v>
          </cell>
          <cell r="G147">
            <v>0</v>
          </cell>
          <cell r="H147">
            <v>0</v>
          </cell>
          <cell r="I147">
            <v>0</v>
          </cell>
          <cell r="J147">
            <v>0</v>
          </cell>
          <cell r="K147">
            <v>0</v>
          </cell>
          <cell r="L147">
            <v>0</v>
          </cell>
        </row>
        <row r="148">
          <cell r="A148" t="str">
            <v>CUMULATIVE CRAPR:</v>
          </cell>
          <cell r="C148">
            <v>0</v>
          </cell>
          <cell r="D148">
            <v>0</v>
          </cell>
          <cell r="E148">
            <v>0</v>
          </cell>
          <cell r="F148">
            <v>0</v>
          </cell>
          <cell r="G148">
            <v>0</v>
          </cell>
          <cell r="H148">
            <v>0</v>
          </cell>
          <cell r="I148">
            <v>0</v>
          </cell>
          <cell r="J148">
            <v>0</v>
          </cell>
          <cell r="K148">
            <v>0</v>
          </cell>
          <cell r="L148">
            <v>0</v>
          </cell>
        </row>
        <row r="149">
          <cell r="A149" t="str">
            <v>CUMULATIVE CRAPR PAID:</v>
          </cell>
          <cell r="C149">
            <v>0</v>
          </cell>
          <cell r="D149">
            <v>0</v>
          </cell>
          <cell r="E149">
            <v>0</v>
          </cell>
          <cell r="F149">
            <v>0</v>
          </cell>
          <cell r="G149">
            <v>0</v>
          </cell>
          <cell r="H149">
            <v>0</v>
          </cell>
          <cell r="I149">
            <v>0</v>
          </cell>
          <cell r="J149">
            <v>0</v>
          </cell>
          <cell r="K149">
            <v>0</v>
          </cell>
          <cell r="L149">
            <v>0</v>
          </cell>
        </row>
        <row r="150">
          <cell r="A150" t="str">
            <v>TOTAL CRAPR PAID:</v>
          </cell>
          <cell r="C150">
            <v>0</v>
          </cell>
          <cell r="D150">
            <v>0</v>
          </cell>
          <cell r="E150">
            <v>0</v>
          </cell>
          <cell r="F150">
            <v>0</v>
          </cell>
          <cell r="G150">
            <v>0</v>
          </cell>
          <cell r="H150">
            <v>0</v>
          </cell>
          <cell r="I150">
            <v>0</v>
          </cell>
          <cell r="J150">
            <v>0</v>
          </cell>
          <cell r="K150">
            <v>0</v>
          </cell>
          <cell r="L150">
            <v>0</v>
          </cell>
        </row>
        <row r="152">
          <cell r="A152" t="str">
            <v>DISTRIBUTION CASH FLOW (DCF):</v>
          </cell>
        </row>
        <row r="153">
          <cell r="A153" t="str">
            <v>TOTAL DCF AVAILABLE:</v>
          </cell>
          <cell r="C153">
            <v>0</v>
          </cell>
          <cell r="D153">
            <v>69380.521155795534</v>
          </cell>
          <cell r="E153">
            <v>83621.101491488807</v>
          </cell>
          <cell r="F153">
            <v>103127.15865888895</v>
          </cell>
          <cell r="G153">
            <v>123218.39754131105</v>
          </cell>
          <cell r="H153">
            <v>143912.37359020585</v>
          </cell>
          <cell r="I153">
            <v>165227.16892056732</v>
          </cell>
          <cell r="J153">
            <v>187181.40811083984</v>
          </cell>
          <cell r="K153">
            <v>209794.27447682017</v>
          </cell>
          <cell r="L153">
            <v>233085.52683377991</v>
          </cell>
        </row>
        <row r="154">
          <cell r="A154" t="str">
            <v xml:space="preserve">MEZZ LENDER DCF PAID: </v>
          </cell>
          <cell r="C154">
            <v>0</v>
          </cell>
          <cell r="D154">
            <v>34690.260577897767</v>
          </cell>
          <cell r="E154">
            <v>41810.550745744404</v>
          </cell>
          <cell r="F154">
            <v>51563.579329444474</v>
          </cell>
          <cell r="G154">
            <v>61609.198770655523</v>
          </cell>
          <cell r="H154">
            <v>71956.186795102927</v>
          </cell>
          <cell r="I154">
            <v>82613.584460283659</v>
          </cell>
          <cell r="J154">
            <v>93590.704055419919</v>
          </cell>
          <cell r="K154">
            <v>104897.13723841008</v>
          </cell>
          <cell r="L154">
            <v>116542.76341688995</v>
          </cell>
        </row>
        <row r="155">
          <cell r="A155" t="str">
            <v>CRF-SPONSOR DCF PAID:</v>
          </cell>
          <cell r="C155">
            <v>0</v>
          </cell>
          <cell r="D155">
            <v>24283.182404528434</v>
          </cell>
          <cell r="E155">
            <v>29267.385522021079</v>
          </cell>
          <cell r="F155">
            <v>36094.505530611132</v>
          </cell>
          <cell r="G155">
            <v>43126.43913945886</v>
          </cell>
          <cell r="H155">
            <v>50369.330756572046</v>
          </cell>
          <cell r="I155">
            <v>57829.509122198557</v>
          </cell>
          <cell r="J155">
            <v>65513.492838793936</v>
          </cell>
          <cell r="K155">
            <v>73427.996066887048</v>
          </cell>
          <cell r="L155">
            <v>81579.934391822957</v>
          </cell>
        </row>
        <row r="156">
          <cell r="A156" t="str">
            <v>CRA DCF PAID:</v>
          </cell>
          <cell r="C156">
            <v>0</v>
          </cell>
          <cell r="D156">
            <v>10407.078173369333</v>
          </cell>
          <cell r="E156">
            <v>12543.165223723325</v>
          </cell>
          <cell r="F156">
            <v>15469.073798833342</v>
          </cell>
          <cell r="G156">
            <v>18482.759631196663</v>
          </cell>
          <cell r="H156">
            <v>21586.856038530881</v>
          </cell>
          <cell r="I156">
            <v>24784.075338085102</v>
          </cell>
          <cell r="J156">
            <v>28077.211216625983</v>
          </cell>
          <cell r="K156">
            <v>31469.141171523035</v>
          </cell>
          <cell r="L156">
            <v>34962.829025066996</v>
          </cell>
        </row>
        <row r="158">
          <cell r="A158" t="str">
            <v>INVESTOR RETURN STATISTICS:</v>
          </cell>
        </row>
        <row r="159">
          <cell r="A159" t="str">
            <v>TOTAL INVESTOR CASH FLOW:</v>
          </cell>
          <cell r="C159">
            <v>112655.85299999999</v>
          </cell>
          <cell r="D159">
            <v>147346.11357789775</v>
          </cell>
          <cell r="E159">
            <v>162671.14708575315</v>
          </cell>
          <cell r="F159">
            <v>172424.17566945322</v>
          </cell>
          <cell r="G159">
            <v>182469.79511066427</v>
          </cell>
          <cell r="H159">
            <v>192816.78313511168</v>
          </cell>
          <cell r="I159">
            <v>203474.18080029241</v>
          </cell>
          <cell r="J159">
            <v>214451.30039542867</v>
          </cell>
          <cell r="K159">
            <v>225757.73357841885</v>
          </cell>
          <cell r="L159">
            <v>237403.35975689872</v>
          </cell>
        </row>
        <row r="160">
          <cell r="A160" t="str">
            <v>OTHER:</v>
          </cell>
          <cell r="C160">
            <v>0</v>
          </cell>
          <cell r="D160">
            <v>0</v>
          </cell>
          <cell r="E160">
            <v>0</v>
          </cell>
          <cell r="F160">
            <v>0</v>
          </cell>
          <cell r="G160">
            <v>0</v>
          </cell>
          <cell r="H160">
            <v>0</v>
          </cell>
          <cell r="I160">
            <v>0</v>
          </cell>
          <cell r="J160">
            <v>0</v>
          </cell>
          <cell r="K160">
            <v>0</v>
          </cell>
          <cell r="L160">
            <v>0</v>
          </cell>
        </row>
        <row r="161">
          <cell r="A161" t="str">
            <v>TOTAL INVESTOR CASH FLOW:</v>
          </cell>
          <cell r="C161">
            <v>112655.85299999999</v>
          </cell>
          <cell r="D161">
            <v>147346.11357789775</v>
          </cell>
          <cell r="E161">
            <v>162671.14708575315</v>
          </cell>
          <cell r="F161">
            <v>172424.17566945322</v>
          </cell>
          <cell r="G161">
            <v>182469.79511066427</v>
          </cell>
          <cell r="H161">
            <v>192816.78313511168</v>
          </cell>
          <cell r="I161">
            <v>203474.18080029241</v>
          </cell>
          <cell r="J161">
            <v>214451.30039542867</v>
          </cell>
          <cell r="K161">
            <v>225757.73357841885</v>
          </cell>
          <cell r="L161">
            <v>237403.35975689872</v>
          </cell>
        </row>
        <row r="162">
          <cell r="A162" t="str">
            <v>INVESTOR CASH ON CASH RETURN:</v>
          </cell>
          <cell r="C162">
            <v>0.09</v>
          </cell>
          <cell r="D162">
            <v>0.11771381485177515</v>
          </cell>
          <cell r="E162">
            <v>0.12995688060448829</v>
          </cell>
          <cell r="F162">
            <v>0.13774850926077309</v>
          </cell>
          <cell r="G162">
            <v>0.14577388677674638</v>
          </cell>
          <cell r="H162">
            <v>0.15404002561819891</v>
          </cell>
          <cell r="I162">
            <v>0.16255414862489495</v>
          </cell>
          <cell r="J162">
            <v>0.17132369532179195</v>
          </cell>
          <cell r="K162">
            <v>0.1803563284195957</v>
          </cell>
          <cell r="L162">
            <v>0.18965994051033358</v>
          </cell>
        </row>
        <row r="164">
          <cell r="A164" t="str">
            <v>CRF-SPONSOR RETURN STATISTICS:</v>
          </cell>
        </row>
        <row r="165">
          <cell r="A165" t="str">
            <v>TOTAL CRF-SPONSOR CASH FLOW:</v>
          </cell>
          <cell r="C165">
            <v>51309.912904297831</v>
          </cell>
          <cell r="D165">
            <v>82607.903500230605</v>
          </cell>
          <cell r="E165">
            <v>84084.702522021078</v>
          </cell>
          <cell r="F165">
            <v>90911.822530611127</v>
          </cell>
          <cell r="G165">
            <v>97943.756139458856</v>
          </cell>
          <cell r="H165">
            <v>105186.64775657206</v>
          </cell>
          <cell r="I165">
            <v>112646.82612219856</v>
          </cell>
          <cell r="J165">
            <v>120330.80983879394</v>
          </cell>
          <cell r="K165">
            <v>128245.31306688706</v>
          </cell>
          <cell r="L165">
            <v>136397.25139182297</v>
          </cell>
        </row>
        <row r="166">
          <cell r="A166" t="str">
            <v>CRF-SPONSOR CASH ON CASH RETURN:</v>
          </cell>
          <cell r="C166">
            <v>8.4241484518237264E-2</v>
          </cell>
          <cell r="D166">
            <v>0.13562705586303603</v>
          </cell>
          <cell r="E166">
            <v>0.13805168952325589</v>
          </cell>
          <cell r="F166">
            <v>0.14926057084762104</v>
          </cell>
          <cell r="G166">
            <v>0.16080571861171711</v>
          </cell>
          <cell r="H166">
            <v>0.17269722080873612</v>
          </cell>
          <cell r="I166">
            <v>0.18494546807166556</v>
          </cell>
          <cell r="J166">
            <v>0.197561162752483</v>
          </cell>
          <cell r="K166">
            <v>0.21055532827372478</v>
          </cell>
          <cell r="L166">
            <v>0.2239393187606038</v>
          </cell>
        </row>
        <row r="168">
          <cell r="A168" t="str">
            <v>CRA RETURN STATISTICS:</v>
          </cell>
        </row>
        <row r="169">
          <cell r="A169" t="str">
            <v>CRA PROPERTY CASH FLOW:</v>
          </cell>
          <cell r="C169">
            <v>0</v>
          </cell>
          <cell r="D169">
            <v>10407.078173369333</v>
          </cell>
          <cell r="E169">
            <v>12543.165223723325</v>
          </cell>
          <cell r="F169">
            <v>15469.073798833342</v>
          </cell>
          <cell r="G169">
            <v>18482.759631196663</v>
          </cell>
          <cell r="H169">
            <v>21586.856038530881</v>
          </cell>
          <cell r="I169">
            <v>24784.075338085102</v>
          </cell>
          <cell r="J169">
            <v>28077.211216625983</v>
          </cell>
          <cell r="K169">
            <v>31469.141171523035</v>
          </cell>
          <cell r="L169">
            <v>34962.829025066996</v>
          </cell>
        </row>
        <row r="170">
          <cell r="A170" t="str">
            <v>CRA CASH ON CASH RETURN:</v>
          </cell>
          <cell r="C170" t="str">
            <v>N/A</v>
          </cell>
          <cell r="D170" t="str">
            <v>N/A</v>
          </cell>
          <cell r="E170" t="str">
            <v>N/A</v>
          </cell>
          <cell r="F170" t="str">
            <v>N/A</v>
          </cell>
          <cell r="G170" t="str">
            <v>N/A</v>
          </cell>
          <cell r="H170" t="str">
            <v>N/A</v>
          </cell>
          <cell r="I170" t="str">
            <v>N/A</v>
          </cell>
          <cell r="J170" t="str">
            <v>N/A</v>
          </cell>
          <cell r="K170" t="str">
            <v>N/A</v>
          </cell>
          <cell r="L170" t="str">
            <v>N/A</v>
          </cell>
        </row>
        <row r="171">
          <cell r="O171" t="str">
            <v>CASH FLOW</v>
          </cell>
          <cell r="P171" t="str">
            <v>CASH FLOW</v>
          </cell>
        </row>
        <row r="172">
          <cell r="A172" t="str">
            <v>INVESTOR STATISTICS:</v>
          </cell>
          <cell r="C172" t="str">
            <v>NOTE</v>
          </cell>
          <cell r="D172" t="str">
            <v>PAY</v>
          </cell>
          <cell r="E172" t="str">
            <v>CRF-SPONSOR STATISTICS:</v>
          </cell>
          <cell r="I172" t="str">
            <v>CRA STATISTICS:</v>
          </cell>
          <cell r="O172" t="str">
            <v>AFTER MEZZ.</v>
          </cell>
          <cell r="P172" t="str">
            <v>PRIORITY</v>
          </cell>
        </row>
        <row r="173">
          <cell r="A173" t="str">
            <v>INVESTOR EQUITY %: (AS % OF EQUITY)</v>
          </cell>
          <cell r="C173">
            <v>0.67268000599737854</v>
          </cell>
          <cell r="D173">
            <v>0.20551143172512437</v>
          </cell>
          <cell r="E173" t="str">
            <v>CRF EQUITY %:</v>
          </cell>
          <cell r="G173">
            <v>0.32731999400262146</v>
          </cell>
          <cell r="H173">
            <v>0.1</v>
          </cell>
          <cell r="I173" t="str">
            <v>CRA EQUITY %:</v>
          </cell>
          <cell r="K173">
            <v>0</v>
          </cell>
          <cell r="M173" t="str">
            <v>Total equity:</v>
          </cell>
          <cell r="N173">
            <v>1860813</v>
          </cell>
        </row>
        <row r="174">
          <cell r="A174" t="str">
            <v>INVESTOR EQUITY:</v>
          </cell>
          <cell r="C174">
            <v>1251731.7</v>
          </cell>
          <cell r="E174" t="str">
            <v>CRF EQUITY:</v>
          </cell>
          <cell r="G174">
            <v>609081.30000000005</v>
          </cell>
          <cell r="I174" t="str">
            <v>CRA EQUITY:</v>
          </cell>
          <cell r="K174">
            <v>0</v>
          </cell>
          <cell r="M174" t="str">
            <v>Bank One equity:</v>
          </cell>
          <cell r="N174">
            <v>1251731.7</v>
          </cell>
          <cell r="P174">
            <v>1</v>
          </cell>
        </row>
        <row r="175">
          <cell r="A175" t="str">
            <v>INVESTOR CASH  FLOW PRIORITY:</v>
          </cell>
          <cell r="C175">
            <v>1</v>
          </cell>
          <cell r="D175">
            <v>0.5</v>
          </cell>
          <cell r="E175" t="str">
            <v>CRF CASH FLOW %:</v>
          </cell>
          <cell r="G175">
            <v>0.35</v>
          </cell>
          <cell r="I175" t="str">
            <v>CRA CASH FLOW %:</v>
          </cell>
          <cell r="K175">
            <v>0.15</v>
          </cell>
          <cell r="M175" t="str">
            <v>Bank One participation:</v>
          </cell>
          <cell r="N175">
            <v>0.67268000599737854</v>
          </cell>
        </row>
        <row r="176">
          <cell r="A176" t="str">
            <v>INVESTOR NOTE RATE LIMIT:</v>
          </cell>
          <cell r="C176">
            <v>0.09</v>
          </cell>
          <cell r="D176">
            <v>0.09</v>
          </cell>
          <cell r="E176" t="str">
            <v>INV. PREFERRED RETURN (IPR):</v>
          </cell>
          <cell r="G176">
            <v>0.09</v>
          </cell>
          <cell r="I176" t="str">
            <v>CRA PREFERRED RETURN (CPR):</v>
          </cell>
          <cell r="K176">
            <v>0.09</v>
          </cell>
          <cell r="M176" t="str">
            <v>CRA Equity:</v>
          </cell>
          <cell r="N176">
            <v>609081.30000000005</v>
          </cell>
        </row>
        <row r="177">
          <cell r="A177" t="str">
            <v>INVESTOR SALE PARTICIPATION:</v>
          </cell>
          <cell r="C177">
            <v>0.25</v>
          </cell>
          <cell r="E177" t="str">
            <v>OTHER:</v>
          </cell>
          <cell r="I177" t="str">
            <v>OTHER:</v>
          </cell>
          <cell r="M177" t="str">
            <v>CRA Promote:</v>
          </cell>
          <cell r="N177">
            <v>0.15</v>
          </cell>
          <cell r="O177">
            <v>0.15</v>
          </cell>
          <cell r="P177">
            <v>3</v>
          </cell>
        </row>
        <row r="178">
          <cell r="A178" t="str">
            <v>INVESTOR CLOSING FEES: (MEZZ. ONLY)</v>
          </cell>
          <cell r="C178">
            <v>0.05</v>
          </cell>
          <cell r="E178" t="str">
            <v>CRF SALE %:</v>
          </cell>
          <cell r="G178">
            <v>0.6</v>
          </cell>
          <cell r="H178">
            <v>0.83333299999999999</v>
          </cell>
          <cell r="I178" t="str">
            <v>CRA SALE %(CRASP):</v>
          </cell>
          <cell r="K178">
            <v>0.15</v>
          </cell>
          <cell r="L178">
            <v>0.16666700000000001</v>
          </cell>
          <cell r="M178" t="str">
            <v>SIGINV participation:</v>
          </cell>
          <cell r="N178">
            <v>0.17731999400262144</v>
          </cell>
          <cell r="O178">
            <v>0.85</v>
          </cell>
          <cell r="P178">
            <v>2</v>
          </cell>
        </row>
        <row r="179">
          <cell r="A179" t="str">
            <v>PAGE 2 of 3</v>
          </cell>
          <cell r="M179" t="str">
            <v xml:space="preserve">   math check:</v>
          </cell>
          <cell r="N179">
            <v>1</v>
          </cell>
        </row>
        <row r="181">
          <cell r="A181" t="str">
            <v>PROPERTY ID#:</v>
          </cell>
          <cell r="B181" t="str">
            <v>f:/ph6186-PWJVP/JVP-PW (B)X2A</v>
          </cell>
          <cell r="F181" t="str">
            <v>INVESTOR RETURN ANALYSIS</v>
          </cell>
          <cell r="J181" t="str">
            <v>CONTINENTAL REALTY ADVISORS, LTD.</v>
          </cell>
          <cell r="N181" t="str">
            <v>TOTAL LENDER PERCENTAGE:</v>
          </cell>
          <cell r="P181">
            <v>0.9</v>
          </cell>
          <cell r="T181">
            <v>0.7</v>
          </cell>
          <cell r="V181">
            <v>609081.30000000005</v>
          </cell>
          <cell r="X181">
            <v>0.3</v>
          </cell>
        </row>
        <row r="182">
          <cell r="A182" t="str">
            <v>PROP. NAME:</v>
          </cell>
          <cell r="B182" t="str">
            <v>Hidden Cove</v>
          </cell>
          <cell r="F182" t="str">
            <v>ANAL. TYPE:</v>
          </cell>
          <cell r="G182" t="str">
            <v>JVLENDER</v>
          </cell>
          <cell r="J182" t="str">
            <v>DENVER REGIONAL OFFICE</v>
          </cell>
          <cell r="N182" t="str">
            <v>TOTAL LENDER AMOUNT:</v>
          </cell>
          <cell r="P182">
            <v>5481731.7000000002</v>
          </cell>
        </row>
        <row r="183">
          <cell r="A183" t="str">
            <v>ADDRESS:</v>
          </cell>
          <cell r="B183" t="str">
            <v>2001 W. Union Hills Dr.</v>
          </cell>
          <cell r="F183" t="str">
            <v>RUN DATE:</v>
          </cell>
          <cell r="G183">
            <v>36556</v>
          </cell>
          <cell r="J183" t="str">
            <v>ACQUISITIONS DEPARTMENT</v>
          </cell>
          <cell r="N183" t="str">
            <v>TOTAL LENDER CLOSING FEE:</v>
          </cell>
          <cell r="P183">
            <v>274086.58500000002</v>
          </cell>
          <cell r="W183" t="str">
            <v>math check:</v>
          </cell>
          <cell r="X183">
            <v>0.32731999400262146</v>
          </cell>
        </row>
        <row r="184">
          <cell r="B184" t="str">
            <v>Phoenix, AZ. 85029</v>
          </cell>
          <cell r="F184" t="str">
            <v>STATUS:</v>
          </cell>
          <cell r="G184" t="str">
            <v>INITIAL</v>
          </cell>
          <cell r="J184" t="str">
            <v>303-730-0549 / FAX: 303-730-0590</v>
          </cell>
        </row>
        <row r="185">
          <cell r="A185" t="str">
            <v>INVESTOR TRANSACTION DATA BASED ON INVESTOR RETURN (15% IRR LOOKBACK )</v>
          </cell>
        </row>
        <row r="186">
          <cell r="A186" t="str">
            <v>INVESTOR EQUITY STATISTICS:</v>
          </cell>
          <cell r="C186" t="str">
            <v>YEAR 1</v>
          </cell>
          <cell r="D186" t="str">
            <v>YEAR 2</v>
          </cell>
          <cell r="E186" t="str">
            <v>YEAR 3</v>
          </cell>
          <cell r="F186" t="str">
            <v>YEAR 4</v>
          </cell>
          <cell r="G186" t="str">
            <v>YEAR 5</v>
          </cell>
          <cell r="H186" t="str">
            <v>YEAR 6</v>
          </cell>
          <cell r="I186" t="str">
            <v>YEAR 7</v>
          </cell>
          <cell r="J186" t="str">
            <v>YEAR 8</v>
          </cell>
          <cell r="K186" t="str">
            <v>YEAR 9</v>
          </cell>
          <cell r="L186" t="str">
            <v>YEAR 10</v>
          </cell>
        </row>
        <row r="187">
          <cell r="A187" t="str">
            <v>INVESTOR EQUITY:</v>
          </cell>
          <cell r="B187">
            <v>1251731.7</v>
          </cell>
          <cell r="C187" t="str">
            <v>I-ONLY</v>
          </cell>
          <cell r="D187" t="str">
            <v>I-ONLY</v>
          </cell>
          <cell r="E187" t="str">
            <v>AMORT</v>
          </cell>
          <cell r="F187" t="str">
            <v>I-ONLY</v>
          </cell>
          <cell r="G187" t="str">
            <v>I-ONLY</v>
          </cell>
          <cell r="H187" t="str">
            <v>I-ONLY</v>
          </cell>
          <cell r="I187" t="str">
            <v>I-ONLY</v>
          </cell>
          <cell r="J187" t="str">
            <v>I-ONLY</v>
          </cell>
          <cell r="K187" t="str">
            <v>I-ONLY</v>
          </cell>
          <cell r="L187" t="str">
            <v>I-ONLY</v>
          </cell>
        </row>
        <row r="188">
          <cell r="A188" t="str">
            <v>INTEREST RATE:</v>
          </cell>
          <cell r="B188" t="str">
            <v>AMORT</v>
          </cell>
          <cell r="C188">
            <v>0.09</v>
          </cell>
          <cell r="D188">
            <v>0.09</v>
          </cell>
          <cell r="E188">
            <v>0.09</v>
          </cell>
          <cell r="F188">
            <v>0.09</v>
          </cell>
          <cell r="G188">
            <v>0.09</v>
          </cell>
          <cell r="H188">
            <v>0.09</v>
          </cell>
          <cell r="I188">
            <v>0.09</v>
          </cell>
          <cell r="J188">
            <v>0.09</v>
          </cell>
          <cell r="K188">
            <v>0.09</v>
          </cell>
          <cell r="L188">
            <v>0.09</v>
          </cell>
        </row>
        <row r="189">
          <cell r="A189" t="str">
            <v>DEBT SERVICE:</v>
          </cell>
          <cell r="B189">
            <v>30</v>
          </cell>
          <cell r="C189">
            <v>112655.85299999999</v>
          </cell>
          <cell r="D189">
            <v>112655.85299999999</v>
          </cell>
          <cell r="E189">
            <v>120860.59634000875</v>
          </cell>
          <cell r="F189">
            <v>120860.59634000875</v>
          </cell>
          <cell r="G189">
            <v>120860.59634000875</v>
          </cell>
          <cell r="H189">
            <v>120860.59634000875</v>
          </cell>
          <cell r="I189">
            <v>120860.59634000875</v>
          </cell>
          <cell r="J189">
            <v>120860.59634000875</v>
          </cell>
          <cell r="K189">
            <v>120860.59634000875</v>
          </cell>
          <cell r="L189">
            <v>120860.59634000875</v>
          </cell>
        </row>
        <row r="190">
          <cell r="A190" t="str">
            <v>ENDING BALANCE:</v>
          </cell>
          <cell r="C190">
            <v>1251731.7</v>
          </cell>
          <cell r="D190">
            <v>1251731.7</v>
          </cell>
          <cell r="E190">
            <v>1243179.9053454122</v>
          </cell>
          <cell r="F190">
            <v>1233825.8933647582</v>
          </cell>
          <cell r="G190">
            <v>1223594.4105394222</v>
          </cell>
          <cell r="H190">
            <v>1212403.1440516673</v>
          </cell>
          <cell r="I190">
            <v>1200162.0595736869</v>
          </cell>
          <cell r="J190">
            <v>1186772.6769366986</v>
          </cell>
          <cell r="K190">
            <v>1172127.2778528046</v>
          </cell>
          <cell r="L190">
            <v>1156108.0393156973</v>
          </cell>
        </row>
        <row r="191">
          <cell r="A191" t="str">
            <v>INVESTOR PRINCIPAL PAID:</v>
          </cell>
          <cell r="C191">
            <v>0</v>
          </cell>
          <cell r="D191">
            <v>0</v>
          </cell>
          <cell r="E191">
            <v>8551.7946545877494</v>
          </cell>
          <cell r="F191">
            <v>9354.0119806539733</v>
          </cell>
          <cell r="G191">
            <v>10231.482825336047</v>
          </cell>
          <cell r="H191">
            <v>11191.266487754881</v>
          </cell>
          <cell r="I191">
            <v>12241.084477980388</v>
          </cell>
          <cell r="J191">
            <v>13389.382636988303</v>
          </cell>
          <cell r="K191">
            <v>14645.399083893979</v>
          </cell>
          <cell r="L191">
            <v>16019.238537107361</v>
          </cell>
        </row>
        <row r="192">
          <cell r="A192" t="str">
            <v>CUMULATIVE PRINCIPAL PAID:</v>
          </cell>
          <cell r="C192">
            <v>0</v>
          </cell>
          <cell r="D192">
            <v>0</v>
          </cell>
          <cell r="E192">
            <v>8551.7946545877494</v>
          </cell>
          <cell r="F192">
            <v>17905.806635241723</v>
          </cell>
          <cell r="G192">
            <v>28137.289460577769</v>
          </cell>
          <cell r="H192">
            <v>39328.555948332651</v>
          </cell>
          <cell r="I192">
            <v>51569.640426313039</v>
          </cell>
          <cell r="J192">
            <v>64959.023063301342</v>
          </cell>
          <cell r="K192">
            <v>79604.422147195321</v>
          </cell>
          <cell r="L192">
            <v>95623.660684302682</v>
          </cell>
        </row>
        <row r="193">
          <cell r="A193" t="str">
            <v>INVESTOR DISTRIBUTION CASH FLOW:</v>
          </cell>
          <cell r="C193">
            <v>0</v>
          </cell>
          <cell r="D193">
            <v>34690.260577897767</v>
          </cell>
          <cell r="E193">
            <v>41810.550745744404</v>
          </cell>
          <cell r="F193">
            <v>51563.579329444474</v>
          </cell>
          <cell r="G193">
            <v>61609.198770655523</v>
          </cell>
          <cell r="H193">
            <v>71956.186795102927</v>
          </cell>
          <cell r="I193">
            <v>82613.584460283659</v>
          </cell>
          <cell r="J193">
            <v>93590.704055419919</v>
          </cell>
          <cell r="K193">
            <v>104897.13723841008</v>
          </cell>
          <cell r="L193">
            <v>116542.76341688995</v>
          </cell>
        </row>
        <row r="194">
          <cell r="A194" t="str">
            <v>OTHER:</v>
          </cell>
          <cell r="C194">
            <v>0</v>
          </cell>
          <cell r="D194">
            <v>0</v>
          </cell>
          <cell r="E194">
            <v>0</v>
          </cell>
          <cell r="F194">
            <v>0</v>
          </cell>
          <cell r="G194">
            <v>0</v>
          </cell>
          <cell r="H194">
            <v>0</v>
          </cell>
          <cell r="I194">
            <v>0</v>
          </cell>
          <cell r="J194">
            <v>0</v>
          </cell>
          <cell r="K194">
            <v>0</v>
          </cell>
          <cell r="L194">
            <v>0</v>
          </cell>
        </row>
        <row r="195">
          <cell r="A195" t="str">
            <v>TOTAL INVESTOR CASH FLOW:</v>
          </cell>
          <cell r="C195">
            <v>112655.85299999999</v>
          </cell>
          <cell r="D195">
            <v>147346.11357789775</v>
          </cell>
          <cell r="E195">
            <v>162671.14708575315</v>
          </cell>
          <cell r="F195">
            <v>172424.17566945322</v>
          </cell>
          <cell r="G195">
            <v>182469.79511066427</v>
          </cell>
          <cell r="H195">
            <v>192816.78313511168</v>
          </cell>
          <cell r="I195">
            <v>203474.18080029241</v>
          </cell>
          <cell r="J195">
            <v>214451.30039542867</v>
          </cell>
          <cell r="K195">
            <v>225757.73357841885</v>
          </cell>
          <cell r="L195">
            <v>237403.35975689872</v>
          </cell>
        </row>
        <row r="196">
          <cell r="A196" t="str">
            <v>TOTAL INVESTOR CASH FLOW RETURN:</v>
          </cell>
          <cell r="C196">
            <v>0.09</v>
          </cell>
          <cell r="D196">
            <v>0.11771381485177515</v>
          </cell>
          <cell r="E196">
            <v>0.13085084981369263</v>
          </cell>
          <cell r="F196">
            <v>0.13974757427017229</v>
          </cell>
          <cell r="G196">
            <v>0.14912604498595444</v>
          </cell>
          <cell r="H196">
            <v>0.15903685509322193</v>
          </cell>
          <cell r="I196">
            <v>0.16953892116250457</v>
          </cell>
          <cell r="J196">
            <v>0.18070124511879651</v>
          </cell>
          <cell r="K196">
            <v>0.19260513584495678</v>
          </cell>
          <cell r="L196">
            <v>0.20534703650829922</v>
          </cell>
        </row>
        <row r="197">
          <cell r="A197" t="str">
            <v>INVESTOR LOOKBACK SALE PROCEEDS:</v>
          </cell>
          <cell r="C197">
            <v>70301.860549506935</v>
          </cell>
          <cell r="D197">
            <v>117228.572571557</v>
          </cell>
          <cell r="E197">
            <v>162556.00957612853</v>
          </cell>
          <cell r="F197">
            <v>205062.00102188936</v>
          </cell>
          <cell r="G197">
            <v>244141.64982979998</v>
          </cell>
          <cell r="H197">
            <v>279070.68935216812</v>
          </cell>
          <cell r="I197">
            <v>308941.12694892613</v>
          </cell>
          <cell r="J197">
            <v>332613.76240539784</v>
          </cell>
          <cell r="K197">
            <v>348672.03089699417</v>
          </cell>
          <cell r="L197">
            <v>335472.17107241368</v>
          </cell>
        </row>
        <row r="198">
          <cell r="A198" t="str">
            <v>INVESTOR DISTRIBUTION SALE PROCEEDS:</v>
          </cell>
          <cell r="C198">
            <v>41827.274929992884</v>
          </cell>
          <cell r="D198">
            <v>62631.614305195959</v>
          </cell>
          <cell r="E198">
            <v>85448.267546242641</v>
          </cell>
          <cell r="F198">
            <v>109672.37999288589</v>
          </cell>
          <cell r="G198">
            <v>135422.68086081659</v>
          </cell>
          <cell r="H198">
            <v>162833.56311394001</v>
          </cell>
          <cell r="I198">
            <v>192061.79220666518</v>
          </cell>
          <cell r="J198">
            <v>223291.54878420045</v>
          </cell>
          <cell r="K198">
            <v>256739.36211126111</v>
          </cell>
          <cell r="L198">
            <v>294649.43605694786</v>
          </cell>
        </row>
        <row r="199">
          <cell r="A199" t="str">
            <v>INVESTOR TOTAL SALE PROCEEDS:</v>
          </cell>
          <cell r="C199">
            <v>112129.13547949982</v>
          </cell>
          <cell r="D199">
            <v>179860.18687675297</v>
          </cell>
          <cell r="E199">
            <v>248004.27712237119</v>
          </cell>
          <cell r="F199">
            <v>314734.38101477525</v>
          </cell>
          <cell r="G199">
            <v>379564.33069061657</v>
          </cell>
          <cell r="H199">
            <v>441904.25246610813</v>
          </cell>
          <cell r="I199">
            <v>501002.91915559128</v>
          </cell>
          <cell r="J199">
            <v>555905.31118959829</v>
          </cell>
          <cell r="K199">
            <v>605411.39300825528</v>
          </cell>
          <cell r="L199">
            <v>630121.60712936148</v>
          </cell>
        </row>
        <row r="200">
          <cell r="A200" t="str">
            <v>INVESTOR LOOKBACK IRR:</v>
          </cell>
          <cell r="C200">
            <v>0.14616368152177228</v>
          </cell>
          <cell r="D200">
            <v>0.14654070720510884</v>
          </cell>
          <cell r="E200">
            <v>0.14628426049074794</v>
          </cell>
          <cell r="F200">
            <v>0.14627503108178341</v>
          </cell>
          <cell r="G200">
            <v>0.14636885308178688</v>
          </cell>
          <cell r="H200">
            <v>0.14651501124950947</v>
          </cell>
          <cell r="I200">
            <v>0.14668673558168871</v>
          </cell>
          <cell r="J200">
            <v>0.14686633325935297</v>
          </cell>
          <cell r="K200">
            <v>0.14704079824215038</v>
          </cell>
          <cell r="L200">
            <v>0.14648800463557335</v>
          </cell>
        </row>
        <row r="201">
          <cell r="A201" t="str">
            <v>INVESTOR OVERALL IRR:</v>
          </cell>
          <cell r="C201">
            <v>0.1795792089307148</v>
          </cell>
          <cell r="D201">
            <v>0.169023088391723</v>
          </cell>
          <cell r="E201">
            <v>0.16483267069477903</v>
          </cell>
          <cell r="F201">
            <v>0.16252337646447798</v>
          </cell>
          <cell r="G201">
            <v>0.16099323364821022</v>
          </cell>
          <cell r="H201">
            <v>0.15987354973732718</v>
          </cell>
          <cell r="I201">
            <v>0.15900089402564976</v>
          </cell>
          <cell r="J201">
            <v>0.15828876664777372</v>
          </cell>
          <cell r="K201">
            <v>0.15768551983755283</v>
          </cell>
          <cell r="L201">
            <v>0.15657415259543575</v>
          </cell>
        </row>
        <row r="202">
          <cell r="A202" t="str">
            <v>INVESTOR DEBT COVERAGE RATIO:</v>
          </cell>
          <cell r="C202">
            <v>1.1083496262747659</v>
          </cell>
          <cell r="D202">
            <v>1.2696713848859256</v>
          </cell>
          <cell r="E202">
            <v>1.2873576395922559</v>
          </cell>
          <cell r="F202">
            <v>1.3278465053742665</v>
          </cell>
          <cell r="G202">
            <v>1.3695500371297376</v>
          </cell>
          <cell r="H202">
            <v>1.4125046748378725</v>
          </cell>
          <cell r="I202">
            <v>1.4567479516772512</v>
          </cell>
          <cell r="J202">
            <v>1.5023185268218118</v>
          </cell>
          <cell r="K202">
            <v>1.5492562192207084</v>
          </cell>
          <cell r="L202">
            <v>1.597602042391572</v>
          </cell>
        </row>
        <row r="203">
          <cell r="A203" t="str">
            <v>INVESTOR PRIMARY SALE PERCENTAGE:</v>
          </cell>
          <cell r="C203">
            <v>0.14389176009611285</v>
          </cell>
          <cell r="D203">
            <v>0.15766176547062441</v>
          </cell>
          <cell r="E203">
            <v>0.15983267103548396</v>
          </cell>
          <cell r="F203">
            <v>0.15752361169719634</v>
          </cell>
          <cell r="G203">
            <v>0.15274428655104452</v>
          </cell>
          <cell r="H203">
            <v>0.14630898846987531</v>
          </cell>
          <cell r="I203">
            <v>0.13856602142263671</v>
          </cell>
          <cell r="J203">
            <v>0.12964723063411684</v>
          </cell>
          <cell r="K203">
            <v>0.11956933502395839</v>
          </cell>
          <cell r="L203">
            <v>0.10221681660616591</v>
          </cell>
        </row>
        <row r="209">
          <cell r="O209" t="str">
            <v>OVERALL INTERNAL RATE OF RETURN:</v>
          </cell>
        </row>
        <row r="210">
          <cell r="O210" t="str">
            <v>IRR CALC:</v>
          </cell>
          <cell r="P210" t="str">
            <v>INITIAL INV:</v>
          </cell>
          <cell r="Q210" t="str">
            <v>YEAR 1</v>
          </cell>
          <cell r="R210" t="str">
            <v>YEAR 2</v>
          </cell>
          <cell r="S210" t="str">
            <v>YEAR 3</v>
          </cell>
          <cell r="T210" t="str">
            <v>YEAR 4</v>
          </cell>
          <cell r="U210" t="str">
            <v>YEAR 5</v>
          </cell>
          <cell r="V210" t="str">
            <v>YEAR 6</v>
          </cell>
          <cell r="W210" t="str">
            <v>YEAR 7</v>
          </cell>
          <cell r="X210" t="str">
            <v>YEAR 8</v>
          </cell>
          <cell r="Y210" t="str">
            <v>YEAR 9</v>
          </cell>
          <cell r="Z210" t="str">
            <v>YEAR 10</v>
          </cell>
          <cell r="AA210" t="str">
            <v>IRR CALCULATION:</v>
          </cell>
        </row>
        <row r="211">
          <cell r="P211">
            <v>-1860813</v>
          </cell>
          <cell r="Q211">
            <v>2513353.3757537333</v>
          </cell>
          <cell r="AA211" t="str">
            <v>IRR YR. 1:</v>
          </cell>
          <cell r="AB211">
            <v>0.35067488014847931</v>
          </cell>
        </row>
        <row r="212">
          <cell r="O212" t="str">
            <v>YEAR  ONE:</v>
          </cell>
          <cell r="P212">
            <v>-1860813</v>
          </cell>
          <cell r="Q212">
            <v>163965.76590429782</v>
          </cell>
          <cell r="R212">
            <v>2844718.8108750144</v>
          </cell>
          <cell r="AA212" t="str">
            <v>IRR YR. 2:</v>
          </cell>
          <cell r="AB212">
            <v>0.28126876901945297</v>
          </cell>
        </row>
        <row r="213">
          <cell r="O213" t="str">
            <v>YEAR TWO:</v>
          </cell>
          <cell r="P213">
            <v>-1860813</v>
          </cell>
          <cell r="Q213">
            <v>163965.76590429782</v>
          </cell>
          <cell r="R213">
            <v>240361.0952514977</v>
          </cell>
          <cell r="S213">
            <v>3137150.6998700527</v>
          </cell>
          <cell r="AA213" t="str">
            <v>IRR YR. 3:</v>
          </cell>
          <cell r="AB213">
            <v>0.25731305133163335</v>
          </cell>
        </row>
        <row r="214">
          <cell r="O214" t="str">
            <v>YEAR THREE:</v>
          </cell>
          <cell r="P214">
            <v>-1860813</v>
          </cell>
          <cell r="Q214">
            <v>163965.76590429782</v>
          </cell>
          <cell r="R214">
            <v>240361.0952514977</v>
          </cell>
          <cell r="S214">
            <v>259299.01483149757</v>
          </cell>
          <cell r="T214">
            <v>3441403.8729496459</v>
          </cell>
          <cell r="AA214" t="str">
            <v>IRR YR. 4:</v>
          </cell>
          <cell r="AB214">
            <v>0.24362175612403084</v>
          </cell>
        </row>
        <row r="215">
          <cell r="O215" t="str">
            <v>YEAR FOUR:</v>
          </cell>
          <cell r="P215">
            <v>-1860813</v>
          </cell>
          <cell r="Q215">
            <v>163965.76590429782</v>
          </cell>
          <cell r="R215">
            <v>240361.0952514977</v>
          </cell>
          <cell r="S215">
            <v>259299.01483149757</v>
          </cell>
          <cell r="T215">
            <v>278805.07199889771</v>
          </cell>
          <cell r="U215">
            <v>3758077.7693192856</v>
          </cell>
          <cell r="AA215" t="str">
            <v>IRR YR. 5:</v>
          </cell>
          <cell r="AB215">
            <v>0.23423649133286703</v>
          </cell>
        </row>
        <row r="216">
          <cell r="O216" t="str">
            <v>YEAR FIVE:</v>
          </cell>
          <cell r="P216">
            <v>-1860813</v>
          </cell>
          <cell r="Q216">
            <v>163965.76590429782</v>
          </cell>
          <cell r="R216">
            <v>240361.0952514977</v>
          </cell>
          <cell r="S216">
            <v>259299.01483149757</v>
          </cell>
          <cell r="T216">
            <v>278805.07199889771</v>
          </cell>
          <cell r="U216">
            <v>298896.31088131981</v>
          </cell>
          <cell r="V216">
            <v>4087809.6074217828</v>
          </cell>
          <cell r="AA216" t="str">
            <v>IRR YR. 6:</v>
          </cell>
          <cell r="AB216">
            <v>0.22716519223876208</v>
          </cell>
        </row>
        <row r="217">
          <cell r="O217" t="str">
            <v>YEAR SIX:</v>
          </cell>
          <cell r="P217">
            <v>-1860813</v>
          </cell>
          <cell r="Q217">
            <v>163965.76590429782</v>
          </cell>
          <cell r="R217">
            <v>240361.0952514977</v>
          </cell>
          <cell r="S217">
            <v>259299.01483149757</v>
          </cell>
          <cell r="T217">
            <v>278805.07199889771</v>
          </cell>
          <cell r="U217">
            <v>298896.31088131981</v>
          </cell>
          <cell r="V217">
            <v>319590.28693021461</v>
          </cell>
          <cell r="W217">
            <v>4431277.131276154</v>
          </cell>
          <cell r="AA217" t="str">
            <v>IRR YR. 7:</v>
          </cell>
          <cell r="AB217">
            <v>0.22153349876934228</v>
          </cell>
        </row>
        <row r="218">
          <cell r="O218" t="str">
            <v>YEAR SEVEN:</v>
          </cell>
          <cell r="P218">
            <v>-1860813</v>
          </cell>
          <cell r="Q218">
            <v>163965.76590429782</v>
          </cell>
          <cell r="R218">
            <v>240361.0952514977</v>
          </cell>
          <cell r="S218">
            <v>259299.01483149757</v>
          </cell>
          <cell r="T218">
            <v>278805.07199889771</v>
          </cell>
          <cell r="U218">
            <v>298896.31088131981</v>
          </cell>
          <cell r="V218">
            <v>319590.28693021461</v>
          </cell>
          <cell r="W218">
            <v>340905.08226057608</v>
          </cell>
          <cell r="X218">
            <v>4789201.5716982502</v>
          </cell>
          <cell r="AA218" t="str">
            <v>IRR YR. 8:</v>
          </cell>
          <cell r="AB218">
            <v>0.21688711223353602</v>
          </cell>
        </row>
        <row r="219">
          <cell r="O219" t="str">
            <v>YEAR EIGHT:</v>
          </cell>
          <cell r="P219">
            <v>-1860813</v>
          </cell>
          <cell r="Q219">
            <v>163965.76590429782</v>
          </cell>
          <cell r="R219">
            <v>240361.0952514977</v>
          </cell>
          <cell r="S219">
            <v>259299.01483149757</v>
          </cell>
          <cell r="T219">
            <v>278805.07199889771</v>
          </cell>
          <cell r="U219">
            <v>298896.31088131981</v>
          </cell>
          <cell r="V219">
            <v>319590.28693021461</v>
          </cell>
          <cell r="W219">
            <v>340905.08226057608</v>
          </cell>
          <cell r="X219">
            <v>362859.3214508486</v>
          </cell>
          <cell r="Y219">
            <v>5162350.8398264349</v>
          </cell>
          <cell r="AA219" t="str">
            <v>IRR YR. 9</v>
          </cell>
          <cell r="AB219">
            <v>0.21296094173339283</v>
          </cell>
        </row>
        <row r="220">
          <cell r="O220" t="str">
            <v>YEAR NINE:</v>
          </cell>
          <cell r="P220">
            <v>-1860813</v>
          </cell>
          <cell r="Q220">
            <v>163965.76590429782</v>
          </cell>
          <cell r="R220">
            <v>240361.0952514977</v>
          </cell>
          <cell r="S220">
            <v>259299.01483149757</v>
          </cell>
          <cell r="T220">
            <v>278805.07199889771</v>
          </cell>
          <cell r="U220">
            <v>298896.31088131981</v>
          </cell>
          <cell r="V220">
            <v>319590.28693021461</v>
          </cell>
          <cell r="W220">
            <v>340905.08226057608</v>
          </cell>
          <cell r="X220">
            <v>362859.3214508486</v>
          </cell>
          <cell r="Y220">
            <v>385472.18781682895</v>
          </cell>
          <cell r="Z220">
            <v>5551542.9718156811</v>
          </cell>
          <cell r="AA220" t="str">
            <v>IRR YR. 10:</v>
          </cell>
          <cell r="AB220">
            <v>0.20958664097273971</v>
          </cell>
        </row>
        <row r="221">
          <cell r="A221" t="str">
            <v>OVERALL RETURN STATISTICS (BEFORE SPLITS)</v>
          </cell>
        </row>
        <row r="222">
          <cell r="A222" t="str">
            <v>YEAR</v>
          </cell>
          <cell r="C222" t="str">
            <v>YEAR 1</v>
          </cell>
          <cell r="D222" t="str">
            <v>YEAR 2</v>
          </cell>
          <cell r="E222" t="str">
            <v>YEAR 3</v>
          </cell>
          <cell r="F222" t="str">
            <v>YEAR 4</v>
          </cell>
          <cell r="G222" t="str">
            <v>YEAR 5</v>
          </cell>
          <cell r="H222" t="str">
            <v>YEAR 6</v>
          </cell>
          <cell r="I222" t="str">
            <v>YEAR 7</v>
          </cell>
          <cell r="J222" t="str">
            <v>YEAR 8</v>
          </cell>
          <cell r="K222" t="str">
            <v>YEAR 9</v>
          </cell>
          <cell r="L222" t="str">
            <v>YEAR 10</v>
          </cell>
          <cell r="O222" t="str">
            <v>YEAR TEN:</v>
          </cell>
          <cell r="P222">
            <v>-1860813</v>
          </cell>
          <cell r="Q222">
            <v>163965.76590429782</v>
          </cell>
          <cell r="R222">
            <v>240361.0952514977</v>
          </cell>
          <cell r="S222">
            <v>259299.01483149757</v>
          </cell>
          <cell r="T222">
            <v>278805.07199889771</v>
          </cell>
          <cell r="U222">
            <v>298896.31088131981</v>
          </cell>
          <cell r="V222">
            <v>319590.28693021461</v>
          </cell>
          <cell r="W222">
            <v>340905.08226057608</v>
          </cell>
          <cell r="X222">
            <v>362859.3214508486</v>
          </cell>
          <cell r="Y222">
            <v>385472.18781682895</v>
          </cell>
        </row>
        <row r="223">
          <cell r="A223" t="str">
            <v>OVERALL CASH FLOW:</v>
          </cell>
          <cell r="C223">
            <v>163965.76590429782</v>
          </cell>
          <cell r="D223">
            <v>240361.0952514977</v>
          </cell>
          <cell r="E223">
            <v>259299.01483149757</v>
          </cell>
          <cell r="F223">
            <v>278805.07199889771</v>
          </cell>
          <cell r="G223">
            <v>298896.31088131981</v>
          </cell>
          <cell r="H223">
            <v>319590.28693021461</v>
          </cell>
          <cell r="I223">
            <v>340905.08226057608</v>
          </cell>
          <cell r="J223">
            <v>362859.3214508486</v>
          </cell>
          <cell r="K223">
            <v>385472.18781682895</v>
          </cell>
          <cell r="L223">
            <v>408763.44017378869</v>
          </cell>
          <cell r="P223" t="str">
            <v>YEAR 1</v>
          </cell>
          <cell r="Q223" t="str">
            <v>YEAR 2</v>
          </cell>
          <cell r="R223" t="str">
            <v>YEAR 3</v>
          </cell>
          <cell r="S223" t="str">
            <v>YEAR 4</v>
          </cell>
          <cell r="T223" t="str">
            <v>YEAR 5</v>
          </cell>
          <cell r="U223" t="str">
            <v>YEAR 6</v>
          </cell>
          <cell r="V223" t="str">
            <v>YEAR 7</v>
          </cell>
          <cell r="W223" t="str">
            <v>YEAR 8</v>
          </cell>
          <cell r="X223" t="str">
            <v>YEAR 9</v>
          </cell>
          <cell r="Y223" t="str">
            <v>YEAR 10</v>
          </cell>
        </row>
        <row r="224">
          <cell r="A224" t="str">
            <v>OVERALL CASH ON CASH (COC) RETURN:</v>
          </cell>
          <cell r="C224">
            <v>8.8115122747045416E-2</v>
          </cell>
          <cell r="D224">
            <v>0.12916993553435929</v>
          </cell>
          <cell r="E224">
            <v>0.1393471642940465</v>
          </cell>
          <cell r="F224">
            <v>0.1498297099165245</v>
          </cell>
          <cell r="G224">
            <v>0.16062673190767682</v>
          </cell>
          <cell r="H224">
            <v>0.17174766455856372</v>
          </cell>
          <cell r="I224">
            <v>0.18320222518897711</v>
          </cell>
          <cell r="J224">
            <v>0.19500042263830303</v>
          </cell>
          <cell r="K224">
            <v>0.20715256601110857</v>
          </cell>
          <cell r="L224">
            <v>0.21966927368509823</v>
          </cell>
          <cell r="N224" t="str">
            <v>CUMUMULATIVE COC.RTN:</v>
          </cell>
          <cell r="P224">
            <v>163965.76590429782</v>
          </cell>
          <cell r="Q224">
            <v>404326.86115579552</v>
          </cell>
          <cell r="R224">
            <v>663625.87598729308</v>
          </cell>
          <cell r="S224">
            <v>942430.94798619079</v>
          </cell>
          <cell r="T224">
            <v>1241327.2588675106</v>
          </cell>
          <cell r="U224">
            <v>1560917.5457977252</v>
          </cell>
          <cell r="V224">
            <v>1901822.6280583013</v>
          </cell>
          <cell r="W224">
            <v>2264681.9495091499</v>
          </cell>
          <cell r="X224">
            <v>2650154.1373259788</v>
          </cell>
          <cell r="Y224">
            <v>3058917.5774997678</v>
          </cell>
        </row>
        <row r="225">
          <cell r="A225" t="str">
            <v>OVERALL CUMULATIVE COC RETURN:</v>
          </cell>
          <cell r="C225">
            <v>163965.76590429782</v>
          </cell>
          <cell r="D225">
            <v>404326.86115579552</v>
          </cell>
          <cell r="E225">
            <v>663625.87598729308</v>
          </cell>
          <cell r="F225">
            <v>942430.94798619079</v>
          </cell>
          <cell r="G225">
            <v>1241327.2588675106</v>
          </cell>
          <cell r="H225">
            <v>1560917.5457977252</v>
          </cell>
          <cell r="I225">
            <v>1901822.6280583013</v>
          </cell>
          <cell r="J225">
            <v>2264681.9495091499</v>
          </cell>
          <cell r="K225">
            <v>2650154.1373259788</v>
          </cell>
          <cell r="L225">
            <v>3058917.5774997678</v>
          </cell>
          <cell r="N225" t="str">
            <v>CUMUMULATIVE AVG. COC.RTN:</v>
          </cell>
          <cell r="P225">
            <v>8.8115122747045416E-2</v>
          </cell>
          <cell r="Q225">
            <v>0.10864252914070235</v>
          </cell>
          <cell r="R225">
            <v>0.1188774075251504</v>
          </cell>
          <cell r="S225">
            <v>0.12661548312299392</v>
          </cell>
          <cell r="T225">
            <v>0.1334177328799305</v>
          </cell>
          <cell r="U225">
            <v>0.13980605482636937</v>
          </cell>
          <cell r="V225">
            <v>0.14600550773531332</v>
          </cell>
          <cell r="W225">
            <v>0.15212987209818704</v>
          </cell>
          <cell r="X225">
            <v>0.15824350475517834</v>
          </cell>
          <cell r="Y225">
            <v>0.16438608164817031</v>
          </cell>
        </row>
        <row r="226">
          <cell r="A226" t="str">
            <v>OVERALL CUMULATIVE AVG. COC RETURN:</v>
          </cell>
          <cell r="C226">
            <v>8.8115122747045416E-2</v>
          </cell>
          <cell r="D226">
            <v>0.10864252914070235</v>
          </cell>
          <cell r="E226">
            <v>0.1188774075251504</v>
          </cell>
          <cell r="F226">
            <v>0.12661548312299392</v>
          </cell>
          <cell r="G226">
            <v>0.1334177328799305</v>
          </cell>
          <cell r="H226">
            <v>0.13980605482636937</v>
          </cell>
          <cell r="I226">
            <v>0.14600550773531332</v>
          </cell>
          <cell r="J226">
            <v>0.15212987209818704</v>
          </cell>
          <cell r="K226">
            <v>0.15824350475517834</v>
          </cell>
          <cell r="L226">
            <v>0.16438608164817031</v>
          </cell>
        </row>
        <row r="227">
          <cell r="A227" t="str">
            <v>OVERALL INTERNAL RATE OF RETURN:</v>
          </cell>
          <cell r="C227">
            <v>0.35067488014847931</v>
          </cell>
          <cell r="D227">
            <v>0.28126876901945297</v>
          </cell>
          <cell r="E227">
            <v>0.25731305133163335</v>
          </cell>
          <cell r="F227">
            <v>0.24362175612403084</v>
          </cell>
          <cell r="G227">
            <v>0.23423649133286703</v>
          </cell>
          <cell r="H227">
            <v>0.22716519223876208</v>
          </cell>
          <cell r="I227">
            <v>0.22153349876934228</v>
          </cell>
          <cell r="J227">
            <v>0.21688711223353602</v>
          </cell>
          <cell r="K227">
            <v>0.21296094173339283</v>
          </cell>
          <cell r="L227">
            <v>0.20958664097273971</v>
          </cell>
          <cell r="O227" t="str">
            <v>LENDER LOOKBACK INTERNAL RATE OF RETURN</v>
          </cell>
        </row>
        <row r="228">
          <cell r="A228" t="str">
            <v>PAGE 4 OF 4</v>
          </cell>
          <cell r="O228" t="str">
            <v>IRR CALC:</v>
          </cell>
          <cell r="P228" t="str">
            <v>INITIAL INV:</v>
          </cell>
          <cell r="Q228" t="str">
            <v>YEAR 1</v>
          </cell>
          <cell r="R228" t="str">
            <v>YEAR 2</v>
          </cell>
          <cell r="S228" t="str">
            <v>YEAR 3</v>
          </cell>
          <cell r="T228" t="str">
            <v>YEAR 4</v>
          </cell>
          <cell r="U228" t="str">
            <v>YEAR 5</v>
          </cell>
          <cell r="V228" t="str">
            <v>YEAR 6</v>
          </cell>
          <cell r="W228" t="str">
            <v>YEAR 7</v>
          </cell>
          <cell r="X228" t="str">
            <v>YEAR 8</v>
          </cell>
          <cell r="Y228" t="str">
            <v>YEAR 9</v>
          </cell>
          <cell r="Z228" t="str">
            <v>YEAR 10</v>
          </cell>
          <cell r="AA228" t="str">
            <v>IRR CALCULATION:</v>
          </cell>
        </row>
        <row r="229">
          <cell r="O229" t="str">
            <v>YEAR  ONE:</v>
          </cell>
          <cell r="P229">
            <v>-1251731.7</v>
          </cell>
          <cell r="Q229">
            <v>1434689.4135495068</v>
          </cell>
          <cell r="AA229" t="str">
            <v>IRR YR. 1:</v>
          </cell>
          <cell r="AB229">
            <v>0.14616368152177228</v>
          </cell>
        </row>
        <row r="230">
          <cell r="O230" t="str">
            <v>YEAR TWO:</v>
          </cell>
          <cell r="P230">
            <v>-1251731.7</v>
          </cell>
          <cell r="Q230">
            <v>112655.85299999999</v>
          </cell>
          <cell r="R230">
            <v>1516306.3861494546</v>
          </cell>
          <cell r="AA230" t="str">
            <v>IRR YR. 2:</v>
          </cell>
          <cell r="AB230">
            <v>0.14654070720510884</v>
          </cell>
        </row>
        <row r="231">
          <cell r="A231" t="str">
            <v>YEAR</v>
          </cell>
          <cell r="C231" t="str">
            <v>YEAR 1</v>
          </cell>
          <cell r="D231" t="str">
            <v>YEAR 2</v>
          </cell>
          <cell r="E231" t="str">
            <v>YEAR 3</v>
          </cell>
          <cell r="F231" t="str">
            <v>YEAR 4</v>
          </cell>
          <cell r="G231" t="str">
            <v>YEAR 5</v>
          </cell>
          <cell r="H231" t="str">
            <v>YEAR 6</v>
          </cell>
          <cell r="I231" t="str">
            <v>YEAR 7</v>
          </cell>
          <cell r="J231" t="str">
            <v>YEAR 8</v>
          </cell>
          <cell r="K231" t="str">
            <v>YEAR 9</v>
          </cell>
          <cell r="L231" t="str">
            <v>YEAR 10</v>
          </cell>
          <cell r="O231" t="str">
            <v>YEAR THREE:</v>
          </cell>
          <cell r="P231">
            <v>-1251731.7</v>
          </cell>
          <cell r="Q231">
            <v>112655.85299999999</v>
          </cell>
          <cell r="R231">
            <v>147346.11357789775</v>
          </cell>
          <cell r="S231">
            <v>1568407.062007294</v>
          </cell>
          <cell r="AA231" t="str">
            <v>IRR YR. 3:</v>
          </cell>
          <cell r="AB231">
            <v>0.14628426049074794</v>
          </cell>
        </row>
        <row r="232">
          <cell r="A232" t="str">
            <v>OVERALL INTERNAL RATE OF RETURN:</v>
          </cell>
          <cell r="C232">
            <v>0.35067488014847931</v>
          </cell>
          <cell r="D232">
            <v>0.28126876901945297</v>
          </cell>
          <cell r="E232">
            <v>0.25731305133163335</v>
          </cell>
          <cell r="F232">
            <v>0.24362175612403084</v>
          </cell>
          <cell r="G232">
            <v>0.23423649133286703</v>
          </cell>
          <cell r="H232">
            <v>0.22716519223876208</v>
          </cell>
          <cell r="I232">
            <v>0.22153349876934228</v>
          </cell>
          <cell r="J232">
            <v>0.21688711223353602</v>
          </cell>
          <cell r="K232">
            <v>0.21296094173339283</v>
          </cell>
          <cell r="L232">
            <v>0.20958664097273971</v>
          </cell>
          <cell r="O232" t="str">
            <v>YEAR FOUR:</v>
          </cell>
          <cell r="P232">
            <v>-1251731.7</v>
          </cell>
          <cell r="Q232">
            <v>112655.85299999999</v>
          </cell>
          <cell r="R232">
            <v>147346.11357789775</v>
          </cell>
          <cell r="S232">
            <v>162671.14708575315</v>
          </cell>
          <cell r="T232">
            <v>1611312.0700561008</v>
          </cell>
          <cell r="AA232" t="str">
            <v>IRR YR. 4:</v>
          </cell>
          <cell r="AB232">
            <v>0.14627503108178341</v>
          </cell>
        </row>
        <row r="233">
          <cell r="A233" t="str">
            <v>INVESTOR OVERALL IRR:</v>
          </cell>
          <cell r="C233">
            <v>0.1795792089307148</v>
          </cell>
          <cell r="D233">
            <v>0.169023088391723</v>
          </cell>
          <cell r="E233">
            <v>0.16483267069477903</v>
          </cell>
          <cell r="F233">
            <v>0.16252337646447798</v>
          </cell>
          <cell r="G233">
            <v>0.16099323364821022</v>
          </cell>
          <cell r="H233">
            <v>0.15987354973732718</v>
          </cell>
          <cell r="I233">
            <v>0.15900089402564976</v>
          </cell>
          <cell r="J233">
            <v>0.15828876664777372</v>
          </cell>
          <cell r="K233">
            <v>0.15768551983755283</v>
          </cell>
          <cell r="L233">
            <v>0.15657415259543575</v>
          </cell>
        </row>
        <row r="234">
          <cell r="A234" t="str">
            <v>INVESTOR CASH ON CASH RETURN:</v>
          </cell>
          <cell r="C234">
            <v>0.09</v>
          </cell>
          <cell r="D234">
            <v>0.11771381485177515</v>
          </cell>
          <cell r="E234">
            <v>0.13085084981369263</v>
          </cell>
          <cell r="F234">
            <v>0.13974757427017229</v>
          </cell>
          <cell r="G234">
            <v>0.14912604498595444</v>
          </cell>
          <cell r="H234">
            <v>0.15903685509322193</v>
          </cell>
          <cell r="I234">
            <v>0.16953892116250457</v>
          </cell>
          <cell r="J234">
            <v>0.18070124511879651</v>
          </cell>
          <cell r="K234">
            <v>0.19260513584495678</v>
          </cell>
          <cell r="L234">
            <v>0.20534703650829922</v>
          </cell>
          <cell r="O234" t="str">
            <v>YEAR FIVE:</v>
          </cell>
          <cell r="P234">
            <v>-1251731.7</v>
          </cell>
          <cell r="Q234">
            <v>112655.85299999999</v>
          </cell>
          <cell r="R234">
            <v>147346.11357789775</v>
          </cell>
          <cell r="S234">
            <v>162671.14708575315</v>
          </cell>
          <cell r="T234">
            <v>172424.17566945322</v>
          </cell>
          <cell r="U234">
            <v>1650205.8554798863</v>
          </cell>
          <cell r="AA234" t="str">
            <v>IRR YR. 5:</v>
          </cell>
          <cell r="AB234">
            <v>0.14636885308178688</v>
          </cell>
        </row>
        <row r="235">
          <cell r="O235" t="str">
            <v>YEAR SIX:</v>
          </cell>
          <cell r="P235">
            <v>-1251731.7</v>
          </cell>
          <cell r="Q235">
            <v>112655.85299999999</v>
          </cell>
          <cell r="R235">
            <v>147346.11357789775</v>
          </cell>
          <cell r="S235">
            <v>162671.14708575315</v>
          </cell>
          <cell r="T235">
            <v>172424.17566945322</v>
          </cell>
          <cell r="U235">
            <v>182469.79511066427</v>
          </cell>
          <cell r="V235">
            <v>1684290.616538947</v>
          </cell>
          <cell r="AA235" t="str">
            <v>IRR YR. 6:</v>
          </cell>
          <cell r="AB235">
            <v>0.14651501124950947</v>
          </cell>
        </row>
        <row r="236">
          <cell r="O236" t="str">
            <v>YEAR SEVEN:</v>
          </cell>
          <cell r="P236">
            <v>-1251731.7</v>
          </cell>
          <cell r="Q236">
            <v>112655.85299999999</v>
          </cell>
          <cell r="R236">
            <v>147346.11357789775</v>
          </cell>
          <cell r="S236">
            <v>162671.14708575315</v>
          </cell>
          <cell r="T236">
            <v>172424.17566945322</v>
          </cell>
          <cell r="U236">
            <v>182469.79511066427</v>
          </cell>
          <cell r="V236">
            <v>192816.78313511168</v>
          </cell>
          <cell r="W236">
            <v>1712577.3673229055</v>
          </cell>
          <cell r="AA236" t="str">
            <v>IRR YR. 7:</v>
          </cell>
          <cell r="AB236">
            <v>0.14668673558168871</v>
          </cell>
        </row>
        <row r="237">
          <cell r="A237" t="str">
            <v>INVESTOR DATA:</v>
          </cell>
          <cell r="O237" t="str">
            <v>YEAR EIGHT:</v>
          </cell>
          <cell r="P237">
            <v>-1251731.7</v>
          </cell>
          <cell r="Q237">
            <v>112655.85299999999</v>
          </cell>
          <cell r="R237">
            <v>147346.11357789775</v>
          </cell>
          <cell r="S237">
            <v>162671.14708575315</v>
          </cell>
          <cell r="T237">
            <v>172424.17566945322</v>
          </cell>
          <cell r="U237">
            <v>182469.79511066427</v>
          </cell>
          <cell r="V237">
            <v>192816.78313511168</v>
          </cell>
          <cell r="W237">
            <v>203474.18080029241</v>
          </cell>
          <cell r="X237">
            <v>1733837.7397375251</v>
          </cell>
          <cell r="AA237" t="str">
            <v>IRR YR. 8:</v>
          </cell>
          <cell r="AB237">
            <v>0.14686633325935297</v>
          </cell>
        </row>
        <row r="238">
          <cell r="A238" t="str">
            <v>YEAR</v>
          </cell>
          <cell r="C238" t="str">
            <v>YEAR 1</v>
          </cell>
          <cell r="D238" t="str">
            <v>YEAR 2</v>
          </cell>
          <cell r="E238" t="str">
            <v>YEAR 3</v>
          </cell>
          <cell r="F238" t="str">
            <v>YEAR 4</v>
          </cell>
          <cell r="G238" t="str">
            <v>YEAR 5</v>
          </cell>
          <cell r="O238" t="str">
            <v>YEAR NINE:</v>
          </cell>
          <cell r="P238">
            <v>-1251731.7</v>
          </cell>
          <cell r="Q238">
            <v>112655.85299999999</v>
          </cell>
          <cell r="R238">
            <v>147346.11357789775</v>
          </cell>
          <cell r="S238">
            <v>162671.14708575315</v>
          </cell>
          <cell r="T238">
            <v>172424.17566945322</v>
          </cell>
          <cell r="U238">
            <v>182469.79511066427</v>
          </cell>
          <cell r="V238">
            <v>192816.78313511168</v>
          </cell>
          <cell r="W238">
            <v>203474.18080029241</v>
          </cell>
          <cell r="X238">
            <v>214451.30039542867</v>
          </cell>
          <cell r="Y238">
            <v>1746557.0423282175</v>
          </cell>
          <cell r="AA238" t="str">
            <v>IRR YR. 9</v>
          </cell>
          <cell r="AB238">
            <v>0.14704079824215038</v>
          </cell>
        </row>
        <row r="239">
          <cell r="A239" t="str">
            <v>TOTAL INVESTOR CASH FLOW:</v>
          </cell>
          <cell r="C239">
            <v>112655.85299999999</v>
          </cell>
          <cell r="D239">
            <v>147346.11357789775</v>
          </cell>
          <cell r="E239">
            <v>162671.14708575315</v>
          </cell>
          <cell r="F239">
            <v>172424.17566945322</v>
          </cell>
          <cell r="G239">
            <v>182469.79511066427</v>
          </cell>
          <cell r="O239" t="str">
            <v>YEAR TEN:</v>
          </cell>
          <cell r="P239">
            <v>-1251731.7</v>
          </cell>
          <cell r="Q239">
            <v>112655.85299999999</v>
          </cell>
          <cell r="R239">
            <v>147346.11357789775</v>
          </cell>
          <cell r="S239">
            <v>162671.14708575315</v>
          </cell>
          <cell r="T239">
            <v>172424.17566945322</v>
          </cell>
          <cell r="U239">
            <v>182469.79511066427</v>
          </cell>
          <cell r="V239">
            <v>192816.78313511168</v>
          </cell>
          <cell r="W239">
            <v>203474.18080029241</v>
          </cell>
          <cell r="X239">
            <v>214451.30039542867</v>
          </cell>
          <cell r="Y239">
            <v>225757.73357841885</v>
          </cell>
          <cell r="Z239">
            <v>1728983.5701450096</v>
          </cell>
          <cell r="AA239" t="str">
            <v>IRR YR. 10:</v>
          </cell>
          <cell r="AB239">
            <v>0.14648800463557335</v>
          </cell>
        </row>
        <row r="240">
          <cell r="A240" t="str">
            <v>TOTAL INVESTOR CASH FLOW RETURN:</v>
          </cell>
          <cell r="C240">
            <v>0.09</v>
          </cell>
          <cell r="D240">
            <v>0.11771381485177515</v>
          </cell>
          <cell r="E240">
            <v>0.13085084981369263</v>
          </cell>
          <cell r="F240">
            <v>0.13974757427017229</v>
          </cell>
          <cell r="G240">
            <v>0.14912604498595444</v>
          </cell>
        </row>
        <row r="241">
          <cell r="A241" t="str">
            <v>INVESTOR SALE PROCEEDS:</v>
          </cell>
          <cell r="C241">
            <v>112129.13547949982</v>
          </cell>
          <cell r="D241">
            <v>179860.18687675297</v>
          </cell>
          <cell r="E241">
            <v>248004.27712237119</v>
          </cell>
          <cell r="F241">
            <v>314734.38101477525</v>
          </cell>
          <cell r="G241">
            <v>379564.33069061657</v>
          </cell>
        </row>
        <row r="242">
          <cell r="A242" t="str">
            <v>INVESTOR INTERNAL RATE OF RETURN:</v>
          </cell>
          <cell r="C242">
            <v>0.1795792089307148</v>
          </cell>
          <cell r="D242">
            <v>0.169023088391723</v>
          </cell>
          <cell r="E242">
            <v>0.16483267069477903</v>
          </cell>
          <cell r="F242">
            <v>0.16252337646447798</v>
          </cell>
          <cell r="G242">
            <v>0.16099323364821022</v>
          </cell>
        </row>
        <row r="243">
          <cell r="A243" t="str">
            <v>INVESTOR DEBT COVERAGE RATIO:</v>
          </cell>
          <cell r="C243">
            <v>1.1083496262747659</v>
          </cell>
          <cell r="D243">
            <v>1.2696713848859256</v>
          </cell>
          <cell r="E243">
            <v>1.2873576395922559</v>
          </cell>
          <cell r="F243">
            <v>1.3278465053742665</v>
          </cell>
          <cell r="G243">
            <v>1.3695500371297376</v>
          </cell>
          <cell r="O243" t="str">
            <v>LENDER OVERALL INTERNAL RATE OF RETURN</v>
          </cell>
        </row>
        <row r="244">
          <cell r="O244" t="str">
            <v>IRR CALC:</v>
          </cell>
          <cell r="P244" t="str">
            <v>INITIAL INV:</v>
          </cell>
          <cell r="Q244" t="str">
            <v>YEAR 1</v>
          </cell>
          <cell r="R244" t="str">
            <v>YEAR 2</v>
          </cell>
          <cell r="S244" t="str">
            <v>YEAR 3</v>
          </cell>
          <cell r="T244" t="str">
            <v>YEAR 4</v>
          </cell>
          <cell r="U244" t="str">
            <v>YEAR 5</v>
          </cell>
          <cell r="V244" t="str">
            <v>YEAR 6</v>
          </cell>
          <cell r="W244" t="str">
            <v>YEAR 7</v>
          </cell>
          <cell r="X244" t="str">
            <v>YEAR 8</v>
          </cell>
          <cell r="Y244" t="str">
            <v>YEAR 9</v>
          </cell>
          <cell r="Z244" t="str">
            <v>YEAR 10</v>
          </cell>
          <cell r="AA244" t="str">
            <v>IRR CALCULATION:</v>
          </cell>
        </row>
        <row r="245">
          <cell r="A245" t="str">
            <v>CRF-SPONSOR INVESTOR DATA:</v>
          </cell>
          <cell r="O245" t="str">
            <v>YEAR  ONE:</v>
          </cell>
          <cell r="P245">
            <v>-1251731.7</v>
          </cell>
          <cell r="Q245">
            <v>1476516.6884794997</v>
          </cell>
          <cell r="AA245" t="str">
            <v>IRR YR. 1:</v>
          </cell>
          <cell r="AB245">
            <v>0.1795792089307148</v>
          </cell>
        </row>
        <row r="246">
          <cell r="A246" t="str">
            <v>YEAR</v>
          </cell>
          <cell r="C246" t="str">
            <v>YEAR 1</v>
          </cell>
          <cell r="D246" t="str">
            <v>YEAR 2</v>
          </cell>
          <cell r="E246" t="str">
            <v>YEAR 3</v>
          </cell>
          <cell r="F246" t="str">
            <v>YEAR 4</v>
          </cell>
          <cell r="G246" t="str">
            <v>YEAR 5</v>
          </cell>
          <cell r="O246" t="str">
            <v>YEAR TWO:</v>
          </cell>
          <cell r="P246">
            <v>-1251731.7</v>
          </cell>
          <cell r="Q246">
            <v>112655.85299999999</v>
          </cell>
          <cell r="R246">
            <v>1578938.0004546505</v>
          </cell>
          <cell r="AA246" t="str">
            <v>IRR YR. 2:</v>
          </cell>
          <cell r="AB246">
            <v>0.169023088391723</v>
          </cell>
        </row>
        <row r="247">
          <cell r="A247" t="str">
            <v>CRF-SPONSOR CASH FLOW:</v>
          </cell>
          <cell r="C247">
            <v>51309.912904297831</v>
          </cell>
          <cell r="D247">
            <v>82607.903500230605</v>
          </cell>
          <cell r="E247">
            <v>84084.702522021078</v>
          </cell>
          <cell r="F247">
            <v>90911.822530611127</v>
          </cell>
          <cell r="G247">
            <v>97943.756139458856</v>
          </cell>
          <cell r="O247" t="str">
            <v>YEAR THREE:</v>
          </cell>
          <cell r="P247">
            <v>-1251731.7</v>
          </cell>
          <cell r="Q247">
            <v>112655.85299999999</v>
          </cell>
          <cell r="R247">
            <v>147346.11357789775</v>
          </cell>
          <cell r="S247">
            <v>1653855.3295535366</v>
          </cell>
          <cell r="AA247" t="str">
            <v>IRR YR. 3:</v>
          </cell>
          <cell r="AB247">
            <v>0.16483267069477903</v>
          </cell>
        </row>
        <row r="248">
          <cell r="A248" t="str">
            <v>CRF-SPONSOR  CASH ON CASH RETURN:</v>
          </cell>
          <cell r="C248">
            <v>8.4241484518237264E-2</v>
          </cell>
          <cell r="D248">
            <v>0.13562705586303603</v>
          </cell>
          <cell r="E248">
            <v>0.13805168952325589</v>
          </cell>
          <cell r="F248">
            <v>0.14926057084762104</v>
          </cell>
          <cell r="G248">
            <v>0.16080571861171711</v>
          </cell>
          <cell r="O248" t="str">
            <v>YEAR FOUR:</v>
          </cell>
          <cell r="P248">
            <v>-1251731.7</v>
          </cell>
          <cell r="Q248">
            <v>112655.85299999999</v>
          </cell>
          <cell r="R248">
            <v>147346.11357789775</v>
          </cell>
          <cell r="S248">
            <v>162671.14708575315</v>
          </cell>
          <cell r="T248">
            <v>1720984.4500489868</v>
          </cell>
          <cell r="AA248" t="str">
            <v>IRR YR. 4:</v>
          </cell>
          <cell r="AB248">
            <v>0.16252337646447798</v>
          </cell>
        </row>
        <row r="249">
          <cell r="A249" t="str">
            <v>CRF-SPONSOR INTERNAL RATE OF RETURN:</v>
          </cell>
          <cell r="C249" t="str">
            <v>N/A</v>
          </cell>
          <cell r="D249">
            <v>0.42365005694787961</v>
          </cell>
          <cell r="E249">
            <v>0.36289460049572536</v>
          </cell>
          <cell r="F249">
            <v>0.32910434441831726</v>
          </cell>
          <cell r="G249">
            <v>0.3065185115315448</v>
          </cell>
        </row>
        <row r="250">
          <cell r="A250" t="str">
            <v>CRF-SPONSOR CUMULATIVE CASH ON CASH:</v>
          </cell>
          <cell r="C250">
            <v>51309.912904297831</v>
          </cell>
          <cell r="D250">
            <v>133917.81640452845</v>
          </cell>
          <cell r="E250">
            <v>218002.51892654953</v>
          </cell>
          <cell r="F250">
            <v>308914.34145716066</v>
          </cell>
          <cell r="G250">
            <v>406858.09759661951</v>
          </cell>
          <cell r="O250" t="str">
            <v>YEAR FIVE:</v>
          </cell>
          <cell r="P250">
            <v>-1251731.7</v>
          </cell>
          <cell r="Q250">
            <v>112655.85299999999</v>
          </cell>
          <cell r="R250">
            <v>147346.11357789775</v>
          </cell>
          <cell r="S250">
            <v>162671.14708575315</v>
          </cell>
          <cell r="T250">
            <v>172424.17566945322</v>
          </cell>
          <cell r="U250">
            <v>1785628.5363407028</v>
          </cell>
          <cell r="AA250" t="str">
            <v>IRR YR. 5:</v>
          </cell>
          <cell r="AB250">
            <v>0.16099323364821022</v>
          </cell>
        </row>
        <row r="251">
          <cell r="A251" t="str">
            <v>CRF-SPONSOR CUMULATIVE AVG. COC:</v>
          </cell>
          <cell r="C251">
            <v>8.4241484518237264E-2</v>
          </cell>
          <cell r="D251">
            <v>0.10993427019063665</v>
          </cell>
          <cell r="E251">
            <v>0.11930674330150974</v>
          </cell>
          <cell r="F251">
            <v>0.12679520018803755</v>
          </cell>
          <cell r="G251">
            <v>0.13359730387277347</v>
          </cell>
          <cell r="O251" t="str">
            <v>YEAR SIX:</v>
          </cell>
          <cell r="P251">
            <v>-1251731.7</v>
          </cell>
          <cell r="Q251">
            <v>112655.85299999999</v>
          </cell>
          <cell r="R251">
            <v>147346.11357789775</v>
          </cell>
          <cell r="S251">
            <v>162671.14708575315</v>
          </cell>
          <cell r="T251">
            <v>172424.17566945322</v>
          </cell>
          <cell r="U251">
            <v>182469.79511066427</v>
          </cell>
          <cell r="V251">
            <v>1847124.1796528869</v>
          </cell>
          <cell r="AA251" t="str">
            <v>IRR YR. 6:</v>
          </cell>
          <cell r="AB251">
            <v>0.15987354973732718</v>
          </cell>
        </row>
        <row r="252">
          <cell r="O252" t="str">
            <v>YEAR SEVEN:</v>
          </cell>
          <cell r="P252">
            <v>-1251731.7</v>
          </cell>
          <cell r="Q252">
            <v>112655.85299999999</v>
          </cell>
          <cell r="R252">
            <v>147346.11357789775</v>
          </cell>
          <cell r="S252">
            <v>162671.14708575315</v>
          </cell>
          <cell r="T252">
            <v>172424.17566945322</v>
          </cell>
          <cell r="U252">
            <v>182469.79511066427</v>
          </cell>
          <cell r="V252">
            <v>192816.78313511168</v>
          </cell>
          <cell r="W252">
            <v>1904639.1595295707</v>
          </cell>
          <cell r="AA252" t="str">
            <v>IRR YR. 7:</v>
          </cell>
          <cell r="AB252">
            <v>0.15900089402564976</v>
          </cell>
        </row>
        <row r="253">
          <cell r="O253" t="str">
            <v>YEAR EIGHT:</v>
          </cell>
          <cell r="P253">
            <v>-1251731.7</v>
          </cell>
          <cell r="Q253">
            <v>112655.85299999999</v>
          </cell>
          <cell r="R253">
            <v>147346.11357789775</v>
          </cell>
          <cell r="S253">
            <v>162671.14708575315</v>
          </cell>
          <cell r="T253">
            <v>172424.17566945322</v>
          </cell>
          <cell r="U253">
            <v>182469.79511066427</v>
          </cell>
          <cell r="V253">
            <v>192816.78313511168</v>
          </cell>
          <cell r="W253">
            <v>203474.18080029241</v>
          </cell>
          <cell r="X253">
            <v>1957129.2885217257</v>
          </cell>
          <cell r="AA253" t="str">
            <v>IRR YR. 8:</v>
          </cell>
          <cell r="AB253">
            <v>0.15828876664777372</v>
          </cell>
        </row>
        <row r="254">
          <cell r="O254" t="str">
            <v>YEAR NINE:</v>
          </cell>
          <cell r="P254">
            <v>-1251731.7</v>
          </cell>
          <cell r="Q254">
            <v>112655.85299999999</v>
          </cell>
          <cell r="R254">
            <v>147346.11357789775</v>
          </cell>
          <cell r="S254">
            <v>162671.14708575315</v>
          </cell>
          <cell r="T254">
            <v>172424.17566945322</v>
          </cell>
          <cell r="U254">
            <v>182469.79511066427</v>
          </cell>
          <cell r="V254">
            <v>192816.78313511168</v>
          </cell>
          <cell r="W254">
            <v>203474.18080029241</v>
          </cell>
          <cell r="X254">
            <v>214451.30039542867</v>
          </cell>
          <cell r="Y254">
            <v>2003296.4044394786</v>
          </cell>
          <cell r="AA254" t="str">
            <v>IRR YR. 9</v>
          </cell>
          <cell r="AB254">
            <v>0.15768551983755283</v>
          </cell>
        </row>
        <row r="255">
          <cell r="O255" t="str">
            <v>YEAR TEN:</v>
          </cell>
          <cell r="P255">
            <v>-1251731.7</v>
          </cell>
          <cell r="Q255">
            <v>112655.85299999999</v>
          </cell>
          <cell r="R255">
            <v>147346.11357789775</v>
          </cell>
          <cell r="S255">
            <v>162671.14708575315</v>
          </cell>
          <cell r="T255">
            <v>172424.17566945322</v>
          </cell>
          <cell r="U255">
            <v>182469.79511066427</v>
          </cell>
          <cell r="V255">
            <v>192816.78313511168</v>
          </cell>
          <cell r="W255">
            <v>203474.18080029241</v>
          </cell>
          <cell r="X255">
            <v>214451.30039542867</v>
          </cell>
          <cell r="Y255">
            <v>225757.73357841885</v>
          </cell>
          <cell r="Z255">
            <v>2023633.0062019574</v>
          </cell>
          <cell r="AA255" t="str">
            <v>IRR YR. 10:</v>
          </cell>
          <cell r="AB255">
            <v>0.15657415259543575</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k cost"/>
      <sheetName val="fee sched"/>
      <sheetName val="Allocations"/>
      <sheetName val="Index"/>
      <sheetName val="land use"/>
      <sheetName val="DUEs"/>
      <sheetName val="fire cost"/>
      <sheetName val="park DUEs"/>
      <sheetName val="landscape corr."/>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s"/>
      <sheetName val="Annuals"/>
    </sheetNames>
    <sheetDataSet>
      <sheetData sheetId="0">
        <row r="1">
          <cell r="K1">
            <v>1998</v>
          </cell>
          <cell r="O1">
            <v>1999</v>
          </cell>
          <cell r="S1">
            <v>2000</v>
          </cell>
          <cell r="W1">
            <v>2001</v>
          </cell>
          <cell r="AA1">
            <v>2002</v>
          </cell>
        </row>
        <row r="2">
          <cell r="K2" t="str">
            <v>I</v>
          </cell>
          <cell r="L2" t="str">
            <v>II</v>
          </cell>
          <cell r="M2" t="str">
            <v>III</v>
          </cell>
          <cell r="N2" t="str">
            <v>IV</v>
          </cell>
          <cell r="O2" t="str">
            <v>I</v>
          </cell>
          <cell r="P2" t="str">
            <v>II</v>
          </cell>
          <cell r="Q2" t="str">
            <v>III</v>
          </cell>
          <cell r="R2" t="str">
            <v>IV</v>
          </cell>
          <cell r="S2" t="str">
            <v>I</v>
          </cell>
          <cell r="T2" t="str">
            <v>II</v>
          </cell>
          <cell r="U2" t="str">
            <v>III</v>
          </cell>
          <cell r="V2" t="str">
            <v>IV</v>
          </cell>
          <cell r="W2" t="str">
            <v>I</v>
          </cell>
          <cell r="X2" t="str">
            <v>II</v>
          </cell>
          <cell r="Y2" t="str">
            <v>III</v>
          </cell>
          <cell r="Z2" t="str">
            <v>IV</v>
          </cell>
          <cell r="AA2" t="str">
            <v>I</v>
          </cell>
          <cell r="AB2" t="str">
            <v>II</v>
          </cell>
          <cell r="AC2" t="str">
            <v>III</v>
          </cell>
          <cell r="AD2" t="str">
            <v>IV</v>
          </cell>
        </row>
        <row r="3">
          <cell r="K3">
            <v>16051.6</v>
          </cell>
          <cell r="L3">
            <v>16120.6</v>
          </cell>
          <cell r="M3">
            <v>16221.666666666666</v>
          </cell>
          <cell r="N3">
            <v>16273.766666666666</v>
          </cell>
          <cell r="O3">
            <v>16304.3</v>
          </cell>
          <cell r="P3">
            <v>16370.3</v>
          </cell>
          <cell r="Q3">
            <v>16472.466666666667</v>
          </cell>
          <cell r="R3">
            <v>16575.3</v>
          </cell>
          <cell r="S3">
            <v>16686.2</v>
          </cell>
          <cell r="T3">
            <v>16815.400000000001</v>
          </cell>
          <cell r="U3">
            <v>16917.533333333333</v>
          </cell>
          <cell r="V3">
            <v>17011.133333333331</v>
          </cell>
          <cell r="W3">
            <v>17079.766666666666</v>
          </cell>
          <cell r="X3">
            <v>17128</v>
          </cell>
          <cell r="Y3">
            <v>17161.599999999999</v>
          </cell>
          <cell r="Z3">
            <v>17239.066666666666</v>
          </cell>
          <cell r="AA3">
            <v>17314.966666666667</v>
          </cell>
          <cell r="AB3">
            <v>17334.5</v>
          </cell>
          <cell r="AC3">
            <v>17337.166666666668</v>
          </cell>
          <cell r="AD3">
            <v>17387.666666666668</v>
          </cell>
        </row>
        <row r="4">
          <cell r="K4">
            <v>15075.3</v>
          </cell>
          <cell r="L4">
            <v>15157.833333333334</v>
          </cell>
          <cell r="M4">
            <v>15260.733333333334</v>
          </cell>
          <cell r="N4">
            <v>15320.933333333334</v>
          </cell>
          <cell r="O4">
            <v>15384.566666666668</v>
          </cell>
          <cell r="P4">
            <v>15505.3</v>
          </cell>
          <cell r="Q4">
            <v>15637.166666666668</v>
          </cell>
          <cell r="R4">
            <v>15740.6</v>
          </cell>
          <cell r="S4">
            <v>15846.133333333333</v>
          </cell>
          <cell r="T4">
            <v>15967.866666666667</v>
          </cell>
          <cell r="U4">
            <v>16084.733333333334</v>
          </cell>
          <cell r="V4">
            <v>16198.6</v>
          </cell>
          <cell r="W4">
            <v>16265.133333333333</v>
          </cell>
          <cell r="X4">
            <v>16248.233333333334</v>
          </cell>
          <cell r="Y4">
            <v>16199.933333333334</v>
          </cell>
          <cell r="Z4">
            <v>16166.8</v>
          </cell>
          <cell r="AA4">
            <v>16174.733333333334</v>
          </cell>
          <cell r="AB4">
            <v>16167.833333333334</v>
          </cell>
          <cell r="AC4">
            <v>16172.4</v>
          </cell>
          <cell r="AD4">
            <v>16208.2</v>
          </cell>
        </row>
        <row r="5">
          <cell r="K5">
            <v>976.36666666666667</v>
          </cell>
          <cell r="L5">
            <v>962.73333333333335</v>
          </cell>
          <cell r="M5">
            <v>960.9666666666667</v>
          </cell>
          <cell r="N5">
            <v>952.83333333333337</v>
          </cell>
          <cell r="O5">
            <v>919.73333333333335</v>
          </cell>
          <cell r="P5">
            <v>865</v>
          </cell>
          <cell r="Q5">
            <v>835.3</v>
          </cell>
          <cell r="R5">
            <v>834.7</v>
          </cell>
          <cell r="S5">
            <v>840.1</v>
          </cell>
          <cell r="T5">
            <v>847.53333333333342</v>
          </cell>
          <cell r="U5">
            <v>832.83333333333337</v>
          </cell>
          <cell r="V5">
            <v>812.5</v>
          </cell>
          <cell r="W5">
            <v>814.6</v>
          </cell>
          <cell r="X5">
            <v>879.8</v>
          </cell>
          <cell r="Y5">
            <v>961.63333333333333</v>
          </cell>
          <cell r="Z5">
            <v>1072.2666666666667</v>
          </cell>
          <cell r="AA5">
            <v>1140.2</v>
          </cell>
          <cell r="AB5">
            <v>1166.6333333333334</v>
          </cell>
          <cell r="AC5">
            <v>1164.7666666666667</v>
          </cell>
          <cell r="AD5">
            <v>1179.5</v>
          </cell>
        </row>
        <row r="6">
          <cell r="K6">
            <v>6.0666666666666674E-2</v>
          </cell>
          <cell r="L6">
            <v>5.9666666666666666E-2</v>
          </cell>
          <cell r="M6">
            <v>5.9333333333333335E-2</v>
          </cell>
          <cell r="N6">
            <v>5.8666666666666673E-2</v>
          </cell>
          <cell r="O6">
            <v>5.6333333333333339E-2</v>
          </cell>
          <cell r="P6">
            <v>5.2666666666666667E-2</v>
          </cell>
          <cell r="Q6">
            <v>5.0666666666666672E-2</v>
          </cell>
          <cell r="R6">
            <v>5.0333333333333334E-2</v>
          </cell>
          <cell r="S6">
            <v>5.0333333333333334E-2</v>
          </cell>
          <cell r="T6">
            <v>5.0333333333333334E-2</v>
          </cell>
          <cell r="U6">
            <v>4.9000000000000002E-2</v>
          </cell>
          <cell r="V6">
            <v>4.8000000000000001E-2</v>
          </cell>
          <cell r="W6">
            <v>4.7666666666666663E-2</v>
          </cell>
          <cell r="X6">
            <v>5.1333333333333335E-2</v>
          </cell>
          <cell r="Y6">
            <v>5.6000000000000008E-2</v>
          </cell>
          <cell r="Z6">
            <v>6.2333333333333331E-2</v>
          </cell>
          <cell r="AA6">
            <v>6.6000000000000003E-2</v>
          </cell>
          <cell r="AB6">
            <v>6.7333333333333328E-2</v>
          </cell>
          <cell r="AC6">
            <v>6.7000000000000004E-2</v>
          </cell>
          <cell r="AD6">
            <v>6.7666666666666667E-2</v>
          </cell>
        </row>
        <row r="7">
          <cell r="K7">
            <v>13421.91629363553</v>
          </cell>
          <cell r="L7">
            <v>13532.757173036445</v>
          </cell>
          <cell r="M7">
            <v>13665.153864529406</v>
          </cell>
          <cell r="N7">
            <v>13761.277380546228</v>
          </cell>
          <cell r="O7">
            <v>13812.211127707444</v>
          </cell>
          <cell r="P7">
            <v>13922.958789888948</v>
          </cell>
          <cell r="Q7">
            <v>14055.663355103003</v>
          </cell>
          <cell r="R7">
            <v>14174.103583540858</v>
          </cell>
          <cell r="S7">
            <v>14291.97652372801</v>
          </cell>
          <cell r="T7">
            <v>14443.327844265435</v>
          </cell>
          <cell r="U7">
            <v>14564.769261159599</v>
          </cell>
          <cell r="V7">
            <v>14651.410692978588</v>
          </cell>
          <cell r="W7">
            <v>14727.379355415118</v>
          </cell>
          <cell r="X7">
            <v>14656.883163878254</v>
          </cell>
          <cell r="Y7">
            <v>14560.654750438382</v>
          </cell>
          <cell r="Z7">
            <v>14467.196612940785</v>
          </cell>
          <cell r="AA7">
            <v>14454.376011748904</v>
          </cell>
          <cell r="AB7">
            <v>14474.880434187326</v>
          </cell>
          <cell r="AC7">
            <v>14448.09597930446</v>
          </cell>
          <cell r="AD7">
            <v>14455.1984412399</v>
          </cell>
        </row>
        <row r="8">
          <cell r="O8">
            <v>2.9078920292252564E-2</v>
          </cell>
          <cell r="P8">
            <v>2.8833859343162294E-2</v>
          </cell>
          <cell r="Q8">
            <v>2.857702843633847E-2</v>
          </cell>
          <cell r="R8">
            <v>2.9999119382494666E-2</v>
          </cell>
          <cell r="S8">
            <v>3.4734872757494317E-2</v>
          </cell>
          <cell r="T8">
            <v>3.737489008115058E-2</v>
          </cell>
          <cell r="U8">
            <v>3.6220695757611665E-2</v>
          </cell>
          <cell r="V8">
            <v>3.3674588775545855E-2</v>
          </cell>
          <cell r="W8">
            <v>3.0464843750914294E-2</v>
          </cell>
          <cell r="X8">
            <v>1.4785742033655236E-2</v>
          </cell>
          <cell r="Y8">
            <v>-2.8249748742603664E-4</v>
          </cell>
          <cell r="Z8">
            <v>-1.2573129229534574E-2</v>
          </cell>
          <cell r="AA8">
            <v>-1.853712986389755E-2</v>
          </cell>
          <cell r="AB8">
            <v>-1.2417560244968873E-2</v>
          </cell>
          <cell r="AC8">
            <v>-7.7303372041379603E-3</v>
          </cell>
          <cell r="AD8">
            <v>-8.2933632699455639E-4</v>
          </cell>
        </row>
        <row r="9">
          <cell r="K9">
            <v>2464.7104211602505</v>
          </cell>
          <cell r="L9">
            <v>2493.7115870593207</v>
          </cell>
          <cell r="M9">
            <v>2507.9397343267201</v>
          </cell>
          <cell r="N9">
            <v>2519.2998912573858</v>
          </cell>
          <cell r="O9">
            <v>2518.8741714681382</v>
          </cell>
          <cell r="P9">
            <v>2525.0272498001732</v>
          </cell>
          <cell r="Q9">
            <v>2541.3494721180728</v>
          </cell>
          <cell r="R9">
            <v>2565.9981313750841</v>
          </cell>
          <cell r="S9">
            <v>2578.5029643137837</v>
          </cell>
          <cell r="T9">
            <v>2598.8211641020935</v>
          </cell>
          <cell r="U9">
            <v>2623.8196936514469</v>
          </cell>
          <cell r="V9">
            <v>2649.3680039968485</v>
          </cell>
          <cell r="W9">
            <v>2662.6356795980005</v>
          </cell>
          <cell r="X9">
            <v>2617.6017163858824</v>
          </cell>
          <cell r="Y9">
            <v>2560.4744019844693</v>
          </cell>
          <cell r="Z9">
            <v>2499.6103535376287</v>
          </cell>
          <cell r="AA9">
            <v>2458.5708974306317</v>
          </cell>
          <cell r="AB9">
            <v>2440.8195647586372</v>
          </cell>
          <cell r="AC9">
            <v>2415.9807154370419</v>
          </cell>
          <cell r="AD9">
            <v>2403.2257247976177</v>
          </cell>
        </row>
        <row r="10">
          <cell r="K10">
            <v>26.808842087549099</v>
          </cell>
          <cell r="L10">
            <v>27.66090223580942</v>
          </cell>
          <cell r="M10">
            <v>28.005113644618191</v>
          </cell>
          <cell r="N10">
            <v>27.242871340732481</v>
          </cell>
          <cell r="O10">
            <v>26.304578744864841</v>
          </cell>
          <cell r="P10">
            <v>26.65698901549311</v>
          </cell>
          <cell r="Q10">
            <v>26.045640482503469</v>
          </cell>
          <cell r="R10">
            <v>26.14471549374494</v>
          </cell>
          <cell r="S10">
            <v>26.089342653892349</v>
          </cell>
          <cell r="T10">
            <v>26.387311956770692</v>
          </cell>
          <cell r="U10">
            <v>26.655494618552591</v>
          </cell>
          <cell r="V10">
            <v>26.674465213123881</v>
          </cell>
          <cell r="W10">
            <v>26.224840085714419</v>
          </cell>
          <cell r="X10">
            <v>26.107904786050849</v>
          </cell>
          <cell r="Y10">
            <v>25.33559912380332</v>
          </cell>
          <cell r="Z10">
            <v>24.74849101764617</v>
          </cell>
          <cell r="AA10">
            <v>23.96499591963115</v>
          </cell>
          <cell r="AB10">
            <v>22.962926197385769</v>
          </cell>
          <cell r="AC10">
            <v>22.795854843177249</v>
          </cell>
          <cell r="AD10">
            <v>22.806473878638069</v>
          </cell>
        </row>
        <row r="11">
          <cell r="K11">
            <v>580.76986897004463</v>
          </cell>
          <cell r="L11">
            <v>600.80352547523819</v>
          </cell>
          <cell r="M11">
            <v>626.52804196646946</v>
          </cell>
          <cell r="N11">
            <v>652.25789805863712</v>
          </cell>
          <cell r="O11">
            <v>665.87360437555003</v>
          </cell>
          <cell r="P11">
            <v>676.06578823068583</v>
          </cell>
          <cell r="Q11">
            <v>691.2654392623466</v>
          </cell>
          <cell r="R11">
            <v>706.02881674330627</v>
          </cell>
          <cell r="S11">
            <v>712.45656460484247</v>
          </cell>
          <cell r="T11">
            <v>727.05296919285684</v>
          </cell>
          <cell r="U11">
            <v>738.44685249100644</v>
          </cell>
          <cell r="V11">
            <v>755.53779531681027</v>
          </cell>
          <cell r="W11">
            <v>778.22737821575106</v>
          </cell>
          <cell r="X11">
            <v>784.82452419987499</v>
          </cell>
          <cell r="Y11">
            <v>783.58978255740249</v>
          </cell>
          <cell r="Z11">
            <v>775.92307297002731</v>
          </cell>
          <cell r="AA11">
            <v>773.42995203713099</v>
          </cell>
          <cell r="AB11">
            <v>771.76167676929822</v>
          </cell>
          <cell r="AC11">
            <v>772.33757348281381</v>
          </cell>
          <cell r="AD11">
            <v>780.87941352535086</v>
          </cell>
        </row>
        <row r="12">
          <cell r="K12">
            <v>1857.1317101026566</v>
          </cell>
          <cell r="L12">
            <v>1865.2471593482728</v>
          </cell>
          <cell r="M12">
            <v>1853.4065787156323</v>
          </cell>
          <cell r="N12">
            <v>1839.799121858016</v>
          </cell>
          <cell r="O12">
            <v>1826.6959883477236</v>
          </cell>
          <cell r="P12">
            <v>1822.3044725539942</v>
          </cell>
          <cell r="Q12">
            <v>1824.0383923732227</v>
          </cell>
          <cell r="R12">
            <v>1833.8245991380331</v>
          </cell>
          <cell r="S12">
            <v>1839.9570570550488</v>
          </cell>
          <cell r="T12">
            <v>1845.3808829524662</v>
          </cell>
          <cell r="U12">
            <v>1858.7173465418878</v>
          </cell>
          <cell r="V12">
            <v>1867.1557434669144</v>
          </cell>
          <cell r="W12">
            <v>1858.1834612965351</v>
          </cell>
          <cell r="X12">
            <v>1806.6692873999566</v>
          </cell>
          <cell r="Y12">
            <v>1751.5490203032632</v>
          </cell>
          <cell r="Z12">
            <v>1698.9387895499553</v>
          </cell>
          <cell r="AA12">
            <v>1661.1759494738697</v>
          </cell>
          <cell r="AB12">
            <v>1646.0949617919532</v>
          </cell>
          <cell r="AC12">
            <v>1620.8472871110507</v>
          </cell>
          <cell r="AD12">
            <v>1599.5398373936287</v>
          </cell>
        </row>
        <row r="13">
          <cell r="K13">
            <v>532.02167379924538</v>
          </cell>
          <cell r="L13">
            <v>535.55896130469159</v>
          </cell>
          <cell r="M13">
            <v>529.83837601883965</v>
          </cell>
          <cell r="N13">
            <v>519.15193448302853</v>
          </cell>
          <cell r="O13">
            <v>513.78414996147967</v>
          </cell>
          <cell r="P13">
            <v>506.58875796193593</v>
          </cell>
          <cell r="Q13">
            <v>503.281135572035</v>
          </cell>
          <cell r="R13">
            <v>502.54394205040256</v>
          </cell>
          <cell r="S13">
            <v>504.89334583537453</v>
          </cell>
          <cell r="T13">
            <v>507.26945454035751</v>
          </cell>
          <cell r="U13">
            <v>516.29783230165731</v>
          </cell>
          <cell r="V13">
            <v>521.70354333800333</v>
          </cell>
          <cell r="W13">
            <v>523.04372647492642</v>
          </cell>
          <cell r="X13">
            <v>508.04116261432381</v>
          </cell>
          <cell r="Y13">
            <v>485.97310242244674</v>
          </cell>
          <cell r="Z13">
            <v>466.63635426616804</v>
          </cell>
          <cell r="AA13">
            <v>450.58483589008927</v>
          </cell>
          <cell r="AB13">
            <v>437.87505713958359</v>
          </cell>
          <cell r="AC13">
            <v>428.01931078409541</v>
          </cell>
          <cell r="AD13">
            <v>416.46208590171909</v>
          </cell>
        </row>
        <row r="14">
          <cell r="K14">
            <v>105.1172437094952</v>
          </cell>
          <cell r="L14">
            <v>108.5177128975903</v>
          </cell>
          <cell r="M14">
            <v>106.7903255406639</v>
          </cell>
          <cell r="N14">
            <v>103.76365233052741</v>
          </cell>
          <cell r="O14">
            <v>100.3321354042681</v>
          </cell>
          <cell r="P14">
            <v>98.647220720226429</v>
          </cell>
          <cell r="Q14">
            <v>96.048176483047371</v>
          </cell>
          <cell r="R14">
            <v>94.446399274810688</v>
          </cell>
          <cell r="S14">
            <v>93.913596856339709</v>
          </cell>
          <cell r="T14">
            <v>90.795824060135232</v>
          </cell>
          <cell r="U14">
            <v>89.705231510031169</v>
          </cell>
          <cell r="V14">
            <v>88.484833122457843</v>
          </cell>
          <cell r="W14">
            <v>88.063843564223745</v>
          </cell>
          <cell r="X14">
            <v>87.285123122168372</v>
          </cell>
          <cell r="Y14">
            <v>85.500757929306019</v>
          </cell>
          <cell r="Z14">
            <v>84.148407749856645</v>
          </cell>
          <cell r="AA14">
            <v>82.122279041535194</v>
          </cell>
          <cell r="AB14">
            <v>80.248994445800022</v>
          </cell>
          <cell r="AC14">
            <v>78.731341786863112</v>
          </cell>
          <cell r="AD14">
            <v>77.221920385134453</v>
          </cell>
        </row>
        <row r="15">
          <cell r="K15">
            <v>426.90443008975018</v>
          </cell>
          <cell r="L15">
            <v>427.04124840710131</v>
          </cell>
          <cell r="M15">
            <v>423.0480504781757</v>
          </cell>
          <cell r="N15">
            <v>415.38828215250112</v>
          </cell>
          <cell r="O15">
            <v>413.45201455721161</v>
          </cell>
          <cell r="P15">
            <v>407.94153724170951</v>
          </cell>
          <cell r="Q15">
            <v>407.23295908898763</v>
          </cell>
          <cell r="R15">
            <v>408.09754277559188</v>
          </cell>
          <cell r="S15">
            <v>410.97974897903481</v>
          </cell>
          <cell r="T15">
            <v>416.47363048022231</v>
          </cell>
          <cell r="U15">
            <v>426.59260079162613</v>
          </cell>
          <cell r="V15">
            <v>433.21871021554551</v>
          </cell>
          <cell r="W15">
            <v>434.97988291070271</v>
          </cell>
          <cell r="X15">
            <v>420.75603949215542</v>
          </cell>
          <cell r="Y15">
            <v>400.47234449314072</v>
          </cell>
          <cell r="Z15">
            <v>382.48794651631141</v>
          </cell>
          <cell r="AA15">
            <v>368.46255684855407</v>
          </cell>
          <cell r="AB15">
            <v>357.62606269378358</v>
          </cell>
          <cell r="AC15">
            <v>349.28796899723233</v>
          </cell>
          <cell r="AD15">
            <v>339.24016551658463</v>
          </cell>
        </row>
        <row r="16">
          <cell r="K16">
            <v>189.26802630806824</v>
          </cell>
          <cell r="L16">
            <v>189.80137230161839</v>
          </cell>
          <cell r="M16">
            <v>189.9392624486041</v>
          </cell>
          <cell r="N16">
            <v>190.44963876168649</v>
          </cell>
          <cell r="O16">
            <v>188.78765696913251</v>
          </cell>
          <cell r="P16">
            <v>187.6979785723</v>
          </cell>
          <cell r="Q16">
            <v>188.13192537442174</v>
          </cell>
          <cell r="R16">
            <v>193.34240178064761</v>
          </cell>
          <cell r="S16">
            <v>190.02873295924442</v>
          </cell>
          <cell r="T16">
            <v>189.99336704411672</v>
          </cell>
          <cell r="U16">
            <v>190.15083603212261</v>
          </cell>
          <cell r="V16">
            <v>192.51159872840879</v>
          </cell>
          <cell r="W16">
            <v>194.33443200590108</v>
          </cell>
          <cell r="X16">
            <v>194.11952449860587</v>
          </cell>
          <cell r="Y16">
            <v>193.32726556370829</v>
          </cell>
          <cell r="Z16">
            <v>190.8513736980741</v>
          </cell>
          <cell r="AA16">
            <v>190.00529097745277</v>
          </cell>
          <cell r="AB16">
            <v>190.64753725134452</v>
          </cell>
          <cell r="AC16">
            <v>190.4712000558977</v>
          </cell>
          <cell r="AD16">
            <v>194.96439274524454</v>
          </cell>
        </row>
        <row r="17">
          <cell r="K17">
            <v>169.52107938997813</v>
          </cell>
          <cell r="L17">
            <v>168.81350255491833</v>
          </cell>
          <cell r="M17">
            <v>165.83701134333415</v>
          </cell>
          <cell r="N17">
            <v>163.43116339741678</v>
          </cell>
          <cell r="O17">
            <v>161.59963239073414</v>
          </cell>
          <cell r="P17">
            <v>161.7090046532324</v>
          </cell>
          <cell r="Q17">
            <v>163.08107758705179</v>
          </cell>
          <cell r="R17">
            <v>163.78109548152665</v>
          </cell>
          <cell r="S17">
            <v>164.00938944239448</v>
          </cell>
          <cell r="T17">
            <v>161.88883304643099</v>
          </cell>
          <cell r="U17">
            <v>160.12144268403699</v>
          </cell>
          <cell r="V17">
            <v>156.26091252831702</v>
          </cell>
          <cell r="W17">
            <v>149.76947232500942</v>
          </cell>
          <cell r="X17">
            <v>143.4014836735069</v>
          </cell>
          <cell r="Y17">
            <v>136.71827191671753</v>
          </cell>
          <cell r="Z17">
            <v>131.09777896618226</v>
          </cell>
          <cell r="AA17">
            <v>129.35755822080463</v>
          </cell>
          <cell r="AB17">
            <v>129.26945204243725</v>
          </cell>
          <cell r="AC17">
            <v>127.91599064802378</v>
          </cell>
          <cell r="AD17">
            <v>126.47946419195434</v>
          </cell>
        </row>
        <row r="18">
          <cell r="K18">
            <v>966.32093060536488</v>
          </cell>
          <cell r="L18">
            <v>971.07332318704448</v>
          </cell>
          <cell r="M18">
            <v>967.79192890485467</v>
          </cell>
          <cell r="N18">
            <v>966.76638521588427</v>
          </cell>
          <cell r="O18">
            <v>962.52454902637737</v>
          </cell>
          <cell r="P18">
            <v>966.30873136652576</v>
          </cell>
          <cell r="Q18">
            <v>969.54425383971409</v>
          </cell>
          <cell r="R18">
            <v>974.15715982545635</v>
          </cell>
          <cell r="S18">
            <v>981.02558881803543</v>
          </cell>
          <cell r="T18">
            <v>986.22922832156087</v>
          </cell>
          <cell r="U18">
            <v>992.14723552407088</v>
          </cell>
          <cell r="V18">
            <v>996.67968887218535</v>
          </cell>
          <cell r="W18">
            <v>991.03583049069812</v>
          </cell>
          <cell r="X18">
            <v>961.10711661352002</v>
          </cell>
          <cell r="Y18">
            <v>935.53038040039064</v>
          </cell>
          <cell r="Z18">
            <v>910.353282619531</v>
          </cell>
          <cell r="AA18">
            <v>891.22826438552295</v>
          </cell>
          <cell r="AB18">
            <v>888.30291535858794</v>
          </cell>
          <cell r="AC18">
            <v>874.44078562303389</v>
          </cell>
          <cell r="AD18">
            <v>861.63389455471065</v>
          </cell>
        </row>
        <row r="19">
          <cell r="K19">
            <v>671.15403055284673</v>
          </cell>
          <cell r="L19">
            <v>675.23876761385429</v>
          </cell>
          <cell r="M19">
            <v>673.35043733254645</v>
          </cell>
          <cell r="N19">
            <v>672.64254109463366</v>
          </cell>
          <cell r="O19">
            <v>667.89503671995931</v>
          </cell>
          <cell r="P19">
            <v>670.8066821562511</v>
          </cell>
          <cell r="Q19">
            <v>675.24571243338005</v>
          </cell>
          <cell r="R19">
            <v>678.49995671510555</v>
          </cell>
          <cell r="S19">
            <v>684.43296837019943</v>
          </cell>
          <cell r="T19">
            <v>689.68278101580859</v>
          </cell>
          <cell r="U19">
            <v>697.28341740831479</v>
          </cell>
          <cell r="V19">
            <v>702.12777618483778</v>
          </cell>
          <cell r="W19">
            <v>697.85649056724344</v>
          </cell>
          <cell r="X19">
            <v>674.64455901448309</v>
          </cell>
          <cell r="Y19">
            <v>653.81200445460422</v>
          </cell>
          <cell r="Z19">
            <v>635.67527738894682</v>
          </cell>
          <cell r="AA19">
            <v>622.3911769603568</v>
          </cell>
          <cell r="AB19">
            <v>620.1188183751824</v>
          </cell>
          <cell r="AC19">
            <v>610.4658708558095</v>
          </cell>
          <cell r="AD19">
            <v>601.90179773620196</v>
          </cell>
        </row>
        <row r="20">
          <cell r="K20">
            <v>295.16690005251814</v>
          </cell>
          <cell r="L20">
            <v>295.83455557319024</v>
          </cell>
          <cell r="M20">
            <v>294.44149157230822</v>
          </cell>
          <cell r="N20">
            <v>294.12384412125061</v>
          </cell>
          <cell r="O20">
            <v>294.62951230641801</v>
          </cell>
          <cell r="P20">
            <v>295.50204921027472</v>
          </cell>
          <cell r="Q20">
            <v>294.29854140633404</v>
          </cell>
          <cell r="R20">
            <v>295.65720311035079</v>
          </cell>
          <cell r="S20">
            <v>296.59262044783605</v>
          </cell>
          <cell r="T20">
            <v>296.54644730575228</v>
          </cell>
          <cell r="U20">
            <v>294.86381811575609</v>
          </cell>
          <cell r="V20">
            <v>294.55191268734757</v>
          </cell>
          <cell r="W20">
            <v>293.17933992345468</v>
          </cell>
          <cell r="X20">
            <v>286.46255759903698</v>
          </cell>
          <cell r="Y20">
            <v>281.71837594578648</v>
          </cell>
          <cell r="Z20">
            <v>274.67800523058412</v>
          </cell>
          <cell r="AA20">
            <v>268.83708742516615</v>
          </cell>
          <cell r="AB20">
            <v>268.18409698340554</v>
          </cell>
          <cell r="AC20">
            <v>263.97491476722439</v>
          </cell>
          <cell r="AD20">
            <v>259.73209681850875</v>
          </cell>
        </row>
        <row r="21">
          <cell r="K21">
            <v>10957.205872475279</v>
          </cell>
          <cell r="L21">
            <v>11039.045585977125</v>
          </cell>
          <cell r="M21">
            <v>11157.214130202687</v>
          </cell>
          <cell r="N21">
            <v>11241.977489288842</v>
          </cell>
          <cell r="O21">
            <v>11293.336956239305</v>
          </cell>
          <cell r="P21">
            <v>11397.931540088775</v>
          </cell>
          <cell r="Q21">
            <v>11514.31388298493</v>
          </cell>
          <cell r="R21">
            <v>11608.105452165773</v>
          </cell>
          <cell r="S21">
            <v>11713.473559414226</v>
          </cell>
          <cell r="T21">
            <v>11844.506680163342</v>
          </cell>
          <cell r="U21">
            <v>11940.949567508153</v>
          </cell>
          <cell r="V21">
            <v>12002.042688981741</v>
          </cell>
          <cell r="W21">
            <v>12064.743675817117</v>
          </cell>
          <cell r="X21">
            <v>12039.281447492373</v>
          </cell>
          <cell r="Y21">
            <v>12000.180348453912</v>
          </cell>
          <cell r="Z21">
            <v>11967.586259403157</v>
          </cell>
          <cell r="AA21">
            <v>11995.805114318271</v>
          </cell>
          <cell r="AB21">
            <v>12034.060869428689</v>
          </cell>
          <cell r="AC21">
            <v>12032.115263867418</v>
          </cell>
          <cell r="AD21">
            <v>12051.972716442282</v>
          </cell>
        </row>
        <row r="22">
          <cell r="K22">
            <v>2571.446179127814</v>
          </cell>
          <cell r="L22">
            <v>2578.8607304753095</v>
          </cell>
          <cell r="M22">
            <v>2598.9267405598648</v>
          </cell>
          <cell r="N22">
            <v>2607.7717963437044</v>
          </cell>
          <cell r="O22">
            <v>2617.6343586296657</v>
          </cell>
          <cell r="P22">
            <v>2636.0873672510179</v>
          </cell>
          <cell r="Q22">
            <v>2665.0033998375611</v>
          </cell>
          <cell r="R22">
            <v>2682.5196298003061</v>
          </cell>
          <cell r="S22">
            <v>2700.6629118469787</v>
          </cell>
          <cell r="T22">
            <v>2718.2036905099244</v>
          </cell>
          <cell r="U22">
            <v>2738.2347415885215</v>
          </cell>
          <cell r="V22">
            <v>2753.4068046597463</v>
          </cell>
          <cell r="W22">
            <v>2773.4311982910331</v>
          </cell>
          <cell r="X22">
            <v>2761.3012418608105</v>
          </cell>
          <cell r="Y22">
            <v>2744.7320573519523</v>
          </cell>
          <cell r="Z22">
            <v>2716.6754875256856</v>
          </cell>
          <cell r="AA22">
            <v>2719.1045124917118</v>
          </cell>
          <cell r="AB22">
            <v>2729.2155390702592</v>
          </cell>
          <cell r="AC22">
            <v>2728.1569004110484</v>
          </cell>
          <cell r="AD22">
            <v>2723.9483288312417</v>
          </cell>
        </row>
        <row r="23">
          <cell r="K23">
            <v>2075.5118058566727</v>
          </cell>
          <cell r="L23">
            <v>2082.6560818501844</v>
          </cell>
          <cell r="M23">
            <v>2099.0870419745088</v>
          </cell>
          <cell r="N23">
            <v>2108.862739791351</v>
          </cell>
          <cell r="O23">
            <v>2115.7305012418174</v>
          </cell>
          <cell r="P23">
            <v>2130.320362993275</v>
          </cell>
          <cell r="Q23">
            <v>2154.4587819035719</v>
          </cell>
          <cell r="R23">
            <v>2164.9056672924808</v>
          </cell>
          <cell r="S23">
            <v>2183.3946716854944</v>
          </cell>
          <cell r="T23">
            <v>2200.0062702344821</v>
          </cell>
          <cell r="U23">
            <v>2219.6535704583375</v>
          </cell>
          <cell r="V23">
            <v>2234.3216680944661</v>
          </cell>
          <cell r="W23">
            <v>2250.1650847479364</v>
          </cell>
          <cell r="X23">
            <v>2241.929686636041</v>
          </cell>
          <cell r="Y23">
            <v>2232.1685363000638</v>
          </cell>
          <cell r="Z23">
            <v>2215.2873744247463</v>
          </cell>
          <cell r="AA23">
            <v>2226.3768930571305</v>
          </cell>
          <cell r="AB23">
            <v>2236.4052503996541</v>
          </cell>
          <cell r="AC23">
            <v>2237.4383883003416</v>
          </cell>
          <cell r="AD23">
            <v>2236.2000495645116</v>
          </cell>
        </row>
        <row r="24">
          <cell r="K24">
            <v>609.94894327272857</v>
          </cell>
          <cell r="L24">
            <v>613.82534890754857</v>
          </cell>
          <cell r="M24">
            <v>616.06763312371686</v>
          </cell>
          <cell r="N24">
            <v>620.03133283544003</v>
          </cell>
          <cell r="O24">
            <v>623.0407704058041</v>
          </cell>
          <cell r="P24">
            <v>626.49647827086108</v>
          </cell>
          <cell r="Q24">
            <v>631.86387828390605</v>
          </cell>
          <cell r="R24">
            <v>635.57053440865172</v>
          </cell>
          <cell r="S24">
            <v>639.11731312035624</v>
          </cell>
          <cell r="T24">
            <v>642.84034648296142</v>
          </cell>
          <cell r="U24">
            <v>649.44714313636882</v>
          </cell>
          <cell r="V24">
            <v>653.19130048639181</v>
          </cell>
          <cell r="W24">
            <v>664.77371398788739</v>
          </cell>
          <cell r="X24">
            <v>660.62090808542325</v>
          </cell>
          <cell r="Y24">
            <v>656.64740062376893</v>
          </cell>
          <cell r="Z24">
            <v>653.38277757780736</v>
          </cell>
          <cell r="AA24">
            <v>651.37608648164246</v>
          </cell>
          <cell r="AB24">
            <v>651.66553471597592</v>
          </cell>
          <cell r="AC24">
            <v>652.61198459711466</v>
          </cell>
          <cell r="AD24">
            <v>652.47013737441955</v>
          </cell>
        </row>
        <row r="25">
          <cell r="K25">
            <v>1465.562862583944</v>
          </cell>
          <cell r="L25">
            <v>1468.8307329426359</v>
          </cell>
          <cell r="M25">
            <v>1483.0194088507919</v>
          </cell>
          <cell r="N25">
            <v>1488.831406955911</v>
          </cell>
          <cell r="O25">
            <v>1492.689730836013</v>
          </cell>
          <cell r="P25">
            <v>1503.823884722414</v>
          </cell>
          <cell r="Q25">
            <v>1522.594903619666</v>
          </cell>
          <cell r="R25">
            <v>1529.3351328838289</v>
          </cell>
          <cell r="S25">
            <v>1544.277358565138</v>
          </cell>
          <cell r="T25">
            <v>1557.1659237515209</v>
          </cell>
          <cell r="U25">
            <v>1570.2064273219689</v>
          </cell>
          <cell r="V25">
            <v>1581.130367608074</v>
          </cell>
          <cell r="W25">
            <v>1585.3913707600491</v>
          </cell>
          <cell r="X25">
            <v>1581.3087785506179</v>
          </cell>
          <cell r="Y25">
            <v>1575.521135676295</v>
          </cell>
          <cell r="Z25">
            <v>1561.9045968469391</v>
          </cell>
          <cell r="AA25">
            <v>1575.000806575488</v>
          </cell>
          <cell r="AB25">
            <v>1584.739715683678</v>
          </cell>
          <cell r="AC25">
            <v>1584.826403703227</v>
          </cell>
          <cell r="AD25">
            <v>1583.7299121900919</v>
          </cell>
        </row>
        <row r="26">
          <cell r="K26">
            <v>58.172356597165887</v>
          </cell>
          <cell r="L26">
            <v>58.053465510984317</v>
          </cell>
          <cell r="M26">
            <v>57.889934385005922</v>
          </cell>
          <cell r="N26">
            <v>56.936742865748599</v>
          </cell>
          <cell r="O26">
            <v>57.614085516338648</v>
          </cell>
          <cell r="P26">
            <v>56.916950091743558</v>
          </cell>
          <cell r="Q26">
            <v>56.855597316344209</v>
          </cell>
          <cell r="R26">
            <v>57.158950364318962</v>
          </cell>
          <cell r="S26">
            <v>56.595108903766253</v>
          </cell>
          <cell r="T26">
            <v>56.238769219756144</v>
          </cell>
          <cell r="U26">
            <v>56.170401088680237</v>
          </cell>
          <cell r="V26">
            <v>55.427411878910164</v>
          </cell>
          <cell r="W26">
            <v>54.85418472071909</v>
          </cell>
          <cell r="X26">
            <v>54.796725422773598</v>
          </cell>
          <cell r="Y26">
            <v>54.692281179301858</v>
          </cell>
          <cell r="Z26">
            <v>54.810726258600297</v>
          </cell>
          <cell r="AA26">
            <v>55.326832145632373</v>
          </cell>
          <cell r="AB26">
            <v>55.547771238567847</v>
          </cell>
          <cell r="AC26">
            <v>54.327647258284337</v>
          </cell>
          <cell r="AD26">
            <v>53.937470600325923</v>
          </cell>
        </row>
        <row r="27">
          <cell r="K27">
            <v>437.7620166739751</v>
          </cell>
          <cell r="L27">
            <v>438.1511831141413</v>
          </cell>
          <cell r="M27">
            <v>441.94976420035027</v>
          </cell>
          <cell r="N27">
            <v>441.97231368660448</v>
          </cell>
          <cell r="O27">
            <v>444.28977187150991</v>
          </cell>
          <cell r="P27">
            <v>448.85005416599898</v>
          </cell>
          <cell r="Q27">
            <v>453.68902061764499</v>
          </cell>
          <cell r="R27">
            <v>460.45501214350622</v>
          </cell>
          <cell r="S27">
            <v>460.67313125771801</v>
          </cell>
          <cell r="T27">
            <v>461.958651055686</v>
          </cell>
          <cell r="U27">
            <v>462.41077004150372</v>
          </cell>
          <cell r="V27">
            <v>463.65772468636987</v>
          </cell>
          <cell r="W27">
            <v>468.411928822378</v>
          </cell>
          <cell r="X27">
            <v>464.57482980199569</v>
          </cell>
          <cell r="Y27">
            <v>457.87123987258661</v>
          </cell>
          <cell r="Z27">
            <v>446.57738684233891</v>
          </cell>
          <cell r="AA27">
            <v>437.40078728894878</v>
          </cell>
          <cell r="AB27">
            <v>437.2625174320375</v>
          </cell>
          <cell r="AC27">
            <v>436.3908648524224</v>
          </cell>
          <cell r="AD27">
            <v>433.81080866640423</v>
          </cell>
        </row>
        <row r="28">
          <cell r="K28">
            <v>475.55612706462108</v>
          </cell>
          <cell r="L28">
            <v>474.99475778523993</v>
          </cell>
          <cell r="M28">
            <v>486.84718818520162</v>
          </cell>
          <cell r="N28">
            <v>497.05234186593452</v>
          </cell>
          <cell r="O28">
            <v>504.93473141138111</v>
          </cell>
          <cell r="P28">
            <v>511.25607532222421</v>
          </cell>
          <cell r="Q28">
            <v>525.65993427233036</v>
          </cell>
          <cell r="R28">
            <v>532.01544235149174</v>
          </cell>
          <cell r="S28">
            <v>548.17470243270043</v>
          </cell>
          <cell r="T28">
            <v>573.12853402453561</v>
          </cell>
          <cell r="U28">
            <v>589.20611455489848</v>
          </cell>
          <cell r="V28">
            <v>596.91017631624322</v>
          </cell>
          <cell r="W28">
            <v>585.88298785114534</v>
          </cell>
          <cell r="X28">
            <v>562.59534712594177</v>
          </cell>
          <cell r="Y28">
            <v>537.98376911481887</v>
          </cell>
          <cell r="Z28">
            <v>521.28354555211195</v>
          </cell>
          <cell r="AA28">
            <v>510.44145775482042</v>
          </cell>
          <cell r="AB28">
            <v>503.68676626024882</v>
          </cell>
          <cell r="AC28">
            <v>489.84615258674381</v>
          </cell>
          <cell r="AD28">
            <v>485.23533418959772</v>
          </cell>
        </row>
        <row r="29">
          <cell r="K29">
            <v>773.97891161678956</v>
          </cell>
          <cell r="L29">
            <v>779.98839947482099</v>
          </cell>
          <cell r="M29">
            <v>790.21888883360032</v>
          </cell>
          <cell r="N29">
            <v>797.95183043275358</v>
          </cell>
          <cell r="O29">
            <v>802.21902474731814</v>
          </cell>
          <cell r="P29">
            <v>805.8604161966025</v>
          </cell>
          <cell r="Q29">
            <v>804.92325908596297</v>
          </cell>
          <cell r="R29">
            <v>805.18198217385986</v>
          </cell>
          <cell r="S29">
            <v>804.48969153948337</v>
          </cell>
          <cell r="T29">
            <v>804.05712617479992</v>
          </cell>
          <cell r="U29">
            <v>807.55786470416263</v>
          </cell>
          <cell r="V29">
            <v>811.22096018474429</v>
          </cell>
          <cell r="W29">
            <v>829.39743484845985</v>
          </cell>
          <cell r="X29">
            <v>834.70919118235793</v>
          </cell>
          <cell r="Y29">
            <v>836.08446739161377</v>
          </cell>
          <cell r="Z29">
            <v>843.77963991618458</v>
          </cell>
          <cell r="AA29">
            <v>843.32016035259301</v>
          </cell>
          <cell r="AB29">
            <v>847.96698693558494</v>
          </cell>
          <cell r="AC29">
            <v>855.07013300119024</v>
          </cell>
          <cell r="AD29">
            <v>865.54989591110768</v>
          </cell>
        </row>
        <row r="30">
          <cell r="K30">
            <v>1972.5206666349659</v>
          </cell>
          <cell r="L30">
            <v>2002.6983717819301</v>
          </cell>
          <cell r="M30">
            <v>2038.9789040946471</v>
          </cell>
          <cell r="N30">
            <v>2053.4515384787419</v>
          </cell>
          <cell r="O30">
            <v>2047.245551140406</v>
          </cell>
          <cell r="P30">
            <v>2084.2904043666372</v>
          </cell>
          <cell r="Q30">
            <v>2113.7038930913532</v>
          </cell>
          <cell r="R30">
            <v>2140.6917049167928</v>
          </cell>
          <cell r="S30">
            <v>2167.1249444574892</v>
          </cell>
          <cell r="T30">
            <v>2213.290735160871</v>
          </cell>
          <cell r="U30">
            <v>2244.9583736298609</v>
          </cell>
          <cell r="V30">
            <v>2261.0579463987169</v>
          </cell>
          <cell r="W30">
            <v>2244.6963623983761</v>
          </cell>
          <cell r="X30">
            <v>2207.05191765468</v>
          </cell>
          <cell r="Y30">
            <v>2166.007822260106</v>
          </cell>
          <cell r="Z30">
            <v>2129.310319301816</v>
          </cell>
          <cell r="AA30">
            <v>2136.2530623102962</v>
          </cell>
          <cell r="AB30">
            <v>2117.8132056383479</v>
          </cell>
          <cell r="AC30">
            <v>2111.928005093504</v>
          </cell>
          <cell r="AD30">
            <v>2111.021530761499</v>
          </cell>
        </row>
        <row r="31">
          <cell r="K31">
            <v>224.04008543915958</v>
          </cell>
          <cell r="L31">
            <v>229.13367428344901</v>
          </cell>
          <cell r="M31">
            <v>235.46792727300195</v>
          </cell>
          <cell r="N31">
            <v>241.58825281290626</v>
          </cell>
          <cell r="O31">
            <v>247.62653131389169</v>
          </cell>
          <cell r="P31">
            <v>254.81372429854264</v>
          </cell>
          <cell r="Q31">
            <v>260.01271749104865</v>
          </cell>
          <cell r="R31">
            <v>268.11826193468653</v>
          </cell>
          <cell r="S31">
            <v>280.73583384261553</v>
          </cell>
          <cell r="T31">
            <v>296.24085630966408</v>
          </cell>
          <cell r="U31">
            <v>310.63476736637602</v>
          </cell>
          <cell r="V31">
            <v>319.40726205697706</v>
          </cell>
          <cell r="W31">
            <v>320.08663085645924</v>
          </cell>
          <cell r="X31">
            <v>310.99334636281748</v>
          </cell>
          <cell r="Y31">
            <v>295.83796394173885</v>
          </cell>
          <cell r="Z31">
            <v>286.73238145140272</v>
          </cell>
          <cell r="AA31">
            <v>279.2445592262186</v>
          </cell>
          <cell r="AB31">
            <v>278.27474930936341</v>
          </cell>
          <cell r="AC31">
            <v>277.2893704520589</v>
          </cell>
          <cell r="AD31">
            <v>275.68113174635596</v>
          </cell>
        </row>
        <row r="32">
          <cell r="K32">
            <v>139.79391557704</v>
          </cell>
          <cell r="L32">
            <v>143.8702223388525</v>
          </cell>
          <cell r="M32">
            <v>148.82152392441051</v>
          </cell>
          <cell r="N32">
            <v>153.86419318928591</v>
          </cell>
          <cell r="O32">
            <v>158.40056094008929</v>
          </cell>
          <cell r="P32">
            <v>164.46690858980051</v>
          </cell>
          <cell r="Q32">
            <v>169.79317268263259</v>
          </cell>
          <cell r="R32">
            <v>177.1285438442016</v>
          </cell>
          <cell r="S32">
            <v>187.89554734776269</v>
          </cell>
          <cell r="T32">
            <v>202.1444226716749</v>
          </cell>
          <cell r="U32">
            <v>214.6904948317223</v>
          </cell>
          <cell r="V32">
            <v>221.41794483128231</v>
          </cell>
          <cell r="W32">
            <v>221.18437433336311</v>
          </cell>
          <cell r="X32">
            <v>211.67904634632231</v>
          </cell>
          <cell r="Y32">
            <v>196.61242513690021</v>
          </cell>
          <cell r="Z32">
            <v>188.05596054052219</v>
          </cell>
          <cell r="AA32">
            <v>181.23129978621111</v>
          </cell>
          <cell r="AB32">
            <v>178.11437481871619</v>
          </cell>
          <cell r="AC32">
            <v>175.72411092645169</v>
          </cell>
          <cell r="AD32">
            <v>173.43712791120879</v>
          </cell>
        </row>
        <row r="33">
          <cell r="K33">
            <v>84.246169862119586</v>
          </cell>
          <cell r="L33">
            <v>85.263451944596497</v>
          </cell>
          <cell r="M33">
            <v>86.646403348591434</v>
          </cell>
          <cell r="N33">
            <v>87.724059623620363</v>
          </cell>
          <cell r="O33">
            <v>89.225970373802397</v>
          </cell>
          <cell r="P33">
            <v>90.346815708742128</v>
          </cell>
          <cell r="Q33">
            <v>90.219544808416089</v>
          </cell>
          <cell r="R33">
            <v>90.989718090484928</v>
          </cell>
          <cell r="S33">
            <v>92.840286494852819</v>
          </cell>
          <cell r="T33">
            <v>94.096433637989193</v>
          </cell>
          <cell r="U33">
            <v>95.94427253465372</v>
          </cell>
          <cell r="V33">
            <v>97.989317225694734</v>
          </cell>
          <cell r="W33">
            <v>98.902256523096128</v>
          </cell>
          <cell r="X33">
            <v>99.314300016495181</v>
          </cell>
          <cell r="Y33">
            <v>99.225538804838621</v>
          </cell>
          <cell r="Z33">
            <v>98.676420910880537</v>
          </cell>
          <cell r="AA33">
            <v>98.013259440007488</v>
          </cell>
          <cell r="AB33">
            <v>100.1603744906472</v>
          </cell>
          <cell r="AC33">
            <v>101.5652595256072</v>
          </cell>
          <cell r="AD33">
            <v>102.2440038351472</v>
          </cell>
        </row>
        <row r="34">
          <cell r="K34">
            <v>360.70289268430554</v>
          </cell>
          <cell r="L34">
            <v>364.68857172108562</v>
          </cell>
          <cell r="M34">
            <v>368.54826543281888</v>
          </cell>
          <cell r="N34">
            <v>366.94034162264109</v>
          </cell>
          <cell r="O34">
            <v>367.02239602576645</v>
          </cell>
          <cell r="P34">
            <v>370.31154588663418</v>
          </cell>
          <cell r="Q34">
            <v>378.44717361273672</v>
          </cell>
          <cell r="R34">
            <v>377.9071769407588</v>
          </cell>
          <cell r="S34">
            <v>377.92438006618966</v>
          </cell>
          <cell r="T34">
            <v>378.75952810675483</v>
          </cell>
          <cell r="U34">
            <v>383.4369350578753</v>
          </cell>
          <cell r="V34">
            <v>391.22115803215684</v>
          </cell>
          <cell r="W34">
            <v>391.78146758737938</v>
          </cell>
          <cell r="X34">
            <v>394.63681864878163</v>
          </cell>
          <cell r="Y34">
            <v>397.10656918002064</v>
          </cell>
          <cell r="Z34">
            <v>397.22247187081018</v>
          </cell>
          <cell r="AA34">
            <v>397.4312382412204</v>
          </cell>
          <cell r="AB34">
            <v>395.49269242471792</v>
          </cell>
          <cell r="AC34">
            <v>392.08813486761341</v>
          </cell>
          <cell r="AD34">
            <v>390.71257645153798</v>
          </cell>
        </row>
        <row r="35">
          <cell r="K35">
            <v>420.77331216911898</v>
          </cell>
          <cell r="L35">
            <v>428.10271197932821</v>
          </cell>
          <cell r="M35">
            <v>440.91772775207568</v>
          </cell>
          <cell r="N35">
            <v>441.78045232797501</v>
          </cell>
          <cell r="O35">
            <v>427.10532840323208</v>
          </cell>
          <cell r="P35">
            <v>437.08880835175188</v>
          </cell>
          <cell r="Q35">
            <v>450.91469038022768</v>
          </cell>
          <cell r="R35">
            <v>465.89689001469623</v>
          </cell>
          <cell r="S35">
            <v>481.64391862054299</v>
          </cell>
          <cell r="T35">
            <v>499.14287270282892</v>
          </cell>
          <cell r="U35">
            <v>500.83898715364052</v>
          </cell>
          <cell r="V35">
            <v>496.67459052584059</v>
          </cell>
          <cell r="W35">
            <v>478.54126488655118</v>
          </cell>
          <cell r="X35">
            <v>453.3796788035084</v>
          </cell>
          <cell r="Y35">
            <v>432.24627973599792</v>
          </cell>
          <cell r="Z35">
            <v>411.02601499879728</v>
          </cell>
          <cell r="AA35">
            <v>425.69942318567041</v>
          </cell>
          <cell r="AB35">
            <v>421.22143462992369</v>
          </cell>
          <cell r="AC35">
            <v>423.70795619563188</v>
          </cell>
          <cell r="AD35">
            <v>428.9629779747757</v>
          </cell>
        </row>
        <row r="36">
          <cell r="K36">
            <v>967.00437634238187</v>
          </cell>
          <cell r="L36">
            <v>980.77341379806717</v>
          </cell>
          <cell r="M36">
            <v>994.04498363675066</v>
          </cell>
          <cell r="N36">
            <v>1003.1424917152195</v>
          </cell>
          <cell r="O36">
            <v>1005.4912953975158</v>
          </cell>
          <cell r="P36">
            <v>1022.0763258297086</v>
          </cell>
          <cell r="Q36">
            <v>1024.3293116073403</v>
          </cell>
          <cell r="R36">
            <v>1028.7693760266511</v>
          </cell>
          <cell r="S36">
            <v>1026.8208119281412</v>
          </cell>
          <cell r="T36">
            <v>1039.1474780416231</v>
          </cell>
          <cell r="U36">
            <v>1050.0476840519691</v>
          </cell>
          <cell r="V36">
            <v>1053.7549357837424</v>
          </cell>
          <cell r="W36">
            <v>1054.286999067986</v>
          </cell>
          <cell r="X36">
            <v>1048.0420738395724</v>
          </cell>
          <cell r="Y36">
            <v>1040.8170094023487</v>
          </cell>
          <cell r="Z36">
            <v>1034.3294509808059</v>
          </cell>
          <cell r="AA36">
            <v>1033.8778416571868</v>
          </cell>
          <cell r="AB36">
            <v>1022.8243292743429</v>
          </cell>
          <cell r="AC36">
            <v>1018.8425435781999</v>
          </cell>
          <cell r="AD36">
            <v>1015.6648445888295</v>
          </cell>
        </row>
        <row r="37">
          <cell r="K37">
            <v>1314.1333333333334</v>
          </cell>
          <cell r="L37">
            <v>1330.3666666666668</v>
          </cell>
          <cell r="M37">
            <v>1336.9666666666667</v>
          </cell>
          <cell r="N37">
            <v>1346.5</v>
          </cell>
          <cell r="O37">
            <v>1353.9666666666667</v>
          </cell>
          <cell r="P37">
            <v>1368.2</v>
          </cell>
          <cell r="Q37">
            <v>1378.3333333333335</v>
          </cell>
          <cell r="R37">
            <v>1382.6666666666667</v>
          </cell>
          <cell r="S37">
            <v>1395.9666666666667</v>
          </cell>
          <cell r="T37">
            <v>1394.3</v>
          </cell>
          <cell r="U37">
            <v>1407.1</v>
          </cell>
          <cell r="V37">
            <v>1406.7333333333333</v>
          </cell>
          <cell r="W37">
            <v>1425.2333333333333</v>
          </cell>
          <cell r="X37">
            <v>1438.9333333333334</v>
          </cell>
          <cell r="Y37">
            <v>1453</v>
          </cell>
          <cell r="Z37">
            <v>1473.6666666666667</v>
          </cell>
          <cell r="AA37">
            <v>1484.9333333333334</v>
          </cell>
          <cell r="AB37">
            <v>1491.1666666666667</v>
          </cell>
          <cell r="AC37">
            <v>1503.4666666666667</v>
          </cell>
          <cell r="AD37">
            <v>1515.5</v>
          </cell>
        </row>
        <row r="38">
          <cell r="K38">
            <v>1251.9666666666667</v>
          </cell>
          <cell r="L38">
            <v>1258.5999999999999</v>
          </cell>
          <cell r="M38">
            <v>1269.6333333333334</v>
          </cell>
          <cell r="N38">
            <v>1278.4666666666667</v>
          </cell>
          <cell r="O38">
            <v>1283.2666666666667</v>
          </cell>
          <cell r="P38">
            <v>1292.4333333333334</v>
          </cell>
          <cell r="Q38">
            <v>1303.8</v>
          </cell>
          <cell r="R38">
            <v>1317.6666666666667</v>
          </cell>
          <cell r="S38">
            <v>1318.1333333333334</v>
          </cell>
          <cell r="T38">
            <v>1327.7666666666667</v>
          </cell>
          <cell r="U38">
            <v>1345.5333333333333</v>
          </cell>
          <cell r="V38">
            <v>1350.4</v>
          </cell>
          <cell r="W38">
            <v>1362.8666666666666</v>
          </cell>
          <cell r="X38">
            <v>1365</v>
          </cell>
          <cell r="Y38">
            <v>1366.6333333333334</v>
          </cell>
          <cell r="Z38">
            <v>1365.8666666666668</v>
          </cell>
          <cell r="AA38">
            <v>1365.8666666666668</v>
          </cell>
          <cell r="AB38">
            <v>1388.7</v>
          </cell>
          <cell r="AC38">
            <v>1385.0333333333333</v>
          </cell>
          <cell r="AD38">
            <v>1389.7666666666667</v>
          </cell>
        </row>
        <row r="39">
          <cell r="K39">
            <v>453.85138735228901</v>
          </cell>
          <cell r="L39">
            <v>459.61303302119819</v>
          </cell>
          <cell r="M39">
            <v>462.80267432850212</v>
          </cell>
          <cell r="N39">
            <v>466.5428574379585</v>
          </cell>
          <cell r="O39">
            <v>469.05784328573282</v>
          </cell>
          <cell r="P39">
            <v>468.88723970695162</v>
          </cell>
          <cell r="Q39">
            <v>476.40141801126572</v>
          </cell>
          <cell r="R39">
            <v>481.81297114351139</v>
          </cell>
          <cell r="S39">
            <v>484.30227721569167</v>
          </cell>
          <cell r="T39">
            <v>486.21127501142138</v>
          </cell>
          <cell r="U39">
            <v>489.67532062279861</v>
          </cell>
          <cell r="V39">
            <v>490.7863670713283</v>
          </cell>
          <cell r="W39">
            <v>496.03099483245512</v>
          </cell>
          <cell r="X39">
            <v>498.23464317656561</v>
          </cell>
          <cell r="Y39">
            <v>500.69983839549042</v>
          </cell>
          <cell r="Z39">
            <v>501.90090269296059</v>
          </cell>
          <cell r="AA39">
            <v>503.06372162564548</v>
          </cell>
          <cell r="AB39">
            <v>506.63803024670989</v>
          </cell>
          <cell r="AC39">
            <v>505.91603106609352</v>
          </cell>
          <cell r="AD39">
            <v>506.94745296076809</v>
          </cell>
        </row>
        <row r="40">
          <cell r="K40">
            <v>2143.7526006787984</v>
          </cell>
          <cell r="L40">
            <v>2153.923626771958</v>
          </cell>
          <cell r="M40">
            <v>2172.8397342008711</v>
          </cell>
          <cell r="N40">
            <v>2194.2404580630819</v>
          </cell>
          <cell r="O40">
            <v>2215.0121136914681</v>
          </cell>
          <cell r="P40">
            <v>2230.9167039120102</v>
          </cell>
          <cell r="Q40">
            <v>2246.4886453531235</v>
          </cell>
          <cell r="R40">
            <v>2265.5503884464756</v>
          </cell>
          <cell r="S40">
            <v>2294.6190319218813</v>
          </cell>
          <cell r="T40">
            <v>2327.548652615123</v>
          </cell>
          <cell r="U40">
            <v>2318.6838190745766</v>
          </cell>
          <cell r="V40">
            <v>2331.5271010176275</v>
          </cell>
          <cell r="W40">
            <v>2347.2046975956464</v>
          </cell>
          <cell r="X40">
            <v>2371.455773158682</v>
          </cell>
          <cell r="Y40">
            <v>2395.0390606065985</v>
          </cell>
          <cell r="Z40">
            <v>2415.1030310810661</v>
          </cell>
          <cell r="AA40">
            <v>2432.8221997832034</v>
          </cell>
          <cell r="AB40">
            <v>2448.8736746108707</v>
          </cell>
          <cell r="AC40">
            <v>2452.6980417088389</v>
          </cell>
          <cell r="AD40">
            <v>2454.0035071214006</v>
          </cell>
        </row>
        <row r="41">
          <cell r="K41">
            <v>273.20493288299485</v>
          </cell>
          <cell r="L41">
            <v>270.17287900558563</v>
          </cell>
          <cell r="M41">
            <v>272.22733197181367</v>
          </cell>
          <cell r="N41">
            <v>274.71482800240068</v>
          </cell>
          <cell r="O41">
            <v>272.28330969431505</v>
          </cell>
          <cell r="P41">
            <v>269.94218964132028</v>
          </cell>
          <cell r="Q41">
            <v>269.01441319044125</v>
          </cell>
          <cell r="R41">
            <v>269.23137055581446</v>
          </cell>
          <cell r="S41">
            <v>270.34127544354124</v>
          </cell>
          <cell r="T41">
            <v>292.35162536181815</v>
          </cell>
          <cell r="U41">
            <v>267.88199399370194</v>
          </cell>
          <cell r="V41">
            <v>260.95775018064955</v>
          </cell>
          <cell r="W41">
            <v>255.20156323927421</v>
          </cell>
          <cell r="X41">
            <v>252.8786202192932</v>
          </cell>
          <cell r="Y41">
            <v>254.51970622691525</v>
          </cell>
          <cell r="Z41">
            <v>254.77419746635002</v>
          </cell>
          <cell r="AA41">
            <v>253.823014308045</v>
          </cell>
          <cell r="AB41">
            <v>252.74194844684533</v>
          </cell>
          <cell r="AC41">
            <v>252.32818362106428</v>
          </cell>
          <cell r="AD41">
            <v>256.02724640152081</v>
          </cell>
        </row>
        <row r="42">
          <cell r="K42">
            <v>75.225368079521587</v>
          </cell>
          <cell r="L42">
            <v>73.633167932659404</v>
          </cell>
          <cell r="M42">
            <v>72.590872815383065</v>
          </cell>
          <cell r="N42">
            <v>70.569214783379778</v>
          </cell>
          <cell r="O42">
            <v>68.821114527310044</v>
          </cell>
          <cell r="P42">
            <v>67.016185774143906</v>
          </cell>
          <cell r="Q42">
            <v>65.205865570191762</v>
          </cell>
          <cell r="R42">
            <v>63.212105026856868</v>
          </cell>
          <cell r="S42">
            <v>62.128078897467837</v>
          </cell>
          <cell r="T42">
            <v>61.333010831404152</v>
          </cell>
          <cell r="U42">
            <v>60.291697704061363</v>
          </cell>
          <cell r="V42">
            <v>58.899981317146143</v>
          </cell>
          <cell r="W42">
            <v>58.13336881405958</v>
          </cell>
          <cell r="X42">
            <v>57.375787792268</v>
          </cell>
          <cell r="Y42">
            <v>56.941362084034047</v>
          </cell>
          <cell r="Z42">
            <v>56.939754564270217</v>
          </cell>
          <cell r="AA42">
            <v>56.706037475047978</v>
          </cell>
          <cell r="AB42">
            <v>56.606072475682737</v>
          </cell>
          <cell r="AC42">
            <v>56.741148419773893</v>
          </cell>
          <cell r="AD42">
            <v>56.998606349029721</v>
          </cell>
        </row>
        <row r="43">
          <cell r="K43">
            <v>197.97956480347329</v>
          </cell>
          <cell r="L43">
            <v>196.5397110729262</v>
          </cell>
          <cell r="M43">
            <v>199.63645915643059</v>
          </cell>
          <cell r="N43">
            <v>204.1456132190209</v>
          </cell>
          <cell r="O43">
            <v>203.46219516700501</v>
          </cell>
          <cell r="P43">
            <v>202.92600386717641</v>
          </cell>
          <cell r="Q43">
            <v>203.8085476202495</v>
          </cell>
          <cell r="R43">
            <v>206.01926552895759</v>
          </cell>
          <cell r="S43">
            <v>208.21319654607339</v>
          </cell>
          <cell r="T43">
            <v>231.018614530414</v>
          </cell>
          <cell r="U43">
            <v>207.59029628964061</v>
          </cell>
          <cell r="V43">
            <v>202.05776886350341</v>
          </cell>
          <cell r="W43">
            <v>197.06819442521461</v>
          </cell>
          <cell r="X43">
            <v>195.5028324270252</v>
          </cell>
          <cell r="Y43">
            <v>197.57834414288121</v>
          </cell>
          <cell r="Z43">
            <v>197.83444290207979</v>
          </cell>
          <cell r="AA43">
            <v>197.11697683299701</v>
          </cell>
          <cell r="AB43">
            <v>196.13587597116259</v>
          </cell>
          <cell r="AC43">
            <v>195.5870352012904</v>
          </cell>
          <cell r="AD43">
            <v>199.02864005249111</v>
          </cell>
        </row>
        <row r="44">
          <cell r="K44">
            <v>408.52295681822642</v>
          </cell>
          <cell r="L44">
            <v>410.99511035187641</v>
          </cell>
          <cell r="M44">
            <v>413.45267744197952</v>
          </cell>
          <cell r="N44">
            <v>418.99341908529709</v>
          </cell>
          <cell r="O44">
            <v>422.72161599108313</v>
          </cell>
          <cell r="P44">
            <v>426.66398199050889</v>
          </cell>
          <cell r="Q44">
            <v>429.55888398556021</v>
          </cell>
          <cell r="R44">
            <v>434.18240380472832</v>
          </cell>
          <cell r="S44">
            <v>435.60645755704633</v>
          </cell>
          <cell r="T44">
            <v>442.60755426036678</v>
          </cell>
          <cell r="U44">
            <v>446.18539481899091</v>
          </cell>
          <cell r="V44">
            <v>449.09033495311479</v>
          </cell>
          <cell r="W44">
            <v>454.30201996498317</v>
          </cell>
          <cell r="X44">
            <v>458.22526340856177</v>
          </cell>
          <cell r="Y44">
            <v>464.79376491346522</v>
          </cell>
          <cell r="Z44">
            <v>467.42568042183109</v>
          </cell>
          <cell r="AA44">
            <v>469.86922964506618</v>
          </cell>
          <cell r="AB44">
            <v>471.85029665422411</v>
          </cell>
          <cell r="AC44">
            <v>472.66209622335651</v>
          </cell>
          <cell r="AD44">
            <v>474.26353349738781</v>
          </cell>
        </row>
        <row r="45">
          <cell r="K45">
            <v>1462.0247109775769</v>
          </cell>
          <cell r="L45">
            <v>1472.7556374144961</v>
          </cell>
          <cell r="M45">
            <v>1487.1597247870779</v>
          </cell>
          <cell r="N45">
            <v>1500.532210975384</v>
          </cell>
          <cell r="O45">
            <v>1520.00718800607</v>
          </cell>
          <cell r="P45">
            <v>1534.310532280181</v>
          </cell>
          <cell r="Q45">
            <v>1547.915348177122</v>
          </cell>
          <cell r="R45">
            <v>1562.1366140859329</v>
          </cell>
          <cell r="S45">
            <v>1588.671298921294</v>
          </cell>
          <cell r="T45">
            <v>1592.589472992938</v>
          </cell>
          <cell r="U45">
            <v>1604.616430261884</v>
          </cell>
          <cell r="V45">
            <v>1621.479015883863</v>
          </cell>
          <cell r="W45">
            <v>1637.701114391389</v>
          </cell>
          <cell r="X45">
            <v>1660.3518895308271</v>
          </cell>
          <cell r="Y45">
            <v>1675.725589466218</v>
          </cell>
          <cell r="Z45">
            <v>1692.9031531928849</v>
          </cell>
          <cell r="AA45">
            <v>1709.1299558300921</v>
          </cell>
          <cell r="AB45">
            <v>1724.281429509801</v>
          </cell>
          <cell r="AC45">
            <v>1727.707761864418</v>
          </cell>
          <cell r="AD45">
            <v>1723.712727222492</v>
          </cell>
        </row>
        <row r="47">
          <cell r="K47">
            <v>1998</v>
          </cell>
          <cell r="O47">
            <v>1999</v>
          </cell>
          <cell r="S47">
            <v>2000</v>
          </cell>
          <cell r="W47">
            <v>2001</v>
          </cell>
          <cell r="AA47">
            <v>2002</v>
          </cell>
        </row>
        <row r="48">
          <cell r="K48" t="str">
            <v>I</v>
          </cell>
          <cell r="L48" t="str">
            <v>II</v>
          </cell>
          <cell r="M48" t="str">
            <v>III</v>
          </cell>
          <cell r="N48" t="str">
            <v>IV</v>
          </cell>
          <cell r="O48" t="str">
            <v>I</v>
          </cell>
          <cell r="P48" t="str">
            <v>II</v>
          </cell>
          <cell r="Q48" t="str">
            <v>III</v>
          </cell>
          <cell r="R48" t="str">
            <v>IV</v>
          </cell>
          <cell r="S48" t="str">
            <v>I</v>
          </cell>
        </row>
        <row r="49">
          <cell r="K49">
            <v>935.75904697609644</v>
          </cell>
          <cell r="L49">
            <v>952.69151458694034</v>
          </cell>
          <cell r="M49">
            <v>968.12307468462814</v>
          </cell>
          <cell r="N49">
            <v>995.69611975233511</v>
          </cell>
          <cell r="O49">
            <v>983.31655976777984</v>
          </cell>
          <cell r="P49">
            <v>1011.3943867076307</v>
          </cell>
          <cell r="Q49">
            <v>1038.5247762421834</v>
          </cell>
          <cell r="R49">
            <v>1077.6221892824067</v>
          </cell>
          <cell r="S49">
            <v>1113.4734384050416</v>
          </cell>
        </row>
        <row r="50">
          <cell r="K50">
            <v>736.29581701079564</v>
          </cell>
          <cell r="L50">
            <v>751.36500304623974</v>
          </cell>
          <cell r="M50">
            <v>766.01399646525965</v>
          </cell>
          <cell r="N50">
            <v>791.47587547770456</v>
          </cell>
          <cell r="O50">
            <v>771.21453568791446</v>
          </cell>
          <cell r="P50">
            <v>799.13814770025988</v>
          </cell>
          <cell r="Q50">
            <v>824.05757398694141</v>
          </cell>
          <cell r="R50">
            <v>860.17781862488494</v>
          </cell>
          <cell r="S50">
            <v>887.63720806238359</v>
          </cell>
        </row>
        <row r="51">
          <cell r="K51">
            <v>499.54401833883475</v>
          </cell>
          <cell r="L51">
            <v>509.62231562640972</v>
          </cell>
          <cell r="M51">
            <v>520.11513157411218</v>
          </cell>
          <cell r="N51">
            <v>541.23431846064307</v>
          </cell>
          <cell r="O51">
            <v>532.79480928533405</v>
          </cell>
          <cell r="P51">
            <v>554.73983398100677</v>
          </cell>
          <cell r="Q51">
            <v>574.54423037162087</v>
          </cell>
          <cell r="R51">
            <v>600.60295436203887</v>
          </cell>
          <cell r="S51">
            <v>625.32804845581609</v>
          </cell>
        </row>
        <row r="52">
          <cell r="K52">
            <v>97.569653755449679</v>
          </cell>
          <cell r="L52">
            <v>99.014462093671469</v>
          </cell>
          <cell r="M52">
            <v>100.76208978804391</v>
          </cell>
          <cell r="N52">
            <v>104.87505836283492</v>
          </cell>
          <cell r="O52">
            <v>102.17567289481059</v>
          </cell>
          <cell r="P52">
            <v>105.61278120349085</v>
          </cell>
          <cell r="Q52">
            <v>109.04479910831986</v>
          </cell>
          <cell r="R52">
            <v>113.93619079337876</v>
          </cell>
          <cell r="S52">
            <v>118.830263154439</v>
          </cell>
        </row>
        <row r="53">
          <cell r="K53">
            <v>114.75405673857657</v>
          </cell>
          <cell r="L53">
            <v>116.49039521497573</v>
          </cell>
          <cell r="M53">
            <v>119.00931397656576</v>
          </cell>
          <cell r="N53">
            <v>124.68836606988201</v>
          </cell>
          <cell r="O53">
            <v>119.868389898742</v>
          </cell>
          <cell r="P53">
            <v>124.98181353456843</v>
          </cell>
          <cell r="Q53">
            <v>128.01510513941514</v>
          </cell>
          <cell r="R53">
            <v>134.7686554272745</v>
          </cell>
          <cell r="S53">
            <v>133.0965996301999</v>
          </cell>
        </row>
        <row r="54">
          <cell r="K54">
            <v>3.8439325959768582</v>
          </cell>
          <cell r="L54">
            <v>3.7577818144255675</v>
          </cell>
          <cell r="M54">
            <v>3.5138500536275807</v>
          </cell>
          <cell r="N54">
            <v>3.7594875359699942</v>
          </cell>
          <cell r="O54">
            <v>3.973534285575909</v>
          </cell>
          <cell r="P54">
            <v>3.7729065099621808</v>
          </cell>
          <cell r="Q54">
            <v>3.5894040888609924</v>
          </cell>
          <cell r="R54">
            <v>3.7306751156009157</v>
          </cell>
          <cell r="S54">
            <v>3.2140629252344488</v>
          </cell>
        </row>
        <row r="55">
          <cell r="K55">
            <v>110.91012414259971</v>
          </cell>
          <cell r="L55">
            <v>112.73261340055016</v>
          </cell>
          <cell r="M55">
            <v>115.49546392293819</v>
          </cell>
          <cell r="N55">
            <v>120.92887853391201</v>
          </cell>
          <cell r="O55">
            <v>115.89485561316609</v>
          </cell>
          <cell r="P55">
            <v>121.20890702460625</v>
          </cell>
          <cell r="Q55">
            <v>124.42570105055415</v>
          </cell>
          <cell r="R55">
            <v>131.03798031167358</v>
          </cell>
          <cell r="S55">
            <v>129.88253670496545</v>
          </cell>
        </row>
        <row r="56">
          <cell r="K56">
            <v>184.65677631761446</v>
          </cell>
          <cell r="L56">
            <v>189.73034343138454</v>
          </cell>
          <cell r="M56">
            <v>192.48706590526166</v>
          </cell>
          <cell r="N56">
            <v>191.5744183457393</v>
          </cell>
          <cell r="O56">
            <v>187.51721300538424</v>
          </cell>
          <cell r="P56">
            <v>188.89652483885885</v>
          </cell>
          <cell r="Q56">
            <v>192.13768716426446</v>
          </cell>
          <cell r="R56">
            <v>196.59592699149249</v>
          </cell>
          <cell r="S56">
            <v>203.55363818220468</v>
          </cell>
        </row>
        <row r="57">
          <cell r="K57">
            <v>107.91872449127615</v>
          </cell>
          <cell r="L57">
            <v>111.35762571461187</v>
          </cell>
          <cell r="M57">
            <v>112.89999052919289</v>
          </cell>
          <cell r="N57">
            <v>111.78486326491905</v>
          </cell>
          <cell r="O57">
            <v>107.1819565060653</v>
          </cell>
          <cell r="P57">
            <v>108.68245469116295</v>
          </cell>
          <cell r="Q57">
            <v>110.19581307029993</v>
          </cell>
          <cell r="R57">
            <v>112.83169573247179</v>
          </cell>
          <cell r="S57">
            <v>117.81152988750324</v>
          </cell>
        </row>
        <row r="58">
          <cell r="K58">
            <v>70.34901149452601</v>
          </cell>
          <cell r="L58">
            <v>72.590729072540384</v>
          </cell>
          <cell r="M58">
            <v>73.596150889571632</v>
          </cell>
          <cell r="N58">
            <v>72.869232543361932</v>
          </cell>
          <cell r="O58">
            <v>66.984078423546407</v>
          </cell>
          <cell r="P58">
            <v>67.921824769866205</v>
          </cell>
          <cell r="Q58">
            <v>68.867608180204556</v>
          </cell>
          <cell r="R58">
            <v>70.51492062638286</v>
          </cell>
          <cell r="S58">
            <v>72.8353750365835</v>
          </cell>
        </row>
        <row r="59">
          <cell r="K59">
            <v>37.569712996750141</v>
          </cell>
          <cell r="L59">
            <v>38.766896642071487</v>
          </cell>
          <cell r="M59">
            <v>39.303839639621259</v>
          </cell>
          <cell r="N59">
            <v>38.915630721557122</v>
          </cell>
          <cell r="O59">
            <v>40.197878082518898</v>
          </cell>
          <cell r="P59">
            <v>40.76062992129674</v>
          </cell>
          <cell r="Q59">
            <v>41.328204890095378</v>
          </cell>
          <cell r="R59">
            <v>42.316775106088926</v>
          </cell>
          <cell r="S59">
            <v>44.976154850919741</v>
          </cell>
        </row>
        <row r="60">
          <cell r="K60">
            <v>42.595449196293004</v>
          </cell>
          <cell r="L60">
            <v>43.092342750122434</v>
          </cell>
          <cell r="M60">
            <v>42.978542072922139</v>
          </cell>
          <cell r="N60">
            <v>42.270969980662443</v>
          </cell>
          <cell r="O60">
            <v>42.088807041641772</v>
          </cell>
          <cell r="P60">
            <v>41.733117470963634</v>
          </cell>
          <cell r="Q60">
            <v>42.264910836795082</v>
          </cell>
          <cell r="R60">
            <v>44.05575665059952</v>
          </cell>
          <cell r="S60">
            <v>46.014748207371298</v>
          </cell>
        </row>
        <row r="61">
          <cell r="K61">
            <v>34.142602630045303</v>
          </cell>
          <cell r="L61">
            <v>35.280374966650257</v>
          </cell>
          <cell r="M61">
            <v>36.608533303146629</v>
          </cell>
          <cell r="N61">
            <v>37.518585100157821</v>
          </cell>
          <cell r="O61">
            <v>38.246449457677144</v>
          </cell>
          <cell r="P61">
            <v>38.480952676732265</v>
          </cell>
          <cell r="Q61">
            <v>39.676963257169426</v>
          </cell>
          <cell r="R61">
            <v>39.708474608421163</v>
          </cell>
          <cell r="S61">
            <v>39.727360087330155</v>
          </cell>
        </row>
        <row r="62">
          <cell r="K62">
            <v>12.897213838542179</v>
          </cell>
          <cell r="L62">
            <v>13.327002196617107</v>
          </cell>
          <cell r="M62">
            <v>13.82870800571563</v>
          </cell>
          <cell r="N62">
            <v>14.172475959125082</v>
          </cell>
          <cell r="O62">
            <v>13.451985324226092</v>
          </cell>
          <cell r="P62">
            <v>13.534464453817035</v>
          </cell>
          <cell r="Q62">
            <v>13.955123547766743</v>
          </cell>
          <cell r="R62">
            <v>13.966206674190127</v>
          </cell>
          <cell r="S62">
            <v>13.576499657647194</v>
          </cell>
        </row>
        <row r="63">
          <cell r="K63">
            <v>111.43830579407914</v>
          </cell>
          <cell r="L63">
            <v>111.23630046348056</v>
          </cell>
          <cell r="M63">
            <v>110.41604561221281</v>
          </cell>
          <cell r="N63">
            <v>110.76396813022751</v>
          </cell>
          <cell r="O63">
            <v>117.38920010586277</v>
          </cell>
          <cell r="P63">
            <v>116.46327767289529</v>
          </cell>
          <cell r="Q63">
            <v>116.5050820269681</v>
          </cell>
          <cell r="R63">
            <v>116.65696019427388</v>
          </cell>
          <cell r="S63">
            <v>120.63984136898939</v>
          </cell>
        </row>
        <row r="64">
          <cell r="K64">
            <v>72.117763968458178</v>
          </cell>
          <cell r="L64">
            <v>73.338302242981612</v>
          </cell>
          <cell r="M64">
            <v>74.598572171568364</v>
          </cell>
          <cell r="N64">
            <v>77.353009616991827</v>
          </cell>
          <cell r="O64">
            <v>76.351725422353823</v>
          </cell>
          <cell r="P64">
            <v>79.192844523189436</v>
          </cell>
          <cell r="Q64">
            <v>81.588127568404985</v>
          </cell>
          <cell r="R64">
            <v>84.745498486051801</v>
          </cell>
          <cell r="S64">
            <v>87.725952386607347</v>
          </cell>
        </row>
        <row r="65">
          <cell r="K65">
            <v>-8.5999999999999993E-2</v>
          </cell>
          <cell r="L65">
            <v>-6.4000000000000001E-2</v>
          </cell>
          <cell r="M65">
            <v>-6.8000000000000005E-2</v>
          </cell>
          <cell r="N65">
            <v>-8.6999999999999994E-2</v>
          </cell>
          <cell r="O65">
            <v>-7.6999999999999999E-2</v>
          </cell>
          <cell r="P65">
            <v>-0.107</v>
          </cell>
          <cell r="Q65">
            <v>-0.13400000000000001</v>
          </cell>
          <cell r="R65">
            <v>-0.193</v>
          </cell>
          <cell r="S65">
            <v>-0.249</v>
          </cell>
        </row>
        <row r="66">
          <cell r="K66">
            <v>132.8090623709767</v>
          </cell>
          <cell r="L66">
            <v>132.28051482918178</v>
          </cell>
          <cell r="M66">
            <v>136.4343507065413</v>
          </cell>
          <cell r="N66">
            <v>141.33339209329964</v>
          </cell>
          <cell r="O66">
            <v>151.04887153587478</v>
          </cell>
          <cell r="P66">
            <v>154.90942192198023</v>
          </cell>
          <cell r="Q66">
            <v>160.58989831087175</v>
          </cell>
          <cell r="R66">
            <v>168.85740823127338</v>
          </cell>
          <cell r="S66">
            <v>190.54570641825154</v>
          </cell>
        </row>
        <row r="67">
          <cell r="K67">
            <v>802.94998460511977</v>
          </cell>
          <cell r="L67">
            <v>820.41099975775853</v>
          </cell>
          <cell r="M67">
            <v>831.68872397808684</v>
          </cell>
          <cell r="N67">
            <v>854.3627276590355</v>
          </cell>
          <cell r="O67">
            <v>832.26768823190503</v>
          </cell>
          <cell r="P67">
            <v>856.4849647856505</v>
          </cell>
          <cell r="Q67">
            <v>877.93487793131169</v>
          </cell>
          <cell r="R67">
            <v>908.76478105113324</v>
          </cell>
          <cell r="S67">
            <v>922.92773198679015</v>
          </cell>
        </row>
        <row r="69">
          <cell r="K69">
            <v>1998</v>
          </cell>
          <cell r="O69">
            <v>1999</v>
          </cell>
          <cell r="S69">
            <v>2000</v>
          </cell>
        </row>
        <row r="70">
          <cell r="K70" t="str">
            <v>I</v>
          </cell>
          <cell r="L70" t="str">
            <v>II</v>
          </cell>
          <cell r="M70" t="str">
            <v>III</v>
          </cell>
          <cell r="N70" t="str">
            <v>IV</v>
          </cell>
          <cell r="O70" t="str">
            <v>I</v>
          </cell>
          <cell r="P70" t="str">
            <v>II</v>
          </cell>
          <cell r="Q70" t="str">
            <v>III</v>
          </cell>
          <cell r="R70" t="str">
            <v>IV</v>
          </cell>
          <cell r="S70" t="str">
            <v>I</v>
          </cell>
        </row>
        <row r="71">
          <cell r="K71">
            <v>112.36566666666667</v>
          </cell>
          <cell r="L71">
            <v>126.79933333333334</v>
          </cell>
          <cell r="M71">
            <v>129.81466666666665</v>
          </cell>
          <cell r="N71">
            <v>133.179</v>
          </cell>
          <cell r="O71">
            <v>135.23066666666665</v>
          </cell>
          <cell r="P71">
            <v>143.54666666666668</v>
          </cell>
          <cell r="Q71">
            <v>141.20366666666666</v>
          </cell>
          <cell r="R71">
            <v>138.54566666666668</v>
          </cell>
          <cell r="S71">
            <v>149.11933333333332</v>
          </cell>
        </row>
        <row r="72">
          <cell r="K72">
            <v>88.8</v>
          </cell>
          <cell r="L72">
            <v>90.518333333333331</v>
          </cell>
          <cell r="M72">
            <v>97.784333333333336</v>
          </cell>
          <cell r="N72">
            <v>99.465000000000003</v>
          </cell>
          <cell r="O72">
            <v>100.11933333333333</v>
          </cell>
          <cell r="P72">
            <v>108.03866666666667</v>
          </cell>
          <cell r="Q72">
            <v>98.071333333333342</v>
          </cell>
          <cell r="R72">
            <v>98.716666666666669</v>
          </cell>
          <cell r="S72">
            <v>98.79</v>
          </cell>
        </row>
        <row r="73">
          <cell r="K73">
            <v>23.565666666666665</v>
          </cell>
          <cell r="L73">
            <v>36.281000000000006</v>
          </cell>
          <cell r="M73">
            <v>32.030333333333331</v>
          </cell>
          <cell r="N73">
            <v>33.713999999999999</v>
          </cell>
          <cell r="O73">
            <v>35.111333333333334</v>
          </cell>
          <cell r="P73">
            <v>35.507999999999996</v>
          </cell>
          <cell r="Q73">
            <v>43.132333333333335</v>
          </cell>
          <cell r="R73">
            <v>39.829000000000001</v>
          </cell>
          <cell r="S73">
            <v>50.329333333333331</v>
          </cell>
        </row>
        <row r="75">
          <cell r="A75" t="str">
            <v xml:space="preserve">BCTV </v>
          </cell>
          <cell r="B75" t="str">
            <v>Total Valuation (Billion Dollars)</v>
          </cell>
          <cell r="G75">
            <v>28.469411999999998</v>
          </cell>
          <cell r="H75">
            <v>29.805883999999999</v>
          </cell>
          <cell r="I75">
            <v>32.095184000000003</v>
          </cell>
          <cell r="J75">
            <v>33.402340000000002</v>
          </cell>
          <cell r="K75">
            <v>33.009500000000003</v>
          </cell>
          <cell r="L75">
            <v>36.289416000000003</v>
          </cell>
          <cell r="M75">
            <v>38.976528000000002</v>
          </cell>
          <cell r="N75">
            <v>39.098315999999997</v>
          </cell>
          <cell r="O75">
            <v>40.717827999999997</v>
          </cell>
          <cell r="P75">
            <v>42.280715999999998</v>
          </cell>
          <cell r="Q75">
            <v>42.039611999999991</v>
          </cell>
          <cell r="R75">
            <v>43.963291999999996</v>
          </cell>
          <cell r="S75">
            <v>44.662512</v>
          </cell>
          <cell r="T75">
            <v>45.615796000000003</v>
          </cell>
          <cell r="U75">
            <v>47.112307999999999</v>
          </cell>
          <cell r="V75">
            <v>50.600632000000004</v>
          </cell>
          <cell r="W75">
            <v>50.839299999999994</v>
          </cell>
          <cell r="X75">
            <v>45.341964000000004</v>
          </cell>
          <cell r="Y75">
            <v>43.257207999999999</v>
          </cell>
          <cell r="Z75">
            <v>43.212843999999997</v>
          </cell>
          <cell r="AA75">
            <v>45.012236000000001</v>
          </cell>
          <cell r="AB75">
            <v>46.257640000000002</v>
          </cell>
          <cell r="AC75">
            <v>48.372435999999993</v>
          </cell>
          <cell r="AD75">
            <v>52.582080000000005</v>
          </cell>
          <cell r="AE75">
            <v>53.84526000000001</v>
          </cell>
          <cell r="AF75">
            <v>50.067320000000002</v>
          </cell>
          <cell r="AG75">
            <v>52.562528</v>
          </cell>
          <cell r="AH75">
            <v>55.599027999999997</v>
          </cell>
          <cell r="AI75">
            <v>58.460252000000004</v>
          </cell>
          <cell r="AJ75">
            <v>59.400856000000005</v>
          </cell>
          <cell r="AK75">
            <v>60.709940000000003</v>
          </cell>
          <cell r="AL75">
            <v>63.13646</v>
          </cell>
          <cell r="AM75">
            <v>61.526040000000009</v>
          </cell>
          <cell r="AN75">
            <v>65.924307999999996</v>
          </cell>
          <cell r="AO75">
            <v>69.706543999999994</v>
          </cell>
          <cell r="AP75">
            <v>64.542463999999995</v>
          </cell>
          <cell r="AQ75">
            <v>65.808948000000001</v>
          </cell>
          <cell r="AR75">
            <v>61.193004000000009</v>
          </cell>
          <cell r="AS75">
            <v>54.534368000000001</v>
          </cell>
          <cell r="AT75">
            <v>56.891883999999997</v>
          </cell>
          <cell r="AU75">
            <v>56.941423999999998</v>
          </cell>
          <cell r="AV75">
            <v>49.411104000000002</v>
          </cell>
          <cell r="AW75">
            <v>49.739055999999998</v>
          </cell>
          <cell r="AX75">
            <v>48.716775999999996</v>
          </cell>
          <cell r="AY75">
            <v>41.313175999999999</v>
          </cell>
          <cell r="AZ75">
            <v>39.730171999999996</v>
          </cell>
          <cell r="BA75">
            <v>35.886272000000005</v>
          </cell>
          <cell r="BB75">
            <v>31.265700000000002</v>
          </cell>
          <cell r="BC75">
            <v>23.1782</v>
          </cell>
          <cell r="BD75">
            <v>21.897683999999998</v>
          </cell>
          <cell r="BE75">
            <v>21.720555999999998</v>
          </cell>
          <cell r="BF75">
            <v>23.919989999999999</v>
          </cell>
          <cell r="BG75">
            <v>27.430950000000003</v>
          </cell>
          <cell r="BH75">
            <v>31.10763</v>
          </cell>
          <cell r="BI75">
            <v>34.309579999999997</v>
          </cell>
          <cell r="BJ75">
            <v>37.927930000000003</v>
          </cell>
          <cell r="BK75">
            <v>42.915390000000002</v>
          </cell>
          <cell r="BL75">
            <v>45.747969999999995</v>
          </cell>
          <cell r="BM75">
            <v>49.254660000000001</v>
          </cell>
          <cell r="BN75">
            <v>53.014830000000003</v>
          </cell>
          <cell r="BO75">
            <v>55.692070000000001</v>
          </cell>
          <cell r="BP75">
            <v>58.055219999999998</v>
          </cell>
          <cell r="BQ75">
            <v>60.105360000000005</v>
          </cell>
          <cell r="BR75">
            <v>61.711159999999992</v>
          </cell>
          <cell r="BT75">
            <v>-0.40800317804680752</v>
          </cell>
          <cell r="BU75">
            <v>-0.4287466255342316</v>
          </cell>
          <cell r="BV75">
            <v>2.0144168733962853E-2</v>
          </cell>
          <cell r="BX75">
            <v>-8.8923229906610608</v>
          </cell>
          <cell r="BY75">
            <v>-14.100615378539704</v>
          </cell>
          <cell r="BZ75">
            <v>-27.6419575841533</v>
          </cell>
          <cell r="CA75">
            <v>-38.785900931284466</v>
          </cell>
          <cell r="CB75">
            <v>44.159211291714207</v>
          </cell>
          <cell r="CC75">
            <v>45.99981540968232</v>
          </cell>
          <cell r="CD75">
            <v>23.375212803873179</v>
          </cell>
        </row>
        <row r="76">
          <cell r="A76" t="str">
            <v xml:space="preserve">BCRV </v>
          </cell>
          <cell r="C76" t="str">
            <v>Residential</v>
          </cell>
          <cell r="G76">
            <v>17.345412</v>
          </cell>
          <cell r="H76">
            <v>17.631636</v>
          </cell>
          <cell r="I76">
            <v>19.687159999999999</v>
          </cell>
          <cell r="J76">
            <v>20.305112000000001</v>
          </cell>
          <cell r="K76">
            <v>19.675676000000003</v>
          </cell>
          <cell r="L76">
            <v>21.080120000000001</v>
          </cell>
          <cell r="M76">
            <v>23.131611999999997</v>
          </cell>
          <cell r="N76">
            <v>23.898399999999999</v>
          </cell>
          <cell r="O76">
            <v>24.737464000000003</v>
          </cell>
          <cell r="P76">
            <v>26.459395999999998</v>
          </cell>
          <cell r="Q76">
            <v>25.728175999999998</v>
          </cell>
          <cell r="R76">
            <v>25.844812000000001</v>
          </cell>
          <cell r="S76">
            <v>27.299972</v>
          </cell>
          <cell r="T76">
            <v>27.804476000000001</v>
          </cell>
          <cell r="U76">
            <v>27.881436000000001</v>
          </cell>
          <cell r="V76">
            <v>30.291128</v>
          </cell>
          <cell r="W76">
            <v>31.217995999999996</v>
          </cell>
          <cell r="X76">
            <v>28.358152000000004</v>
          </cell>
          <cell r="Y76">
            <v>27.327739999999999</v>
          </cell>
          <cell r="Z76">
            <v>28.947851999999997</v>
          </cell>
          <cell r="AA76">
            <v>30.300927999999999</v>
          </cell>
          <cell r="AB76">
            <v>31.796536</v>
          </cell>
          <cell r="AC76">
            <v>34.539451999999997</v>
          </cell>
          <cell r="AD76">
            <v>37.072864000000003</v>
          </cell>
          <cell r="AE76">
            <v>39.873928000000006</v>
          </cell>
          <cell r="AF76">
            <v>36.418064000000001</v>
          </cell>
          <cell r="AG76">
            <v>38.293312</v>
          </cell>
          <cell r="AH76">
            <v>41.908783999999997</v>
          </cell>
          <cell r="AI76">
            <v>43.858068000000003</v>
          </cell>
          <cell r="AJ76">
            <v>43.390447999999999</v>
          </cell>
          <cell r="AK76">
            <v>44.754348</v>
          </cell>
          <cell r="AL76">
            <v>47.183267999999998</v>
          </cell>
          <cell r="AM76">
            <v>45.351876000000004</v>
          </cell>
          <cell r="AN76">
            <v>47.40672</v>
          </cell>
          <cell r="AO76">
            <v>51.594579999999993</v>
          </cell>
          <cell r="AP76">
            <v>44.141688000000002</v>
          </cell>
          <cell r="AQ76">
            <v>43.777948000000002</v>
          </cell>
          <cell r="AR76">
            <v>40.896532000000008</v>
          </cell>
          <cell r="AS76">
            <v>34.961723999999997</v>
          </cell>
          <cell r="AT76">
            <v>33.156859999999995</v>
          </cell>
          <cell r="AU76">
            <v>33.617999999999995</v>
          </cell>
          <cell r="AV76">
            <v>28.883752000000001</v>
          </cell>
          <cell r="AW76">
            <v>27.275919999999999</v>
          </cell>
          <cell r="AX76">
            <v>24.55292</v>
          </cell>
          <cell r="AY76">
            <v>19.065432000000001</v>
          </cell>
          <cell r="AZ76">
            <v>19.428740000000001</v>
          </cell>
          <cell r="BA76">
            <v>17.092307999999999</v>
          </cell>
          <cell r="BB76">
            <v>16.135960000000001</v>
          </cell>
          <cell r="BC76">
            <v>11.115387999999999</v>
          </cell>
          <cell r="BD76">
            <v>11.54932</v>
          </cell>
          <cell r="BE76">
            <v>11.892047999999999</v>
          </cell>
          <cell r="BF76">
            <v>13.58942</v>
          </cell>
          <cell r="BG76">
            <v>15.33422</v>
          </cell>
          <cell r="BH76">
            <v>17.772590000000001</v>
          </cell>
          <cell r="BI76">
            <v>20.03349</v>
          </cell>
          <cell r="BJ76">
            <v>22.84965</v>
          </cell>
          <cell r="BK76">
            <v>27.035869999999999</v>
          </cell>
          <cell r="BL76">
            <v>29.15044</v>
          </cell>
          <cell r="BM76">
            <v>31.942589999999999</v>
          </cell>
          <cell r="BN76">
            <v>34.9878</v>
          </cell>
          <cell r="BO76">
            <v>37.079120000000003</v>
          </cell>
          <cell r="BP76">
            <v>38.976179999999999</v>
          </cell>
          <cell r="BQ76">
            <v>40.649880000000003</v>
          </cell>
          <cell r="BR76">
            <v>41.993969999999997</v>
          </cell>
          <cell r="BT76">
            <v>-0.36744328008445282</v>
          </cell>
          <cell r="BU76">
            <v>-0.37832444148289324</v>
          </cell>
          <cell r="BV76">
            <v>3.8727971458588861E-2</v>
          </cell>
          <cell r="BX76">
            <v>-18.940463014419318</v>
          </cell>
          <cell r="BY76">
            <v>-25.17291753505252</v>
          </cell>
          <cell r="BZ76">
            <v>-37.267498798571772</v>
          </cell>
          <cell r="CA76">
            <v>-32.871530862586397</v>
          </cell>
          <cell r="CB76">
            <v>57.831745557528834</v>
          </cell>
          <cell r="CC76">
            <v>62.017082522096679</v>
          </cell>
          <cell r="CD76">
            <v>28.901400053770111</v>
          </cell>
        </row>
        <row r="77">
          <cell r="K77">
            <v>13.333824</v>
          </cell>
          <cell r="L77">
            <v>15.209295999999998</v>
          </cell>
          <cell r="M77">
            <v>15.844916000000001</v>
          </cell>
          <cell r="N77">
            <v>15.199916000000002</v>
          </cell>
          <cell r="O77">
            <v>15.980363999999998</v>
          </cell>
          <cell r="P77">
            <v>15.821319999999998</v>
          </cell>
          <cell r="Q77">
            <v>16.311435999999997</v>
          </cell>
          <cell r="R77">
            <v>18.118479999999998</v>
          </cell>
          <cell r="S77">
            <v>17.362539999999999</v>
          </cell>
        </row>
        <row r="79">
          <cell r="K79">
            <v>1998</v>
          </cell>
          <cell r="O79">
            <v>1999</v>
          </cell>
          <cell r="S79">
            <v>2000</v>
          </cell>
        </row>
        <row r="80">
          <cell r="K80" t="str">
            <v>I</v>
          </cell>
          <cell r="L80" t="str">
            <v>II</v>
          </cell>
          <cell r="M80" t="str">
            <v>III</v>
          </cell>
          <cell r="N80" t="str">
            <v>IV</v>
          </cell>
          <cell r="O80" t="str">
            <v>I</v>
          </cell>
          <cell r="P80" t="str">
            <v>II</v>
          </cell>
          <cell r="Q80" t="str">
            <v>III</v>
          </cell>
          <cell r="R80" t="str">
            <v>IV</v>
          </cell>
          <cell r="S80" t="str">
            <v>I</v>
          </cell>
        </row>
        <row r="81">
          <cell r="K81">
            <v>499.54401833883475</v>
          </cell>
          <cell r="L81">
            <v>509.62231562640972</v>
          </cell>
          <cell r="M81">
            <v>520.11513157411218</v>
          </cell>
          <cell r="N81">
            <v>541.23431846064307</v>
          </cell>
          <cell r="O81">
            <v>532.79480928533405</v>
          </cell>
          <cell r="P81">
            <v>554.73983398100677</v>
          </cell>
          <cell r="Q81">
            <v>574.54423037162087</v>
          </cell>
          <cell r="R81">
            <v>600.60295436203887</v>
          </cell>
          <cell r="S81">
            <v>625.32804845581609</v>
          </cell>
        </row>
        <row r="82">
          <cell r="K82">
            <v>0</v>
          </cell>
          <cell r="L82">
            <v>0</v>
          </cell>
          <cell r="M82">
            <v>0</v>
          </cell>
          <cell r="N82">
            <v>0</v>
          </cell>
        </row>
        <row r="83">
          <cell r="K83">
            <v>0</v>
          </cell>
          <cell r="L83">
            <v>0</v>
          </cell>
          <cell r="M83">
            <v>0</v>
          </cell>
          <cell r="N83">
            <v>0</v>
          </cell>
        </row>
        <row r="84">
          <cell r="K84">
            <v>0</v>
          </cell>
          <cell r="L84">
            <v>0</v>
          </cell>
          <cell r="M84">
            <v>0</v>
          </cell>
          <cell r="N84">
            <v>0</v>
          </cell>
        </row>
        <row r="85">
          <cell r="K85">
            <v>0</v>
          </cell>
          <cell r="L85">
            <v>0</v>
          </cell>
          <cell r="M85">
            <v>0</v>
          </cell>
          <cell r="N85">
            <v>0</v>
          </cell>
        </row>
        <row r="86">
          <cell r="K86">
            <v>0</v>
          </cell>
          <cell r="L86">
            <v>0</v>
          </cell>
          <cell r="M86">
            <v>0</v>
          </cell>
          <cell r="N86">
            <v>0</v>
          </cell>
        </row>
        <row r="87">
          <cell r="K87">
            <v>0</v>
          </cell>
          <cell r="L87">
            <v>0</v>
          </cell>
          <cell r="M87">
            <v>0</v>
          </cell>
          <cell r="N87">
            <v>0</v>
          </cell>
        </row>
        <row r="88">
          <cell r="K88">
            <v>0</v>
          </cell>
          <cell r="L88">
            <v>0</v>
          </cell>
          <cell r="M88">
            <v>0</v>
          </cell>
          <cell r="N88">
            <v>0</v>
          </cell>
        </row>
        <row r="89">
          <cell r="K89">
            <v>0</v>
          </cell>
          <cell r="L89">
            <v>0</v>
          </cell>
          <cell r="M89">
            <v>0</v>
          </cell>
          <cell r="N89">
            <v>0</v>
          </cell>
        </row>
        <row r="90">
          <cell r="K90">
            <v>0</v>
          </cell>
          <cell r="L90">
            <v>0</v>
          </cell>
          <cell r="M90">
            <v>0</v>
          </cell>
          <cell r="N90">
            <v>0</v>
          </cell>
        </row>
        <row r="91">
          <cell r="K91">
            <v>0</v>
          </cell>
          <cell r="L91">
            <v>0</v>
          </cell>
          <cell r="M91">
            <v>0</v>
          </cell>
          <cell r="N91">
            <v>0</v>
          </cell>
        </row>
        <row r="92">
          <cell r="K92">
            <v>0</v>
          </cell>
          <cell r="L92">
            <v>0</v>
          </cell>
          <cell r="M92">
            <v>0</v>
          </cell>
          <cell r="N92">
            <v>0</v>
          </cell>
        </row>
        <row r="95">
          <cell r="K95">
            <v>1998</v>
          </cell>
        </row>
        <row r="96">
          <cell r="K96" t="str">
            <v>I</v>
          </cell>
          <cell r="L96" t="str">
            <v>II</v>
          </cell>
          <cell r="M96" t="str">
            <v>III</v>
          </cell>
          <cell r="N96" t="str">
            <v>IV</v>
          </cell>
        </row>
        <row r="97">
          <cell r="K97">
            <v>36942.936337335508</v>
          </cell>
          <cell r="L97">
            <v>37386.692634986379</v>
          </cell>
          <cell r="M97">
            <v>37774.653657400268</v>
          </cell>
          <cell r="N97">
            <v>39032.380690080368</v>
          </cell>
        </row>
        <row r="98">
          <cell r="K98">
            <v>0</v>
          </cell>
          <cell r="L98">
            <v>0</v>
          </cell>
          <cell r="M98">
            <v>0</v>
          </cell>
          <cell r="N98">
            <v>0</v>
          </cell>
        </row>
        <row r="99">
          <cell r="K99">
            <v>0</v>
          </cell>
          <cell r="L99">
            <v>0</v>
          </cell>
          <cell r="M99">
            <v>0</v>
          </cell>
          <cell r="N99">
            <v>0</v>
          </cell>
        </row>
        <row r="100">
          <cell r="K100">
            <v>0</v>
          </cell>
          <cell r="L100">
            <v>0</v>
          </cell>
          <cell r="M100">
            <v>0</v>
          </cell>
          <cell r="N100">
            <v>0</v>
          </cell>
        </row>
        <row r="101">
          <cell r="K101">
            <v>0</v>
          </cell>
          <cell r="L101">
            <v>0</v>
          </cell>
          <cell r="M101">
            <v>0</v>
          </cell>
          <cell r="N101">
            <v>0</v>
          </cell>
        </row>
        <row r="102">
          <cell r="K102">
            <v>0</v>
          </cell>
          <cell r="L102">
            <v>0</v>
          </cell>
          <cell r="M102">
            <v>0</v>
          </cell>
          <cell r="N102">
            <v>0</v>
          </cell>
        </row>
        <row r="103">
          <cell r="K103">
            <v>0</v>
          </cell>
          <cell r="L103">
            <v>0</v>
          </cell>
          <cell r="M103">
            <v>0</v>
          </cell>
          <cell r="N103">
            <v>0</v>
          </cell>
        </row>
        <row r="104">
          <cell r="K104">
            <v>0</v>
          </cell>
          <cell r="L104">
            <v>0</v>
          </cell>
          <cell r="M104">
            <v>0</v>
          </cell>
          <cell r="N104">
            <v>0</v>
          </cell>
        </row>
        <row r="105">
          <cell r="K105">
            <v>0</v>
          </cell>
          <cell r="L105">
            <v>0</v>
          </cell>
          <cell r="M105">
            <v>0</v>
          </cell>
          <cell r="N105">
            <v>0</v>
          </cell>
        </row>
        <row r="106">
          <cell r="K106">
            <v>0</v>
          </cell>
          <cell r="L106">
            <v>0</v>
          </cell>
          <cell r="M106">
            <v>0</v>
          </cell>
          <cell r="N106">
            <v>0</v>
          </cell>
        </row>
        <row r="107">
          <cell r="K107">
            <v>0</v>
          </cell>
          <cell r="L107">
            <v>0</v>
          </cell>
          <cell r="M107">
            <v>0</v>
          </cell>
          <cell r="N107">
            <v>0</v>
          </cell>
        </row>
        <row r="108">
          <cell r="K108">
            <v>0</v>
          </cell>
          <cell r="L108">
            <v>0</v>
          </cell>
          <cell r="M108">
            <v>0</v>
          </cell>
          <cell r="N108">
            <v>0</v>
          </cell>
        </row>
        <row r="113">
          <cell r="K113">
            <v>404.0626528824194</v>
          </cell>
          <cell r="L113">
            <v>390.30142561862118</v>
          </cell>
          <cell r="M113">
            <v>409.37189527402359</v>
          </cell>
          <cell r="N113">
            <v>422.1385055422723</v>
          </cell>
        </row>
        <row r="116">
          <cell r="K116">
            <v>3.6990191780111825</v>
          </cell>
          <cell r="L116">
            <v>3.6772826941888583</v>
          </cell>
          <cell r="M116">
            <v>3.9186771664291697</v>
          </cell>
          <cell r="N116">
            <v>4.0989009613707887</v>
          </cell>
        </row>
        <row r="118">
          <cell r="K118">
            <v>5.6686333816729242</v>
          </cell>
          <cell r="L118">
            <v>5.6393442551372583</v>
          </cell>
          <cell r="M118">
            <v>5.6661383448931142</v>
          </cell>
          <cell r="N118">
            <v>5.6570600182967024</v>
          </cell>
        </row>
        <row r="120">
          <cell r="K120">
            <v>490.17636577915067</v>
          </cell>
          <cell r="L120">
            <v>500.30568867708359</v>
          </cell>
          <cell r="M120">
            <v>510.53031606278995</v>
          </cell>
          <cell r="N120">
            <v>531.47835748097566</v>
          </cell>
        </row>
        <row r="122">
          <cell r="K122">
            <v>9154.5683611783388</v>
          </cell>
          <cell r="L122">
            <v>9421.6481232689002</v>
          </cell>
          <cell r="M122">
            <v>9572.4137676967366</v>
          </cell>
          <cell r="N122">
            <v>9709.8485628677881</v>
          </cell>
        </row>
        <row r="124">
          <cell r="K124">
            <v>75355.342571146321</v>
          </cell>
          <cell r="L124">
            <v>76587.011172664381</v>
          </cell>
          <cell r="M124">
            <v>78055.795792723628</v>
          </cell>
          <cell r="N124">
            <v>80163.284169473773</v>
          </cell>
        </row>
        <row r="127">
          <cell r="K127">
            <v>4.8260317957902146</v>
          </cell>
          <cell r="L127">
            <v>4.9834684881650553</v>
          </cell>
          <cell r="M127">
            <v>4.508799874336586</v>
          </cell>
          <cell r="N127">
            <v>6.2657737982457409</v>
          </cell>
        </row>
        <row r="128">
          <cell r="K128">
            <v>494.7179865430445</v>
          </cell>
          <cell r="L128">
            <v>504.63884713824467</v>
          </cell>
          <cell r="M128">
            <v>515.60633169977564</v>
          </cell>
          <cell r="N128">
            <v>534.96854466239733</v>
          </cell>
        </row>
        <row r="129">
          <cell r="K129">
            <v>36858.968251622333</v>
          </cell>
          <cell r="L129">
            <v>37290.172334113871</v>
          </cell>
          <cell r="M129">
            <v>37731.469166851704</v>
          </cell>
          <cell r="N129">
            <v>38874.919084085981</v>
          </cell>
        </row>
        <row r="130">
          <cell r="K130">
            <v>4.3503431246223467E-2</v>
          </cell>
          <cell r="L130">
            <v>4.9612445855125697E-2</v>
          </cell>
          <cell r="M130">
            <v>4.7792975793840675E-2</v>
          </cell>
          <cell r="N130">
            <v>5.9921246024526864E-2</v>
          </cell>
        </row>
        <row r="131">
          <cell r="K131">
            <v>27.121360234611625</v>
          </cell>
          <cell r="L131">
            <v>27.456679620309615</v>
          </cell>
          <cell r="M131">
            <v>27.811800481479917</v>
          </cell>
          <cell r="N131">
            <v>28.15651165414619</v>
          </cell>
        </row>
        <row r="132">
          <cell r="K132">
            <v>5.8547993519492358E-2</v>
          </cell>
          <cell r="L132">
            <v>6.0907030380329408E-2</v>
          </cell>
          <cell r="M132">
            <v>6.0240010240231401E-2</v>
          </cell>
          <cell r="N132">
            <v>5.5615333117613686E-2</v>
          </cell>
        </row>
        <row r="137">
          <cell r="K137">
            <v>522.1</v>
          </cell>
          <cell r="L137">
            <v>531.6</v>
          </cell>
          <cell r="M137">
            <v>539.9</v>
          </cell>
          <cell r="N137">
            <v>546.79999999999995</v>
          </cell>
        </row>
        <row r="138">
          <cell r="K138">
            <v>97.569653755449679</v>
          </cell>
          <cell r="L138">
            <v>99.014462093671469</v>
          </cell>
          <cell r="M138">
            <v>100.76208978804391</v>
          </cell>
          <cell r="N138">
            <v>104.87505836283492</v>
          </cell>
        </row>
        <row r="139">
          <cell r="K139">
            <v>0.18687924488689844</v>
          </cell>
          <cell r="L139">
            <v>0.1862574531483662</v>
          </cell>
          <cell r="M139">
            <v>0.18663102387116856</v>
          </cell>
          <cell r="N139">
            <v>0.19179783899567471</v>
          </cell>
        </row>
        <row r="140">
          <cell r="N140">
            <v>6.5140582234386457E-2</v>
          </cell>
        </row>
        <row r="141">
          <cell r="N141">
            <v>6.7528109406175041E-2</v>
          </cell>
        </row>
        <row r="143">
          <cell r="K143">
            <v>28.2</v>
          </cell>
          <cell r="L143">
            <v>26.8</v>
          </cell>
          <cell r="M143">
            <v>27.1</v>
          </cell>
          <cell r="N143">
            <v>33.4</v>
          </cell>
        </row>
        <row r="144">
          <cell r="K144">
            <v>3.8439325959768582</v>
          </cell>
          <cell r="L144">
            <v>3.7577818144255675</v>
          </cell>
          <cell r="M144">
            <v>3.5138500536275807</v>
          </cell>
          <cell r="N144">
            <v>3.7594875359699942</v>
          </cell>
        </row>
        <row r="145">
          <cell r="K145">
            <v>0.13630966652400206</v>
          </cell>
          <cell r="L145">
            <v>0.14021573934423759</v>
          </cell>
          <cell r="M145">
            <v>0.12966236360249375</v>
          </cell>
          <cell r="N145">
            <v>0.11255950706496989</v>
          </cell>
        </row>
        <row r="146">
          <cell r="N146">
            <v>-0.11426380368098166</v>
          </cell>
        </row>
        <row r="147">
          <cell r="N147">
            <v>-0.17174446320765335</v>
          </cell>
        </row>
        <row r="149">
          <cell r="K149">
            <v>635.5</v>
          </cell>
          <cell r="L149">
            <v>650.20000000000005</v>
          </cell>
          <cell r="M149">
            <v>665.8</v>
          </cell>
          <cell r="N149">
            <v>683.1</v>
          </cell>
        </row>
        <row r="150">
          <cell r="K150">
            <v>110.91012414259971</v>
          </cell>
          <cell r="L150">
            <v>112.73261340055016</v>
          </cell>
          <cell r="M150">
            <v>115.49546392293819</v>
          </cell>
          <cell r="N150">
            <v>120.92887853391201</v>
          </cell>
        </row>
        <row r="151">
          <cell r="K151">
            <v>0.17452419219921278</v>
          </cell>
          <cell r="L151">
            <v>0.17338144171108913</v>
          </cell>
          <cell r="M151">
            <v>0.1734687052011688</v>
          </cell>
          <cell r="N151">
            <v>0.17702953964853171</v>
          </cell>
        </row>
        <row r="152">
          <cell r="N152">
            <v>0.10576680936791738</v>
          </cell>
        </row>
        <row r="153">
          <cell r="N153">
            <v>0.1942632056621254</v>
          </cell>
        </row>
        <row r="155">
          <cell r="K155">
            <v>895.5</v>
          </cell>
          <cell r="L155">
            <v>923.3</v>
          </cell>
          <cell r="M155">
            <v>934.6</v>
          </cell>
          <cell r="N155">
            <v>923.9</v>
          </cell>
        </row>
        <row r="156">
          <cell r="K156">
            <v>107.91872449127615</v>
          </cell>
          <cell r="L156">
            <v>111.35762571461187</v>
          </cell>
          <cell r="M156">
            <v>112.89999052919289</v>
          </cell>
          <cell r="N156">
            <v>111.78486326491905</v>
          </cell>
        </row>
        <row r="157">
          <cell r="K157">
            <v>0.12051225515497058</v>
          </cell>
          <cell r="L157">
            <v>0.12060828085628926</v>
          </cell>
          <cell r="M157">
            <v>0.1208003322589267</v>
          </cell>
          <cell r="N157">
            <v>0.12099238366156408</v>
          </cell>
        </row>
        <row r="158">
          <cell r="N158">
            <v>0.1</v>
          </cell>
        </row>
        <row r="159">
          <cell r="N159">
            <v>0.10543522771191793</v>
          </cell>
        </row>
        <row r="161">
          <cell r="K161">
            <v>349.9</v>
          </cell>
          <cell r="L161">
            <v>353.4</v>
          </cell>
          <cell r="M161">
            <v>351.6</v>
          </cell>
          <cell r="N161">
            <v>344.4</v>
          </cell>
        </row>
        <row r="162">
          <cell r="K162">
            <v>42.595449196293004</v>
          </cell>
          <cell r="L162">
            <v>43.092342750122434</v>
          </cell>
          <cell r="M162">
            <v>42.978542072922139</v>
          </cell>
          <cell r="N162">
            <v>42.270969980662443</v>
          </cell>
        </row>
        <row r="163">
          <cell r="K163">
            <v>0.12173606515088027</v>
          </cell>
          <cell r="L163">
            <v>0.12193645373549077</v>
          </cell>
          <cell r="M163">
            <v>0.12223703661240654</v>
          </cell>
          <cell r="N163">
            <v>0.12273800807393277</v>
          </cell>
        </row>
        <row r="164">
          <cell r="N164">
            <v>6.1120800788655671E-2</v>
          </cell>
        </row>
        <row r="165">
          <cell r="N165">
            <v>8.4983322323378241E-2</v>
          </cell>
        </row>
        <row r="167">
          <cell r="K167">
            <v>182.7</v>
          </cell>
          <cell r="L167">
            <v>188.6</v>
          </cell>
          <cell r="M167">
            <v>195.7</v>
          </cell>
          <cell r="N167">
            <v>198.8</v>
          </cell>
        </row>
        <row r="168">
          <cell r="K168">
            <v>34.142602630045303</v>
          </cell>
          <cell r="L168">
            <v>35.280374966650257</v>
          </cell>
          <cell r="M168">
            <v>36.608533303146629</v>
          </cell>
          <cell r="N168">
            <v>37.518585100157821</v>
          </cell>
        </row>
        <row r="169">
          <cell r="K169">
            <v>0.18687795637682159</v>
          </cell>
          <cell r="L169">
            <v>0.18706455443610953</v>
          </cell>
          <cell r="M169">
            <v>0.1870645544361095</v>
          </cell>
          <cell r="N169">
            <v>0.18872527716377172</v>
          </cell>
        </row>
        <row r="170">
          <cell r="N170">
            <v>8.4548930746353168E-2</v>
          </cell>
        </row>
        <row r="171">
          <cell r="N171">
            <v>8.2400293091634991E-2</v>
          </cell>
        </row>
        <row r="173">
          <cell r="K173">
            <v>968.7</v>
          </cell>
          <cell r="L173">
            <v>975.1</v>
          </cell>
          <cell r="M173">
            <v>978.5</v>
          </cell>
          <cell r="N173">
            <v>989.4</v>
          </cell>
        </row>
        <row r="174">
          <cell r="K174">
            <v>111.43830579407914</v>
          </cell>
          <cell r="L174">
            <v>111.23630046348056</v>
          </cell>
          <cell r="M174">
            <v>110.41604561221281</v>
          </cell>
          <cell r="N174">
            <v>110.76396813022751</v>
          </cell>
        </row>
        <row r="175">
          <cell r="K175">
            <v>0.11503902735013848</v>
          </cell>
          <cell r="L175">
            <v>0.1140768131099175</v>
          </cell>
          <cell r="M175">
            <v>0.1128421518775808</v>
          </cell>
          <cell r="N175">
            <v>0.1119506449668764</v>
          </cell>
        </row>
        <row r="176">
          <cell r="N176">
            <v>3.026232616940594E-2</v>
          </cell>
        </row>
        <row r="177">
          <cell r="N177">
            <v>5.6110493919546034E-2</v>
          </cell>
        </row>
        <row r="179">
          <cell r="K179">
            <v>3582.6</v>
          </cell>
          <cell r="L179">
            <v>3649</v>
          </cell>
          <cell r="M179">
            <v>3693.2</v>
          </cell>
          <cell r="N179">
            <v>3719.8</v>
          </cell>
        </row>
        <row r="180">
          <cell r="K180">
            <v>508.41879260571989</v>
          </cell>
          <cell r="L180">
            <v>516.47150120351228</v>
          </cell>
          <cell r="M180">
            <v>522.67451528208414</v>
          </cell>
          <cell r="N180">
            <v>531.90181090868373</v>
          </cell>
        </row>
        <row r="181">
          <cell r="K181">
            <v>0.14191335694906487</v>
          </cell>
          <cell r="L181">
            <v>0.14153781891025277</v>
          </cell>
          <cell r="M181">
            <v>0.14152347971463342</v>
          </cell>
          <cell r="N181">
            <v>0.1429920455155341</v>
          </cell>
        </row>
        <row r="182">
          <cell r="N182">
            <v>6.9956382286970875E-2</v>
          </cell>
        </row>
        <row r="183">
          <cell r="N183">
            <v>9.9067325639712545E-2</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Assumptions"/>
      <sheetName val="Development Budget"/>
      <sheetName val="Alliance Proforma"/>
      <sheetName val="Cash Flow  Summary"/>
      <sheetName val="Cash Flow Year 1"/>
      <sheetName val="Cash Flow Year 2"/>
      <sheetName val="Cash Flow Year 3"/>
      <sheetName val="JV Proforma"/>
      <sheetName val="Income Expense JV Package"/>
      <sheetName val="Pru- Exhibit A"/>
      <sheetName val="Pru Exhibit B"/>
      <sheetName val="JV Dev Costs Package"/>
      <sheetName val="UNIT MIX package"/>
      <sheetName val="JV 5 yr Return"/>
      <sheetName val="Fee Schedule"/>
      <sheetName val="Sheet1"/>
      <sheetName val="Project Report"/>
      <sheetName val="10 Yr Stab. CF"/>
      <sheetName val="Pkg. Summary"/>
    </sheetNames>
    <sheetDataSet>
      <sheetData sheetId="0"/>
      <sheetData sheetId="1">
        <row r="32">
          <cell r="C32">
            <v>156</v>
          </cell>
        </row>
        <row r="57">
          <cell r="F57">
            <v>0.04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Index"/>
      <sheetName val="Shortfall Fee and 2% Index"/>
      <sheetName val="Assump"/>
      <sheetName val="Tech Support"/>
      <sheetName val="Summary"/>
      <sheetName val="Annual Costs"/>
      <sheetName val="Absorb &amp; Phasing"/>
      <sheetName val="Surplus_Shortfall"/>
      <sheetName val="CF Summary"/>
      <sheetName val="Sheriff Blue"/>
      <sheetName val="Cost Backup 2"/>
      <sheetName val="Population &amp; Employment"/>
      <sheetName val="Muni Services"/>
      <sheetName val="CSA"/>
      <sheetName val="SF and MF Fees"/>
      <sheetName val="CSA Shortfall Scenarios"/>
      <sheetName val="Shortfall Alt.Scenarios"/>
      <sheetName val="Shortfall Alt.Scenarios (2)"/>
      <sheetName val="Sheriff Cost Sum"/>
      <sheetName val="Comps"/>
      <sheetName val="Appendix"/>
      <sheetName val="2% test - 1.6"/>
      <sheetName val="2% test - 1.7"/>
      <sheetName val="Bond Cap"/>
      <sheetName val="Consultant vs County Revised"/>
      <sheetName val="Cost Reduction Ideas"/>
      <sheetName val="Land Use &amp; Pop"/>
      <sheetName val="Employee Impact"/>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IP"/>
      <sheetName val="CIP (3)"/>
      <sheetName val="Land Use"/>
      <sheetName val="Flow Chart Revised"/>
      <sheetName val="Cost Alloc Reg."/>
      <sheetName val="Sheet3"/>
      <sheetName val="Sources Uses"/>
      <sheetName val="ERO"/>
      <sheetName val="Roadway"/>
      <sheetName val="Sewer s_u"/>
      <sheetName val="sewer reimb"/>
      <sheetName val="Sewer Share"/>
      <sheetName val="Drain s_u"/>
      <sheetName val="Drainage 2"/>
      <sheetName val="Water s_u"/>
      <sheetName val="water reimb"/>
      <sheetName val="rec water det."/>
      <sheetName val="rec wat s_u"/>
      <sheetName val="Backbone Summ"/>
      <sheetName val="Existing Fees"/>
      <sheetName val="PF Sum"/>
      <sheetName val="PF Cost Alloc"/>
      <sheetName val="SP Cost Alloc"/>
      <sheetName val="Multipurpose Fee"/>
      <sheetName val="Sheet1"/>
      <sheetName val="Aquatic Fee"/>
      <sheetName val="Gym Fee"/>
      <sheetName val="Cap Facilities Fee"/>
      <sheetName val="Per Unit Sum"/>
      <sheetName val="Burden"/>
      <sheetName val="Fees"/>
      <sheetName val="Fees (nonres)"/>
      <sheetName val="SP Formation"/>
      <sheetName val="Rev"/>
      <sheetName val="Oversize"/>
      <sheetName val="Cost Alloc Park"/>
      <sheetName val="park costs"/>
      <sheetName val="Bond Cap"/>
      <sheetName val="Mello Sum"/>
      <sheetName val="Estimate Tax 1"/>
      <sheetName val="Comp (2)"/>
      <sheetName val="Comp"/>
      <sheetName val="Changes"/>
      <sheetName val="CIP (2)"/>
      <sheetName val="BO Costs "/>
      <sheetName val="Financing Figure"/>
      <sheetName val="parcel j"/>
      <sheetName val="Parcel J and C"/>
      <sheetName val="Buildout"/>
      <sheetName val="Persons Served"/>
      <sheetName val="Persons Served ALT"/>
      <sheetName val="LU Non Part."/>
      <sheetName val="Existing Fee"/>
      <sheetName val="Flow Chart"/>
      <sheetName val="Multipurpose"/>
      <sheetName val="Library "/>
      <sheetName val="Reg Fire"/>
      <sheetName val="Sheriff Fee"/>
      <sheetName val="Library Fee"/>
      <sheetName val="Fire Fee"/>
      <sheetName val="Transit Fee"/>
      <sheetName val="road reimb"/>
      <sheetName val="Burden (2)"/>
      <sheetName val="Per Unit Sum (2)"/>
      <sheetName val="road sum"/>
      <sheetName val="park s_u"/>
      <sheetName val="sp s_u"/>
      <sheetName val="CalAm Water"/>
      <sheetName val="Surplus"/>
      <sheetName val="SW Placer"/>
      <sheetName val="Tax Shift"/>
      <sheetName val="Overlap"/>
      <sheetName val="road det."/>
      <sheetName val="sewer det."/>
      <sheetName val="water det."/>
      <sheetName val="drain det."/>
      <sheetName val="park det."/>
      <sheetName val="eros det."/>
      <sheetName val="dry det."/>
      <sheetName val="landsc det."/>
      <sheetName val="Water"/>
      <sheetName val="Rec. Water"/>
      <sheetName val="Drainage"/>
      <sheetName val="Parks"/>
      <sheetName val="Erosion"/>
      <sheetName val="Dry Utilities"/>
      <sheetName val="Landscape"/>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ummary"/>
      <sheetName val="RepYear"/>
      <sheetName val="10 Yr"/>
      <sheetName val="DCF"/>
      <sheetName val="DirectCap"/>
    </sheetNames>
    <sheetDataSet>
      <sheetData sheetId="0" refreshError="1"/>
      <sheetData sheetId="1" refreshError="1">
        <row r="1">
          <cell r="B1" t="str">
            <v>REGAL BILTMORE HOTEL</v>
          </cell>
          <cell r="N1" t="str">
            <v>REGAL BILTMORE HOTEL</v>
          </cell>
          <cell r="Z1" t="str">
            <v>REGAL BILTMORE HOTEL</v>
          </cell>
          <cell r="AL1" t="str">
            <v>REGAL BILTMORE HOTEL</v>
          </cell>
        </row>
        <row r="2">
          <cell r="B2" t="str">
            <v>Los Angeles, California</v>
          </cell>
          <cell r="N2" t="str">
            <v>Los Angeles, California</v>
          </cell>
          <cell r="Z2" t="str">
            <v>Los Angeles, California</v>
          </cell>
          <cell r="AL2" t="str">
            <v>Los Angeles, California</v>
          </cell>
        </row>
        <row r="4">
          <cell r="B4" t="str">
            <v>Projected Operating Results</v>
          </cell>
          <cell r="N4" t="str">
            <v>Ratios to Revenue</v>
          </cell>
          <cell r="Z4" t="str">
            <v>Annual Amounts Per Available Room</v>
          </cell>
          <cell r="AL4" t="str">
            <v>Amounts Per Occupied Room Night</v>
          </cell>
        </row>
        <row r="7">
          <cell r="B7">
            <v>1999</v>
          </cell>
          <cell r="C7">
            <v>2000</v>
          </cell>
          <cell r="D7">
            <v>2001</v>
          </cell>
          <cell r="E7">
            <v>2002</v>
          </cell>
          <cell r="F7">
            <v>2003</v>
          </cell>
          <cell r="G7">
            <v>2004</v>
          </cell>
          <cell r="H7">
            <v>2005</v>
          </cell>
          <cell r="I7">
            <v>2006</v>
          </cell>
          <cell r="J7">
            <v>2007</v>
          </cell>
          <cell r="K7">
            <v>2008</v>
          </cell>
          <cell r="L7">
            <v>2009</v>
          </cell>
          <cell r="N7">
            <v>1996</v>
          </cell>
          <cell r="O7">
            <v>1997</v>
          </cell>
          <cell r="P7">
            <v>1998</v>
          </cell>
          <cell r="Q7">
            <v>1999</v>
          </cell>
          <cell r="R7">
            <v>2000</v>
          </cell>
          <cell r="S7">
            <v>2001</v>
          </cell>
          <cell r="T7">
            <v>2002</v>
          </cell>
          <cell r="U7">
            <v>2003</v>
          </cell>
          <cell r="V7">
            <v>2004</v>
          </cell>
          <cell r="W7">
            <v>2005</v>
          </cell>
          <cell r="X7">
            <v>2006</v>
          </cell>
          <cell r="Z7">
            <v>1996</v>
          </cell>
          <cell r="AA7">
            <v>1997</v>
          </cell>
          <cell r="AB7">
            <v>1998</v>
          </cell>
          <cell r="AC7">
            <v>1999</v>
          </cell>
          <cell r="AD7">
            <v>2000</v>
          </cell>
          <cell r="AE7">
            <v>2001</v>
          </cell>
          <cell r="AF7">
            <v>2002</v>
          </cell>
          <cell r="AG7">
            <v>2003</v>
          </cell>
          <cell r="AH7">
            <v>2004</v>
          </cell>
          <cell r="AI7">
            <v>2005</v>
          </cell>
          <cell r="AJ7">
            <v>2006</v>
          </cell>
          <cell r="AL7">
            <v>1996</v>
          </cell>
          <cell r="AM7">
            <v>1997</v>
          </cell>
          <cell r="AN7">
            <v>1998</v>
          </cell>
          <cell r="AO7">
            <v>1999</v>
          </cell>
          <cell r="AP7">
            <v>2000</v>
          </cell>
          <cell r="AQ7">
            <v>2001</v>
          </cell>
          <cell r="AR7">
            <v>2002</v>
          </cell>
          <cell r="AS7">
            <v>2003</v>
          </cell>
          <cell r="AT7">
            <v>2004</v>
          </cell>
          <cell r="AU7">
            <v>2005</v>
          </cell>
          <cell r="AV7">
            <v>2006</v>
          </cell>
        </row>
        <row r="9">
          <cell r="B9">
            <v>9918000</v>
          </cell>
          <cell r="C9">
            <v>20382000</v>
          </cell>
          <cell r="D9">
            <v>21110000</v>
          </cell>
          <cell r="E9">
            <v>21656000</v>
          </cell>
          <cell r="F9">
            <v>22384000</v>
          </cell>
          <cell r="G9">
            <v>22930000</v>
          </cell>
          <cell r="H9">
            <v>23658000</v>
          </cell>
          <cell r="I9">
            <v>24386000</v>
          </cell>
          <cell r="J9">
            <v>25114000</v>
          </cell>
          <cell r="K9">
            <v>25842000</v>
          </cell>
          <cell r="L9">
            <v>26570000</v>
          </cell>
          <cell r="N9">
            <v>0.59077912794853471</v>
          </cell>
          <cell r="O9">
            <v>0.59021805229780211</v>
          </cell>
          <cell r="P9">
            <v>0.59154850641708234</v>
          </cell>
          <cell r="Q9">
            <v>0.5905644941368966</v>
          </cell>
          <cell r="R9">
            <v>0.59141830479813995</v>
          </cell>
          <cell r="S9">
            <v>0.59008209166473657</v>
          </cell>
          <cell r="T9">
            <v>0.59050519169329074</v>
          </cell>
          <cell r="U9">
            <v>0.5906745791449679</v>
          </cell>
          <cell r="V9">
            <v>0.59063969896519286</v>
          </cell>
          <cell r="W9">
            <v>0.5904313653811003</v>
          </cell>
          <cell r="X9">
            <v>0.58997246647126744</v>
          </cell>
          <cell r="Z9">
            <v>14521.229868228404</v>
          </cell>
          <cell r="AA9">
            <v>29841.874084919473</v>
          </cell>
          <cell r="AB9">
            <v>30907.759882869694</v>
          </cell>
          <cell r="AC9">
            <v>31707.174231332356</v>
          </cell>
          <cell r="AD9">
            <v>32773.060029282577</v>
          </cell>
          <cell r="AE9">
            <v>33572.474377745239</v>
          </cell>
          <cell r="AF9">
            <v>34638.360175695459</v>
          </cell>
          <cell r="AG9">
            <v>35704.24597364568</v>
          </cell>
          <cell r="AH9">
            <v>36770.131771595901</v>
          </cell>
          <cell r="AI9">
            <v>37836.017569546122</v>
          </cell>
          <cell r="AJ9">
            <v>38901.903367496343</v>
          </cell>
          <cell r="AL9">
            <v>108.99739540404207</v>
          </cell>
          <cell r="AM9">
            <v>111.99824161331978</v>
          </cell>
          <cell r="AN9">
            <v>115.99857131082231</v>
          </cell>
          <cell r="AO9">
            <v>118.99881858394923</v>
          </cell>
          <cell r="AP9">
            <v>122.99914828145177</v>
          </cell>
          <cell r="AQ9">
            <v>125.99939555457867</v>
          </cell>
          <cell r="AR9">
            <v>129.99972525208122</v>
          </cell>
          <cell r="AS9">
            <v>134.00005494958376</v>
          </cell>
          <cell r="AT9">
            <v>138.00038464708629</v>
          </cell>
          <cell r="AU9">
            <v>142.00071434458883</v>
          </cell>
          <cell r="AV9">
            <v>146.00104404209139</v>
          </cell>
        </row>
        <row r="10">
          <cell r="B10">
            <v>4550000</v>
          </cell>
          <cell r="C10">
            <v>9372000</v>
          </cell>
          <cell r="D10">
            <v>9653000</v>
          </cell>
          <cell r="E10">
            <v>9943000</v>
          </cell>
          <cell r="F10">
            <v>10241000</v>
          </cell>
          <cell r="G10">
            <v>10549000</v>
          </cell>
          <cell r="H10">
            <v>10865000</v>
          </cell>
          <cell r="I10">
            <v>11191000</v>
          </cell>
          <cell r="J10">
            <v>11527000</v>
          </cell>
          <cell r="K10">
            <v>11872000</v>
          </cell>
          <cell r="L10">
            <v>12229000</v>
          </cell>
          <cell r="N10">
            <v>0.27102692399332856</v>
          </cell>
          <cell r="O10">
            <v>0.27139258100946922</v>
          </cell>
          <cell r="P10">
            <v>0.27049823460180461</v>
          </cell>
          <cell r="Q10">
            <v>0.2711480774475048</v>
          </cell>
          <cell r="R10">
            <v>0.27058232931726905</v>
          </cell>
          <cell r="S10">
            <v>0.27146864304279578</v>
          </cell>
          <cell r="T10">
            <v>0.27119109424920129</v>
          </cell>
          <cell r="U10">
            <v>0.27106697347704978</v>
          </cell>
          <cell r="V10">
            <v>0.27109595484477894</v>
          </cell>
          <cell r="W10">
            <v>0.27124840065801498</v>
          </cell>
          <cell r="X10">
            <v>0.27153832489563906</v>
          </cell>
          <cell r="Z10">
            <v>6661.7862371888723</v>
          </cell>
          <cell r="AA10">
            <v>13721.81551976574</v>
          </cell>
          <cell r="AB10">
            <v>14133.235724743778</v>
          </cell>
          <cell r="AC10">
            <v>14557.83308931186</v>
          </cell>
          <cell r="AD10">
            <v>14994.143484626647</v>
          </cell>
          <cell r="AE10">
            <v>15445.095168374817</v>
          </cell>
          <cell r="AF10">
            <v>15907.759882869692</v>
          </cell>
          <cell r="AG10">
            <v>16385.065885797951</v>
          </cell>
          <cell r="AH10">
            <v>16877.013177159592</v>
          </cell>
          <cell r="AI10">
            <v>17382.137628111275</v>
          </cell>
          <cell r="AJ10">
            <v>17904.831625183015</v>
          </cell>
          <cell r="AL10">
            <v>50.0038464497269</v>
          </cell>
          <cell r="AM10">
            <v>51.498749896969528</v>
          </cell>
          <cell r="AN10">
            <v>53.042833200538503</v>
          </cell>
          <cell r="AO10">
            <v>54.636371129488694</v>
          </cell>
          <cell r="AP10">
            <v>56.273868725444402</v>
          </cell>
          <cell r="AQ10">
            <v>57.966315905157018</v>
          </cell>
          <cell r="AR10">
            <v>59.702722751875157</v>
          </cell>
          <cell r="AS10">
            <v>61.494079182350191</v>
          </cell>
          <cell r="AT10">
            <v>63.340385196582133</v>
          </cell>
          <cell r="AU10">
            <v>65.236145836195291</v>
          </cell>
          <cell r="AV10">
            <v>67.197845976316728</v>
          </cell>
        </row>
        <row r="11">
          <cell r="B11">
            <v>0</v>
          </cell>
          <cell r="C11">
            <v>0</v>
          </cell>
          <cell r="D11">
            <v>0</v>
          </cell>
          <cell r="E11">
            <v>0</v>
          </cell>
          <cell r="F11">
            <v>0</v>
          </cell>
          <cell r="G11">
            <v>0</v>
          </cell>
          <cell r="H11">
            <v>0</v>
          </cell>
          <cell r="I11">
            <v>0</v>
          </cell>
          <cell r="J11">
            <v>0</v>
          </cell>
          <cell r="K11">
            <v>0</v>
          </cell>
          <cell r="L11">
            <v>0</v>
          </cell>
          <cell r="N11">
            <v>0</v>
          </cell>
          <cell r="O11">
            <v>0</v>
          </cell>
          <cell r="P11">
            <v>0</v>
          </cell>
          <cell r="Q11">
            <v>0</v>
          </cell>
          <cell r="R11">
            <v>0</v>
          </cell>
          <cell r="S11">
            <v>0</v>
          </cell>
          <cell r="T11">
            <v>0</v>
          </cell>
          <cell r="U11">
            <v>0</v>
          </cell>
          <cell r="V11">
            <v>0</v>
          </cell>
          <cell r="W11">
            <v>0</v>
          </cell>
          <cell r="X11">
            <v>0</v>
          </cell>
          <cell r="Z11">
            <v>0</v>
          </cell>
          <cell r="AA11">
            <v>0</v>
          </cell>
          <cell r="AB11">
            <v>0</v>
          </cell>
          <cell r="AC11">
            <v>0</v>
          </cell>
          <cell r="AD11">
            <v>0</v>
          </cell>
          <cell r="AE11">
            <v>0</v>
          </cell>
          <cell r="AF11">
            <v>0</v>
          </cell>
          <cell r="AG11">
            <v>0</v>
          </cell>
          <cell r="AH11">
            <v>0</v>
          </cell>
          <cell r="AI11">
            <v>0</v>
          </cell>
          <cell r="AJ11">
            <v>0</v>
          </cell>
          <cell r="AL11">
            <v>0</v>
          </cell>
          <cell r="AM11">
            <v>0</v>
          </cell>
          <cell r="AN11">
            <v>0</v>
          </cell>
          <cell r="AO11">
            <v>0</v>
          </cell>
          <cell r="AP11">
            <v>0</v>
          </cell>
          <cell r="AQ11">
            <v>0</v>
          </cell>
          <cell r="AR11">
            <v>0</v>
          </cell>
          <cell r="AS11">
            <v>0</v>
          </cell>
          <cell r="AT11">
            <v>0</v>
          </cell>
          <cell r="AU11">
            <v>0</v>
          </cell>
          <cell r="AV11">
            <v>0</v>
          </cell>
        </row>
        <row r="12">
          <cell r="B12">
            <v>455000</v>
          </cell>
          <cell r="C12">
            <v>937000</v>
          </cell>
          <cell r="D12">
            <v>965000</v>
          </cell>
          <cell r="E12">
            <v>994000</v>
          </cell>
          <cell r="F12">
            <v>1024000</v>
          </cell>
          <cell r="G12">
            <v>1055000</v>
          </cell>
          <cell r="H12">
            <v>1086000</v>
          </cell>
          <cell r="I12">
            <v>1119000</v>
          </cell>
          <cell r="J12">
            <v>1153000</v>
          </cell>
          <cell r="K12">
            <v>1187000</v>
          </cell>
          <cell r="L12">
            <v>1223000</v>
          </cell>
          <cell r="N12">
            <v>2.7102692399332856E-2</v>
          </cell>
          <cell r="O12">
            <v>2.7133466539252308E-2</v>
          </cell>
          <cell r="P12">
            <v>2.7041416802107268E-2</v>
          </cell>
          <cell r="Q12">
            <v>2.71066266703027E-2</v>
          </cell>
          <cell r="R12">
            <v>2.7055590784189388E-2</v>
          </cell>
          <cell r="S12">
            <v>2.7149437710697652E-2</v>
          </cell>
          <cell r="T12">
            <v>2.7106629392971246E-2</v>
          </cell>
          <cell r="U12">
            <v>2.7104275160469905E-2</v>
          </cell>
          <cell r="V12">
            <v>2.7116650987770462E-2</v>
          </cell>
          <cell r="W12">
            <v>2.7120270517272893E-2</v>
          </cell>
          <cell r="X12">
            <v>2.7156052935429435E-2</v>
          </cell>
          <cell r="Z12">
            <v>666.17862371888725</v>
          </cell>
          <cell r="AA12">
            <v>1371.8887262079063</v>
          </cell>
          <cell r="AB12">
            <v>1412.8843338213762</v>
          </cell>
          <cell r="AC12">
            <v>1455.3440702781845</v>
          </cell>
          <cell r="AD12">
            <v>1499.2679355783309</v>
          </cell>
          <cell r="AE12">
            <v>1544.6559297218155</v>
          </cell>
          <cell r="AF12">
            <v>1590.0439238653003</v>
          </cell>
          <cell r="AG12">
            <v>1638.3601756954613</v>
          </cell>
          <cell r="AH12">
            <v>1688.1405563689605</v>
          </cell>
          <cell r="AI12">
            <v>1737.9209370424596</v>
          </cell>
          <cell r="AJ12">
            <v>1790.6295754026355</v>
          </cell>
          <cell r="AL12">
            <v>5.0003846449726899</v>
          </cell>
          <cell r="AM12">
            <v>5.1487759980218151</v>
          </cell>
          <cell r="AN12">
            <v>5.3026348325411439</v>
          </cell>
          <cell r="AO12">
            <v>5.4619886254361623</v>
          </cell>
          <cell r="AP12">
            <v>5.6268373767068711</v>
          </cell>
          <cell r="AQ12">
            <v>5.7971810863532705</v>
          </cell>
          <cell r="AR12">
            <v>5.9675247959996707</v>
          </cell>
          <cell r="AS12">
            <v>6.1488584223974501</v>
          </cell>
          <cell r="AT12">
            <v>6.3356870071709208</v>
          </cell>
          <cell r="AU12">
            <v>6.5225155919443907</v>
          </cell>
          <cell r="AV12">
            <v>6.7203340934692424</v>
          </cell>
        </row>
        <row r="13">
          <cell r="B13">
            <v>682000</v>
          </cell>
          <cell r="C13">
            <v>1406000</v>
          </cell>
          <cell r="D13">
            <v>1448000</v>
          </cell>
          <cell r="E13">
            <v>1491000</v>
          </cell>
          <cell r="F13">
            <v>1536000</v>
          </cell>
          <cell r="G13">
            <v>1582000</v>
          </cell>
          <cell r="H13">
            <v>1630000</v>
          </cell>
          <cell r="I13">
            <v>1679000</v>
          </cell>
          <cell r="J13">
            <v>1729000</v>
          </cell>
          <cell r="K13">
            <v>1781000</v>
          </cell>
          <cell r="L13">
            <v>1834000</v>
          </cell>
          <cell r="N13">
            <v>4.0624255420538477E-2</v>
          </cell>
          <cell r="O13">
            <v>4.0714678713114995E-2</v>
          </cell>
          <cell r="P13">
            <v>4.0576136299949557E-2</v>
          </cell>
          <cell r="Q13">
            <v>4.0659940005454052E-2</v>
          </cell>
          <cell r="R13">
            <v>4.0583386176284084E-2</v>
          </cell>
          <cell r="S13">
            <v>4.0711289533956099E-2</v>
          </cell>
          <cell r="T13">
            <v>4.0684904153354635E-2</v>
          </cell>
          <cell r="U13">
            <v>4.0668523676880224E-2</v>
          </cell>
          <cell r="V13">
            <v>4.0663217309501412E-2</v>
          </cell>
          <cell r="W13">
            <v>4.0691829647230851E-2</v>
          </cell>
          <cell r="X13">
            <v>4.0722977173816503E-2</v>
          </cell>
          <cell r="Z13">
            <v>998.53587115666176</v>
          </cell>
          <cell r="AA13">
            <v>2058.5651537335284</v>
          </cell>
          <cell r="AB13">
            <v>2120.0585651537335</v>
          </cell>
          <cell r="AC13">
            <v>2183.0161054172768</v>
          </cell>
          <cell r="AD13">
            <v>2248.9019033674963</v>
          </cell>
          <cell r="AE13">
            <v>2316.2518301610544</v>
          </cell>
          <cell r="AF13">
            <v>2386.5300146412883</v>
          </cell>
          <cell r="AG13">
            <v>2458.2723279648608</v>
          </cell>
          <cell r="AH13">
            <v>2531.4787701317714</v>
          </cell>
          <cell r="AI13">
            <v>2607.6134699853587</v>
          </cell>
          <cell r="AJ13">
            <v>2685.2122986822842</v>
          </cell>
          <cell r="AL13">
            <v>7.4950820392777464</v>
          </cell>
          <cell r="AM13">
            <v>7.7259114762205678</v>
          </cell>
          <cell r="AN13">
            <v>7.9566997279995606</v>
          </cell>
          <cell r="AO13">
            <v>8.1929829381542429</v>
          </cell>
          <cell r="AP13">
            <v>8.4402560650603071</v>
          </cell>
          <cell r="AQ13">
            <v>8.6930241503420618</v>
          </cell>
          <cell r="AR13">
            <v>8.9567821523751956</v>
          </cell>
          <cell r="AS13">
            <v>9.2260351127840199</v>
          </cell>
          <cell r="AT13">
            <v>9.5007830315685364</v>
          </cell>
          <cell r="AU13">
            <v>9.7865208671044321</v>
          </cell>
          <cell r="AV13">
            <v>10.077753661016018</v>
          </cell>
        </row>
        <row r="14">
          <cell r="B14">
            <v>910000</v>
          </cell>
          <cell r="C14">
            <v>1874000</v>
          </cell>
          <cell r="D14">
            <v>1931000</v>
          </cell>
          <cell r="E14">
            <v>1989000</v>
          </cell>
          <cell r="F14">
            <v>2048000</v>
          </cell>
          <cell r="G14">
            <v>2110000</v>
          </cell>
          <cell r="H14">
            <v>2173000</v>
          </cell>
          <cell r="I14">
            <v>2238000</v>
          </cell>
          <cell r="J14">
            <v>2305000</v>
          </cell>
          <cell r="K14">
            <v>2374000</v>
          </cell>
          <cell r="L14">
            <v>2446000</v>
          </cell>
          <cell r="N14">
            <v>5.4205384798665712E-2</v>
          </cell>
          <cell r="O14">
            <v>5.4266933078504616E-2</v>
          </cell>
          <cell r="P14">
            <v>5.4110855797791853E-2</v>
          </cell>
          <cell r="Q14">
            <v>5.4240523588764661E-2</v>
          </cell>
          <cell r="R14">
            <v>5.4111181568378776E-2</v>
          </cell>
          <cell r="S14">
            <v>5.4298875421395304E-2</v>
          </cell>
          <cell r="T14">
            <v>5.4238218849840258E-2</v>
          </cell>
          <cell r="U14">
            <v>5.4208550320939811E-2</v>
          </cell>
          <cell r="V14">
            <v>5.4209783631232362E-2</v>
          </cell>
          <cell r="W14">
            <v>5.4240541034545786E-2</v>
          </cell>
          <cell r="X14">
            <v>5.4312105870858871E-2</v>
          </cell>
          <cell r="Z14">
            <v>1332.3572474377745</v>
          </cell>
          <cell r="AA14">
            <v>2743.7774524158126</v>
          </cell>
          <cell r="AB14">
            <v>2827.2327964860906</v>
          </cell>
          <cell r="AC14">
            <v>2912.1522693997072</v>
          </cell>
          <cell r="AD14">
            <v>2998.5358711566619</v>
          </cell>
          <cell r="AE14">
            <v>3089.311859443631</v>
          </cell>
          <cell r="AF14">
            <v>3181.5519765739386</v>
          </cell>
          <cell r="AG14">
            <v>3276.7203513909226</v>
          </cell>
          <cell r="AH14">
            <v>3374.8169838945828</v>
          </cell>
          <cell r="AI14">
            <v>3475.8418740849193</v>
          </cell>
          <cell r="AJ14">
            <v>3581.259150805271</v>
          </cell>
          <cell r="AL14">
            <v>10.00076928994538</v>
          </cell>
          <cell r="AM14">
            <v>10.29755199604363</v>
          </cell>
          <cell r="AN14">
            <v>10.610764623457976</v>
          </cell>
          <cell r="AO14">
            <v>10.929472209248015</v>
          </cell>
          <cell r="AP14">
            <v>11.253674753413742</v>
          </cell>
          <cell r="AQ14">
            <v>11.594362172706541</v>
          </cell>
          <cell r="AR14">
            <v>11.94054455037503</v>
          </cell>
          <cell r="AS14">
            <v>12.2977168447949</v>
          </cell>
          <cell r="AT14">
            <v>12.665879055966151</v>
          </cell>
          <cell r="AU14">
            <v>13.045031183888781</v>
          </cell>
          <cell r="AV14">
            <v>13.440668186938485</v>
          </cell>
        </row>
        <row r="15">
          <cell r="B15">
            <v>273000</v>
          </cell>
          <cell r="C15">
            <v>562000</v>
          </cell>
          <cell r="D15">
            <v>579000</v>
          </cell>
          <cell r="E15">
            <v>597000</v>
          </cell>
          <cell r="F15">
            <v>615000</v>
          </cell>
          <cell r="G15">
            <v>633000</v>
          </cell>
          <cell r="H15">
            <v>652000</v>
          </cell>
          <cell r="I15">
            <v>672000</v>
          </cell>
          <cell r="J15">
            <v>692000</v>
          </cell>
          <cell r="K15">
            <v>712000</v>
          </cell>
          <cell r="L15">
            <v>734000</v>
          </cell>
          <cell r="N15">
            <v>1.6261615439599714E-2</v>
          </cell>
          <cell r="O15">
            <v>1.6274288361856775E-2</v>
          </cell>
          <cell r="P15">
            <v>1.6224850081264362E-2</v>
          </cell>
          <cell r="Q15">
            <v>1.6280338151077173E-2</v>
          </cell>
          <cell r="R15">
            <v>1.6249207355738746E-2</v>
          </cell>
          <cell r="S15">
            <v>1.6289662626418591E-2</v>
          </cell>
          <cell r="T15">
            <v>1.6273961661341853E-2</v>
          </cell>
          <cell r="U15">
            <v>1.6277098219692383E-2</v>
          </cell>
          <cell r="V15">
            <v>1.6274694261523989E-2</v>
          </cell>
          <cell r="W15">
            <v>1.6267592761835131E-2</v>
          </cell>
          <cell r="X15">
            <v>1.6298072652988719E-2</v>
          </cell>
          <cell r="Z15">
            <v>399.70717423133237</v>
          </cell>
          <cell r="AA15">
            <v>822.84040995607609</v>
          </cell>
          <cell r="AB15">
            <v>847.73060029282578</v>
          </cell>
          <cell r="AC15">
            <v>874.08491947291361</v>
          </cell>
          <cell r="AD15">
            <v>900.43923865300144</v>
          </cell>
          <cell r="AE15">
            <v>926.79355783308927</v>
          </cell>
          <cell r="AF15">
            <v>954.61200585651534</v>
          </cell>
          <cell r="AG15">
            <v>983.89458272327965</v>
          </cell>
          <cell r="AH15">
            <v>1013.177159590044</v>
          </cell>
          <cell r="AI15">
            <v>1042.4597364568083</v>
          </cell>
          <cell r="AJ15">
            <v>1074.670571010249</v>
          </cell>
          <cell r="AL15">
            <v>3.000230786983614</v>
          </cell>
          <cell r="AM15">
            <v>3.0881666071379508</v>
          </cell>
          <cell r="AN15">
            <v>3.1815808995246861</v>
          </cell>
          <cell r="AO15">
            <v>3.2804901502871116</v>
          </cell>
          <cell r="AP15">
            <v>3.379399401049537</v>
          </cell>
          <cell r="AQ15">
            <v>3.4783086518119624</v>
          </cell>
          <cell r="AR15">
            <v>3.5827128609500782</v>
          </cell>
          <cell r="AS15">
            <v>3.6926120284638846</v>
          </cell>
          <cell r="AT15">
            <v>3.8025111959776905</v>
          </cell>
          <cell r="AU15">
            <v>3.9124103634914964</v>
          </cell>
          <cell r="AV15">
            <v>4.0332994477566828</v>
          </cell>
        </row>
        <row r="16">
          <cell r="B16">
            <v>16788000</v>
          </cell>
          <cell r="C16">
            <v>34533000</v>
          </cell>
          <cell r="D16">
            <v>35686000</v>
          </cell>
          <cell r="E16">
            <v>36670000</v>
          </cell>
          <cell r="F16">
            <v>37848000</v>
          </cell>
          <cell r="G16">
            <v>38859000</v>
          </cell>
          <cell r="H16">
            <v>40064000</v>
          </cell>
          <cell r="I16">
            <v>41285000</v>
          </cell>
          <cell r="J16">
            <v>42520000</v>
          </cell>
          <cell r="K16">
            <v>43768000</v>
          </cell>
          <cell r="L16">
            <v>45036000</v>
          </cell>
          <cell r="N16">
            <v>1</v>
          </cell>
          <cell r="O16">
            <v>1</v>
          </cell>
          <cell r="P16">
            <v>1</v>
          </cell>
          <cell r="Q16">
            <v>1</v>
          </cell>
          <cell r="R16">
            <v>1</v>
          </cell>
          <cell r="S16">
            <v>1</v>
          </cell>
          <cell r="T16">
            <v>1</v>
          </cell>
          <cell r="U16">
            <v>1</v>
          </cell>
          <cell r="V16">
            <v>1</v>
          </cell>
          <cell r="W16">
            <v>1</v>
          </cell>
          <cell r="X16">
            <v>1</v>
          </cell>
          <cell r="Z16">
            <v>24579.795021961934</v>
          </cell>
          <cell r="AA16">
            <v>50560.761346998537</v>
          </cell>
          <cell r="AB16">
            <v>52248.901903367499</v>
          </cell>
          <cell r="AC16">
            <v>53689.604685212296</v>
          </cell>
          <cell r="AD16">
            <v>55414.348462664711</v>
          </cell>
          <cell r="AE16">
            <v>56894.582723279651</v>
          </cell>
          <cell r="AF16">
            <v>58658.857979502194</v>
          </cell>
          <cell r="AG16">
            <v>60446.559297218155</v>
          </cell>
          <cell r="AH16">
            <v>62254.75841874085</v>
          </cell>
          <cell r="AI16">
            <v>64081.991215226939</v>
          </cell>
          <cell r="AJ16">
            <v>65938.506588579796</v>
          </cell>
          <cell r="AL16">
            <v>184.49770861494841</v>
          </cell>
          <cell r="AM16">
            <v>189.75739758771329</v>
          </cell>
          <cell r="AN16">
            <v>196.0930845948842</v>
          </cell>
          <cell r="AO16">
            <v>201.50012363656344</v>
          </cell>
          <cell r="AP16">
            <v>207.97318460312664</v>
          </cell>
          <cell r="AQ16">
            <v>213.52858752094954</v>
          </cell>
          <cell r="AR16">
            <v>220.15001236365634</v>
          </cell>
          <cell r="AS16">
            <v>226.85935654037419</v>
          </cell>
          <cell r="AT16">
            <v>233.64563013435173</v>
          </cell>
          <cell r="AU16">
            <v>240.50333818721325</v>
          </cell>
          <cell r="AV16">
            <v>247.47094540758854</v>
          </cell>
        </row>
        <row r="19">
          <cell r="B19">
            <v>3185000</v>
          </cell>
          <cell r="C19">
            <v>6561000</v>
          </cell>
          <cell r="D19">
            <v>6757000</v>
          </cell>
          <cell r="E19">
            <v>6960000</v>
          </cell>
          <cell r="F19">
            <v>7169000</v>
          </cell>
          <cell r="G19">
            <v>7384000</v>
          </cell>
          <cell r="H19">
            <v>7605000</v>
          </cell>
          <cell r="I19">
            <v>7834000</v>
          </cell>
          <cell r="J19">
            <v>8069000</v>
          </cell>
          <cell r="K19">
            <v>8311000</v>
          </cell>
          <cell r="L19">
            <v>8560000</v>
          </cell>
          <cell r="N19">
            <v>0.3211332930026215</v>
          </cell>
          <cell r="O19">
            <v>0.32190167795113334</v>
          </cell>
          <cell r="P19">
            <v>0.32008526764566558</v>
          </cell>
          <cell r="Q19">
            <v>0.32138899150350941</v>
          </cell>
          <cell r="R19">
            <v>0.32027340957827022</v>
          </cell>
          <cell r="S19">
            <v>0.32202354993458354</v>
          </cell>
          <cell r="T19">
            <v>0.32145574435708851</v>
          </cell>
          <cell r="U19">
            <v>0.32124989748216187</v>
          </cell>
          <cell r="V19">
            <v>0.32129489527753446</v>
          </cell>
          <cell r="W19">
            <v>0.32160823465676031</v>
          </cell>
          <cell r="X19">
            <v>0.32216785848701546</v>
          </cell>
          <cell r="Z19">
            <v>4663.2503660322109</v>
          </cell>
          <cell r="AA19">
            <v>9606.1493411420197</v>
          </cell>
          <cell r="AB19">
            <v>9893.1185944363096</v>
          </cell>
          <cell r="AC19">
            <v>10190.336749633967</v>
          </cell>
          <cell r="AD19">
            <v>10496.339677891654</v>
          </cell>
          <cell r="AE19">
            <v>10811.127379209371</v>
          </cell>
          <cell r="AF19">
            <v>11134.699853587115</v>
          </cell>
          <cell r="AG19">
            <v>11469.985358711567</v>
          </cell>
          <cell r="AH19">
            <v>11814.055636896046</v>
          </cell>
          <cell r="AI19">
            <v>12168.374816983895</v>
          </cell>
          <cell r="AJ19">
            <v>12532.94289897511</v>
          </cell>
          <cell r="AL19">
            <v>35.002692514808828</v>
          </cell>
          <cell r="AM19">
            <v>36.052421902904086</v>
          </cell>
          <cell r="AN19">
            <v>37.129433744539384</v>
          </cell>
          <cell r="AO19">
            <v>38.244910294804519</v>
          </cell>
          <cell r="AP19">
            <v>39.393356595323787</v>
          </cell>
          <cell r="AQ19">
            <v>40.574772646097209</v>
          </cell>
          <cell r="AR19">
            <v>41.789158447124763</v>
          </cell>
          <cell r="AS19">
            <v>43.04750391515784</v>
          </cell>
          <cell r="AT19">
            <v>44.338819133445064</v>
          </cell>
          <cell r="AU19">
            <v>45.668599060362119</v>
          </cell>
          <cell r="AV19">
            <v>47.036843695909006</v>
          </cell>
        </row>
        <row r="20">
          <cell r="B20">
            <v>3321000</v>
          </cell>
          <cell r="C20">
            <v>6842000</v>
          </cell>
          <cell r="D20">
            <v>7047000</v>
          </cell>
          <cell r="E20">
            <v>7258000</v>
          </cell>
          <cell r="F20">
            <v>7476000</v>
          </cell>
          <cell r="G20">
            <v>7700000</v>
          </cell>
          <cell r="H20">
            <v>7931000</v>
          </cell>
          <cell r="I20">
            <v>8169000</v>
          </cell>
          <cell r="J20">
            <v>8414000</v>
          </cell>
          <cell r="K20">
            <v>8667000</v>
          </cell>
          <cell r="L20">
            <v>8927000</v>
          </cell>
          <cell r="N20">
            <v>0.72989010989010994</v>
          </cell>
          <cell r="O20">
            <v>0.7300469483568075</v>
          </cell>
          <cell r="P20">
            <v>0.73003211436859006</v>
          </cell>
          <cell r="Q20">
            <v>0.72996077642562607</v>
          </cell>
          <cell r="R20">
            <v>0.73000683526999322</v>
          </cell>
          <cell r="S20">
            <v>0.72992700729927007</v>
          </cell>
          <cell r="T20">
            <v>0.72995858260469393</v>
          </cell>
          <cell r="U20">
            <v>0.72996157626664282</v>
          </cell>
          <cell r="V20">
            <v>0.72993840548277955</v>
          </cell>
          <cell r="W20">
            <v>0.73003706199460916</v>
          </cell>
          <cell r="X20">
            <v>0.72998609861803909</v>
          </cell>
          <cell r="Z20">
            <v>4862.3718887262075</v>
          </cell>
          <cell r="AA20">
            <v>10017.569546120059</v>
          </cell>
          <cell r="AB20">
            <v>10317.715959004392</v>
          </cell>
          <cell r="AC20">
            <v>10626.647144948756</v>
          </cell>
          <cell r="AD20">
            <v>10945.827232796486</v>
          </cell>
          <cell r="AE20">
            <v>11273.792093704245</v>
          </cell>
          <cell r="AF20">
            <v>11612.005856515374</v>
          </cell>
          <cell r="AG20">
            <v>11960.468521229868</v>
          </cell>
          <cell r="AH20">
            <v>12319.18008784773</v>
          </cell>
          <cell r="AI20">
            <v>12689.604685212298</v>
          </cell>
          <cell r="AJ20">
            <v>13070.278184480234</v>
          </cell>
          <cell r="AL20">
            <v>36.497312980119347</v>
          </cell>
          <cell r="AM20">
            <v>37.596505206473061</v>
          </cell>
          <cell r="AN20">
            <v>38.722971673489575</v>
          </cell>
          <cell r="AO20">
            <v>39.882407890760227</v>
          </cell>
          <cell r="AP20">
            <v>41.080308816660711</v>
          </cell>
          <cell r="AQ20">
            <v>42.311179492815342</v>
          </cell>
          <cell r="AR20">
            <v>43.580514877599803</v>
          </cell>
          <cell r="AS20">
            <v>44.888314971014097</v>
          </cell>
          <cell r="AT20">
            <v>46.234579773058222</v>
          </cell>
          <cell r="AU20">
            <v>47.624804242107864</v>
          </cell>
          <cell r="AV20">
            <v>49.053493419787344</v>
          </cell>
        </row>
        <row r="21">
          <cell r="B21">
            <v>273000</v>
          </cell>
          <cell r="C21">
            <v>562000</v>
          </cell>
          <cell r="D21">
            <v>579000</v>
          </cell>
          <cell r="E21">
            <v>597000</v>
          </cell>
          <cell r="F21">
            <v>614000</v>
          </cell>
          <cell r="G21">
            <v>633000</v>
          </cell>
          <cell r="H21">
            <v>652000</v>
          </cell>
          <cell r="I21">
            <v>671000</v>
          </cell>
          <cell r="J21">
            <v>692000</v>
          </cell>
          <cell r="K21">
            <v>712000</v>
          </cell>
          <cell r="L21">
            <v>734000</v>
          </cell>
          <cell r="N21">
            <v>0.6</v>
          </cell>
          <cell r="O21">
            <v>0.59978655282817506</v>
          </cell>
          <cell r="P21">
            <v>0.6</v>
          </cell>
          <cell r="Q21">
            <v>0.60060362173038229</v>
          </cell>
          <cell r="R21">
            <v>0.599609375</v>
          </cell>
          <cell r="S21">
            <v>0.6</v>
          </cell>
          <cell r="T21">
            <v>0.60036832412523022</v>
          </cell>
          <cell r="U21">
            <v>0.59964253798033962</v>
          </cell>
          <cell r="V21">
            <v>0.60017346053772769</v>
          </cell>
          <cell r="W21">
            <v>0.59983150800336982</v>
          </cell>
          <cell r="X21">
            <v>0.60016353229762875</v>
          </cell>
          <cell r="Z21">
            <v>399.70717423133237</v>
          </cell>
          <cell r="AA21">
            <v>822.84040995607609</v>
          </cell>
          <cell r="AB21">
            <v>847.73060029282578</v>
          </cell>
          <cell r="AC21">
            <v>874.08491947291361</v>
          </cell>
          <cell r="AD21">
            <v>898.97510980966319</v>
          </cell>
          <cell r="AE21">
            <v>926.79355783308927</v>
          </cell>
          <cell r="AF21">
            <v>954.61200585651534</v>
          </cell>
          <cell r="AG21">
            <v>982.43045387994141</v>
          </cell>
          <cell r="AH21">
            <v>1013.177159590044</v>
          </cell>
          <cell r="AI21">
            <v>1042.4597364568083</v>
          </cell>
          <cell r="AJ21">
            <v>1074.670571010249</v>
          </cell>
          <cell r="AL21">
            <v>3.000230786983614</v>
          </cell>
          <cell r="AM21">
            <v>3.0881666071379508</v>
          </cell>
          <cell r="AN21">
            <v>3.1815808995246861</v>
          </cell>
          <cell r="AO21">
            <v>3.2804901502871116</v>
          </cell>
          <cell r="AP21">
            <v>3.3739044426738469</v>
          </cell>
          <cell r="AQ21">
            <v>3.4783086518119624</v>
          </cell>
          <cell r="AR21">
            <v>3.5827128609500782</v>
          </cell>
          <cell r="AS21">
            <v>3.6871170700881941</v>
          </cell>
          <cell r="AT21">
            <v>3.8025111959776905</v>
          </cell>
          <cell r="AU21">
            <v>3.9124103634914964</v>
          </cell>
          <cell r="AV21">
            <v>4.0332994477566828</v>
          </cell>
        </row>
        <row r="22">
          <cell r="B22">
            <v>478000</v>
          </cell>
          <cell r="C22">
            <v>984000</v>
          </cell>
          <cell r="D22">
            <v>1014000</v>
          </cell>
          <cell r="E22">
            <v>1044000</v>
          </cell>
          <cell r="F22">
            <v>1075000</v>
          </cell>
          <cell r="G22">
            <v>1108000</v>
          </cell>
          <cell r="H22">
            <v>1141000</v>
          </cell>
          <cell r="I22">
            <v>1175000</v>
          </cell>
          <cell r="J22">
            <v>1210000</v>
          </cell>
          <cell r="K22">
            <v>1247000</v>
          </cell>
          <cell r="L22">
            <v>1284000</v>
          </cell>
          <cell r="N22">
            <v>0.70087976539589447</v>
          </cell>
          <cell r="O22">
            <v>0.69985775248933146</v>
          </cell>
          <cell r="P22">
            <v>0.70027624309392267</v>
          </cell>
          <cell r="Q22">
            <v>0.7002012072434608</v>
          </cell>
          <cell r="R22">
            <v>0.69986979166666663</v>
          </cell>
          <cell r="S22">
            <v>0.70037926675094819</v>
          </cell>
          <cell r="T22">
            <v>0.7</v>
          </cell>
          <cell r="U22">
            <v>0.69982132221560456</v>
          </cell>
          <cell r="V22">
            <v>0.69982648930017355</v>
          </cell>
          <cell r="W22">
            <v>0.70016844469399209</v>
          </cell>
          <cell r="X22">
            <v>0.7001090512540894</v>
          </cell>
          <cell r="Z22">
            <v>699.85358711566619</v>
          </cell>
          <cell r="AA22">
            <v>1440.7027818448023</v>
          </cell>
          <cell r="AB22">
            <v>1484.6266471449487</v>
          </cell>
          <cell r="AC22">
            <v>1528.5505124450951</v>
          </cell>
          <cell r="AD22">
            <v>1573.9385065885797</v>
          </cell>
          <cell r="AE22">
            <v>1622.2547584187409</v>
          </cell>
          <cell r="AF22">
            <v>1670.571010248902</v>
          </cell>
          <cell r="AG22">
            <v>1720.3513909224012</v>
          </cell>
          <cell r="AH22">
            <v>1771.5959004392387</v>
          </cell>
          <cell r="AI22">
            <v>1825.7686676427525</v>
          </cell>
          <cell r="AJ22">
            <v>1879.9414348462665</v>
          </cell>
          <cell r="AL22">
            <v>5.2531513413119688</v>
          </cell>
          <cell r="AM22">
            <v>5.4070390416792593</v>
          </cell>
          <cell r="AN22">
            <v>5.5718877929499682</v>
          </cell>
          <cell r="AO22">
            <v>5.7367365442206779</v>
          </cell>
          <cell r="AP22">
            <v>5.9070802538670772</v>
          </cell>
          <cell r="AQ22">
            <v>6.0884138802648566</v>
          </cell>
          <cell r="AR22">
            <v>6.2697475066626369</v>
          </cell>
          <cell r="AS22">
            <v>6.4565760914361077</v>
          </cell>
          <cell r="AT22">
            <v>6.648899634585268</v>
          </cell>
          <cell r="AU22">
            <v>6.8522130944858093</v>
          </cell>
          <cell r="AV22">
            <v>7.0555265543863506</v>
          </cell>
        </row>
        <row r="23">
          <cell r="B23">
            <v>637000</v>
          </cell>
          <cell r="C23">
            <v>1312000</v>
          </cell>
          <cell r="D23">
            <v>1351000</v>
          </cell>
          <cell r="E23">
            <v>1392000</v>
          </cell>
          <cell r="F23">
            <v>1434000</v>
          </cell>
          <cell r="G23">
            <v>1477000</v>
          </cell>
          <cell r="H23">
            <v>1521000</v>
          </cell>
          <cell r="I23">
            <v>1567000</v>
          </cell>
          <cell r="J23">
            <v>1614000</v>
          </cell>
          <cell r="K23">
            <v>1662000</v>
          </cell>
          <cell r="L23">
            <v>1712000</v>
          </cell>
          <cell r="N23">
            <v>0.7</v>
          </cell>
          <cell r="O23">
            <v>0.70010672358591253</v>
          </cell>
          <cell r="P23">
            <v>0.69963749352667015</v>
          </cell>
          <cell r="Q23">
            <v>0.69984917043740569</v>
          </cell>
          <cell r="R23">
            <v>0.7001953125</v>
          </cell>
          <cell r="S23">
            <v>0.7</v>
          </cell>
          <cell r="T23">
            <v>0.69995398067188219</v>
          </cell>
          <cell r="U23">
            <v>0.70017873100983019</v>
          </cell>
          <cell r="V23">
            <v>0.70021691973969635</v>
          </cell>
          <cell r="W23">
            <v>0.70008424599831509</v>
          </cell>
          <cell r="X23">
            <v>0.69991823385118557</v>
          </cell>
          <cell r="Z23">
            <v>932.65007320644213</v>
          </cell>
          <cell r="AA23">
            <v>1920.9370424597364</v>
          </cell>
          <cell r="AB23">
            <v>1978.0380673499269</v>
          </cell>
          <cell r="AC23">
            <v>2038.0673499267937</v>
          </cell>
          <cell r="AD23">
            <v>2099.5607613469983</v>
          </cell>
          <cell r="AE23">
            <v>2162.5183016105416</v>
          </cell>
          <cell r="AF23">
            <v>2226.939970717423</v>
          </cell>
          <cell r="AG23">
            <v>2294.2898975109811</v>
          </cell>
          <cell r="AH23">
            <v>2363.1039531478768</v>
          </cell>
          <cell r="AI23">
            <v>2433.3821376281112</v>
          </cell>
          <cell r="AJ23">
            <v>2506.5885797950218</v>
          </cell>
          <cell r="AL23">
            <v>7.0005385029617662</v>
          </cell>
          <cell r="AM23">
            <v>7.2093853889056794</v>
          </cell>
          <cell r="AN23">
            <v>7.4236887655576007</v>
          </cell>
          <cell r="AO23">
            <v>7.648982058960903</v>
          </cell>
          <cell r="AP23">
            <v>7.8797703107398958</v>
          </cell>
          <cell r="AQ23">
            <v>8.1160535208945799</v>
          </cell>
          <cell r="AR23">
            <v>8.3578316894249518</v>
          </cell>
          <cell r="AS23">
            <v>8.6105997747067065</v>
          </cell>
          <cell r="AT23">
            <v>8.8688628183641516</v>
          </cell>
          <cell r="AU23">
            <v>9.1326208203972854</v>
          </cell>
          <cell r="AV23">
            <v>9.4073687391818002</v>
          </cell>
        </row>
        <row r="24">
          <cell r="B24">
            <v>7894000</v>
          </cell>
          <cell r="C24">
            <v>16261000</v>
          </cell>
          <cell r="D24">
            <v>16748000</v>
          </cell>
          <cell r="E24">
            <v>17251000</v>
          </cell>
          <cell r="F24">
            <v>17768000</v>
          </cell>
          <cell r="G24">
            <v>18302000</v>
          </cell>
          <cell r="H24">
            <v>18850000</v>
          </cell>
          <cell r="I24">
            <v>19416000</v>
          </cell>
          <cell r="J24">
            <v>19999000</v>
          </cell>
          <cell r="K24">
            <v>20599000</v>
          </cell>
          <cell r="L24">
            <v>21217000</v>
          </cell>
          <cell r="N24">
            <v>0.47021682153919464</v>
          </cell>
          <cell r="O24">
            <v>0.47088292358034345</v>
          </cell>
          <cell r="P24">
            <v>0.46931569803284201</v>
          </cell>
          <cell r="Q24">
            <v>0.47043905099536404</v>
          </cell>
          <cell r="R24">
            <v>0.4694567744662862</v>
          </cell>
          <cell r="S24">
            <v>0.47098484263619755</v>
          </cell>
          <cell r="T24">
            <v>0.47049720447284343</v>
          </cell>
          <cell r="U24">
            <v>0.47029187356182633</v>
          </cell>
          <cell r="V24">
            <v>0.470343367826905</v>
          </cell>
          <cell r="W24">
            <v>0.47064065070371047</v>
          </cell>
          <cell r="X24">
            <v>0.47111199928945735</v>
          </cell>
          <cell r="Z24">
            <v>11557.83308931186</v>
          </cell>
          <cell r="AA24">
            <v>23808.199121522695</v>
          </cell>
          <cell r="AB24">
            <v>24521.229868228405</v>
          </cell>
          <cell r="AC24">
            <v>25257.686676427526</v>
          </cell>
          <cell r="AD24">
            <v>26014.64128843338</v>
          </cell>
          <cell r="AE24">
            <v>26796.486090775987</v>
          </cell>
          <cell r="AF24">
            <v>27598.828696925328</v>
          </cell>
          <cell r="AG24">
            <v>28427.525622254758</v>
          </cell>
          <cell r="AH24">
            <v>29281.112737920936</v>
          </cell>
          <cell r="AI24">
            <v>30159.590043923865</v>
          </cell>
          <cell r="AJ24">
            <v>31064.421669106883</v>
          </cell>
          <cell r="AL24">
            <v>86.753926126185533</v>
          </cell>
          <cell r="AM24">
            <v>89.353518147100033</v>
          </cell>
          <cell r="AN24">
            <v>92.02956287606122</v>
          </cell>
          <cell r="AO24">
            <v>94.793526939033441</v>
          </cell>
          <cell r="AP24">
            <v>97.634420419265325</v>
          </cell>
          <cell r="AQ24">
            <v>100.56872819188395</v>
          </cell>
          <cell r="AR24">
            <v>103.57996538176224</v>
          </cell>
          <cell r="AS24">
            <v>106.69011182240294</v>
          </cell>
          <cell r="AT24">
            <v>109.8936725554304</v>
          </cell>
          <cell r="AU24">
            <v>113.19064758084457</v>
          </cell>
          <cell r="AV24">
            <v>116.58653185702119</v>
          </cell>
        </row>
        <row r="25">
          <cell r="B25">
            <v>8894000</v>
          </cell>
          <cell r="C25">
            <v>18272000</v>
          </cell>
          <cell r="D25">
            <v>18938000</v>
          </cell>
          <cell r="E25">
            <v>19419000</v>
          </cell>
          <cell r="F25">
            <v>20080000</v>
          </cell>
          <cell r="G25">
            <v>20557000</v>
          </cell>
          <cell r="H25">
            <v>21214000</v>
          </cell>
          <cell r="I25">
            <v>21869000</v>
          </cell>
          <cell r="J25">
            <v>22521000</v>
          </cell>
          <cell r="K25">
            <v>23169000</v>
          </cell>
          <cell r="L25">
            <v>23819000</v>
          </cell>
          <cell r="N25">
            <v>0.52978317846080536</v>
          </cell>
          <cell r="O25">
            <v>0.52911707641965655</v>
          </cell>
          <cell r="P25">
            <v>0.53068430196715799</v>
          </cell>
          <cell r="Q25">
            <v>0.52956094900463591</v>
          </cell>
          <cell r="R25">
            <v>0.5305432255337138</v>
          </cell>
          <cell r="S25">
            <v>0.52901515736380245</v>
          </cell>
          <cell r="T25">
            <v>0.52950279552715651</v>
          </cell>
          <cell r="U25">
            <v>0.52970812643817367</v>
          </cell>
          <cell r="V25">
            <v>0.529656632173095</v>
          </cell>
          <cell r="W25">
            <v>0.52935934929628947</v>
          </cell>
          <cell r="X25">
            <v>0.52888800071054265</v>
          </cell>
          <cell r="Z25">
            <v>13021.961932650072</v>
          </cell>
          <cell r="AA25">
            <v>26752.562225475842</v>
          </cell>
          <cell r="AB25">
            <v>27727.67203513909</v>
          </cell>
          <cell r="AC25">
            <v>28431.918008784774</v>
          </cell>
          <cell r="AD25">
            <v>29399.707174231331</v>
          </cell>
          <cell r="AE25">
            <v>30098.096632503661</v>
          </cell>
          <cell r="AF25">
            <v>31060.029282576867</v>
          </cell>
          <cell r="AG25">
            <v>32019.033674963397</v>
          </cell>
          <cell r="AH25">
            <v>32973.645680819915</v>
          </cell>
          <cell r="AI25">
            <v>33922.401171303078</v>
          </cell>
          <cell r="AJ25">
            <v>34874.084919472916</v>
          </cell>
          <cell r="AL25">
            <v>97.743782488762875</v>
          </cell>
          <cell r="AM25">
            <v>100.40387944061324</v>
          </cell>
          <cell r="AN25">
            <v>104.06352171882298</v>
          </cell>
          <cell r="AO25">
            <v>106.70659669753002</v>
          </cell>
          <cell r="AP25">
            <v>110.3387641838613</v>
          </cell>
          <cell r="AQ25">
            <v>112.95985932906558</v>
          </cell>
          <cell r="AR25">
            <v>116.57004698189411</v>
          </cell>
          <cell r="AS25">
            <v>120.16924471797127</v>
          </cell>
          <cell r="AT25">
            <v>123.75195757892133</v>
          </cell>
          <cell r="AU25">
            <v>127.31269060636866</v>
          </cell>
          <cell r="AV25">
            <v>130.88441355056736</v>
          </cell>
        </row>
        <row r="28">
          <cell r="B28">
            <v>1639000</v>
          </cell>
          <cell r="C28">
            <v>3377000</v>
          </cell>
          <cell r="D28">
            <v>3478000</v>
          </cell>
          <cell r="E28">
            <v>3582000</v>
          </cell>
          <cell r="F28">
            <v>3690000</v>
          </cell>
          <cell r="G28">
            <v>3801000</v>
          </cell>
          <cell r="H28">
            <v>3915000</v>
          </cell>
          <cell r="I28">
            <v>4032000</v>
          </cell>
          <cell r="J28">
            <v>4153000</v>
          </cell>
          <cell r="K28">
            <v>4278000</v>
          </cell>
          <cell r="L28">
            <v>4406000</v>
          </cell>
          <cell r="N28">
            <v>9.7629258994519894E-2</v>
          </cell>
          <cell r="O28">
            <v>9.7790519213505928E-2</v>
          </cell>
          <cell r="P28">
            <v>9.7461189261895426E-2</v>
          </cell>
          <cell r="Q28">
            <v>9.7682028906463048E-2</v>
          </cell>
          <cell r="R28">
            <v>9.749524413443246E-2</v>
          </cell>
          <cell r="S28">
            <v>9.7815177951053808E-2</v>
          </cell>
          <cell r="T28">
            <v>9.7718650159744402E-2</v>
          </cell>
          <cell r="U28">
            <v>9.7662589318154289E-2</v>
          </cell>
          <cell r="V28">
            <v>9.7671683913452489E-2</v>
          </cell>
          <cell r="W28">
            <v>9.7742643026868942E-2</v>
          </cell>
          <cell r="X28">
            <v>9.7832844835242919E-2</v>
          </cell>
          <cell r="Z28">
            <v>2399.7071742313324</v>
          </cell>
          <cell r="AA28">
            <v>4944.3631039531483</v>
          </cell>
          <cell r="AB28">
            <v>5092.2401171303072</v>
          </cell>
          <cell r="AC28">
            <v>5244.5095168374819</v>
          </cell>
          <cell r="AD28">
            <v>5402.6354319180091</v>
          </cell>
          <cell r="AE28">
            <v>5565.1537335285502</v>
          </cell>
          <cell r="AF28">
            <v>5732.0644216691071</v>
          </cell>
          <cell r="AG28">
            <v>5903.3674963396779</v>
          </cell>
          <cell r="AH28">
            <v>6080.5270863836022</v>
          </cell>
          <cell r="AI28">
            <v>6263.543191800878</v>
          </cell>
          <cell r="AJ28">
            <v>6450.9516837481697</v>
          </cell>
          <cell r="AL28">
            <v>18.012374578264261</v>
          </cell>
          <cell r="AM28">
            <v>18.556474434706157</v>
          </cell>
          <cell r="AN28">
            <v>19.111465230650879</v>
          </cell>
          <cell r="AO28">
            <v>19.68294090172267</v>
          </cell>
          <cell r="AP28">
            <v>20.276396406297224</v>
          </cell>
          <cell r="AQ28">
            <v>20.886336785998846</v>
          </cell>
          <cell r="AR28">
            <v>21.512762040827539</v>
          </cell>
          <cell r="AS28">
            <v>22.155672170783305</v>
          </cell>
          <cell r="AT28">
            <v>22.820562134241833</v>
          </cell>
          <cell r="AU28">
            <v>23.507431931203122</v>
          </cell>
          <cell r="AV28">
            <v>24.210786603291481</v>
          </cell>
        </row>
        <row r="29">
          <cell r="B29">
            <v>0</v>
          </cell>
          <cell r="C29">
            <v>0</v>
          </cell>
          <cell r="D29">
            <v>0</v>
          </cell>
          <cell r="E29">
            <v>0</v>
          </cell>
          <cell r="F29">
            <v>0</v>
          </cell>
          <cell r="G29">
            <v>0</v>
          </cell>
          <cell r="H29">
            <v>0</v>
          </cell>
          <cell r="I29">
            <v>0</v>
          </cell>
          <cell r="J29">
            <v>0</v>
          </cell>
          <cell r="K29">
            <v>0</v>
          </cell>
          <cell r="L29">
            <v>0</v>
          </cell>
        </row>
        <row r="30">
          <cell r="B30">
            <v>956000</v>
          </cell>
          <cell r="C30">
            <v>1970000</v>
          </cell>
          <cell r="D30">
            <v>2029000</v>
          </cell>
          <cell r="E30">
            <v>2090000</v>
          </cell>
          <cell r="F30">
            <v>2152000</v>
          </cell>
          <cell r="G30">
            <v>2217000</v>
          </cell>
          <cell r="H30">
            <v>2284000</v>
          </cell>
          <cell r="I30">
            <v>2352000</v>
          </cell>
          <cell r="J30">
            <v>2423000</v>
          </cell>
          <cell r="K30">
            <v>2495000</v>
          </cell>
          <cell r="L30">
            <v>2570000</v>
          </cell>
          <cell r="N30">
            <v>5.6945437217059802E-2</v>
          </cell>
          <cell r="O30">
            <v>5.7046882691917877E-2</v>
          </cell>
          <cell r="P30">
            <v>5.6857030768368545E-2</v>
          </cell>
          <cell r="Q30">
            <v>5.6994818652849742E-2</v>
          </cell>
          <cell r="R30">
            <v>5.6859015007398012E-2</v>
          </cell>
          <cell r="S30">
            <v>5.7052420288736201E-2</v>
          </cell>
          <cell r="T30">
            <v>5.7008785942492014E-2</v>
          </cell>
          <cell r="U30">
            <v>5.6969843768923341E-2</v>
          </cell>
          <cell r="V30">
            <v>5.6984948259642523E-2</v>
          </cell>
          <cell r="W30">
            <v>5.7005117894352038E-2</v>
          </cell>
          <cell r="X30">
            <v>5.7065458744115817E-2</v>
          </cell>
          <cell r="Z30">
            <v>1399.7071742313324</v>
          </cell>
          <cell r="AA30">
            <v>2884.3338213762813</v>
          </cell>
          <cell r="AB30">
            <v>2970.7174231332356</v>
          </cell>
          <cell r="AC30">
            <v>3060.029282576867</v>
          </cell>
          <cell r="AD30">
            <v>3150.8052708638361</v>
          </cell>
          <cell r="AE30">
            <v>3245.97364568082</v>
          </cell>
          <cell r="AF30">
            <v>3344.0702781844802</v>
          </cell>
          <cell r="AG30">
            <v>3443.6310395314786</v>
          </cell>
          <cell r="AH30">
            <v>3547.5841874084917</v>
          </cell>
          <cell r="AI30">
            <v>3653.0014641288435</v>
          </cell>
          <cell r="AJ30">
            <v>3762.8111273792092</v>
          </cell>
          <cell r="AL30">
            <v>10.506302682623938</v>
          </cell>
          <cell r="AM30">
            <v>10.8250680001099</v>
          </cell>
          <cell r="AN30">
            <v>11.149270544275627</v>
          </cell>
          <cell r="AO30">
            <v>11.484463005192735</v>
          </cell>
          <cell r="AP30">
            <v>11.825150424485534</v>
          </cell>
          <cell r="AQ30">
            <v>12.182322718905404</v>
          </cell>
          <cell r="AR30">
            <v>12.550484930076655</v>
          </cell>
          <cell r="AS30">
            <v>12.924142099623595</v>
          </cell>
          <cell r="AT30">
            <v>13.314284144297607</v>
          </cell>
          <cell r="AU30">
            <v>13.709921147347309</v>
          </cell>
          <cell r="AV30">
            <v>14.122043025524082</v>
          </cell>
        </row>
        <row r="31">
          <cell r="B31">
            <v>990000</v>
          </cell>
          <cell r="C31">
            <v>2040000</v>
          </cell>
          <cell r="D31">
            <v>2101000</v>
          </cell>
          <cell r="E31">
            <v>2164000</v>
          </cell>
          <cell r="F31">
            <v>2229000</v>
          </cell>
          <cell r="G31">
            <v>2296000</v>
          </cell>
          <cell r="H31">
            <v>2365000</v>
          </cell>
          <cell r="I31">
            <v>2436000</v>
          </cell>
          <cell r="J31">
            <v>2509000</v>
          </cell>
          <cell r="K31">
            <v>2584000</v>
          </cell>
          <cell r="L31">
            <v>2662000</v>
          </cell>
          <cell r="N31">
            <v>5.8970693352394569E-2</v>
          </cell>
          <cell r="O31">
            <v>5.9073929285031711E-2</v>
          </cell>
          <cell r="P31">
            <v>5.88746287059351E-2</v>
          </cell>
          <cell r="Q31">
            <v>5.9012817016634848E-2</v>
          </cell>
          <cell r="R31">
            <v>5.8893468611287254E-2</v>
          </cell>
          <cell r="S31">
            <v>5.9085411359015932E-2</v>
          </cell>
          <cell r="T31">
            <v>5.9030551118210865E-2</v>
          </cell>
          <cell r="U31">
            <v>5.9004481046384887E-2</v>
          </cell>
          <cell r="V31">
            <v>5.900752587017874E-2</v>
          </cell>
          <cell r="W31">
            <v>5.9038566989581431E-2</v>
          </cell>
          <cell r="X31">
            <v>5.9108268940403233E-2</v>
          </cell>
          <cell r="Z31">
            <v>1449.4875549048315</v>
          </cell>
          <cell r="AA31">
            <v>2986.8228404099559</v>
          </cell>
          <cell r="AB31">
            <v>3076.1346998535873</v>
          </cell>
          <cell r="AC31">
            <v>3168.3748169838946</v>
          </cell>
          <cell r="AD31">
            <v>3263.5431918008785</v>
          </cell>
          <cell r="AE31">
            <v>3361.6398243045387</v>
          </cell>
          <cell r="AF31">
            <v>3462.6647144948756</v>
          </cell>
          <cell r="AG31">
            <v>3566.6178623718888</v>
          </cell>
          <cell r="AH31">
            <v>3673.4992679355782</v>
          </cell>
          <cell r="AI31">
            <v>3783.3089311859444</v>
          </cell>
          <cell r="AJ31">
            <v>3897.510980966325</v>
          </cell>
          <cell r="AL31">
            <v>10.879957798951567</v>
          </cell>
          <cell r="AM31">
            <v>11.20971508640822</v>
          </cell>
          <cell r="AN31">
            <v>11.544907547325328</v>
          </cell>
          <cell r="AO31">
            <v>11.891089924993818</v>
          </cell>
          <cell r="AP31">
            <v>12.248262219413688</v>
          </cell>
          <cell r="AQ31">
            <v>12.616424430584939</v>
          </cell>
          <cell r="AR31">
            <v>12.995576558507569</v>
          </cell>
          <cell r="AS31">
            <v>13.38571860318158</v>
          </cell>
          <cell r="AT31">
            <v>13.786850564606974</v>
          </cell>
          <cell r="AU31">
            <v>14.198972442783745</v>
          </cell>
          <cell r="AV31">
            <v>14.62757919608759</v>
          </cell>
        </row>
        <row r="32">
          <cell r="B32">
            <v>785000</v>
          </cell>
          <cell r="C32">
            <v>1618000</v>
          </cell>
          <cell r="D32">
            <v>1667000</v>
          </cell>
          <cell r="E32">
            <v>1717000</v>
          </cell>
          <cell r="F32">
            <v>1768000</v>
          </cell>
          <cell r="G32">
            <v>1821000</v>
          </cell>
          <cell r="H32">
            <v>1876000</v>
          </cell>
          <cell r="I32">
            <v>1932000</v>
          </cell>
          <cell r="J32">
            <v>1990000</v>
          </cell>
          <cell r="K32">
            <v>2050000</v>
          </cell>
          <cell r="L32">
            <v>2111000</v>
          </cell>
          <cell r="N32">
            <v>4.6759590183464379E-2</v>
          </cell>
          <cell r="O32">
            <v>4.6853734109402599E-2</v>
          </cell>
          <cell r="P32">
            <v>4.6712996693381158E-2</v>
          </cell>
          <cell r="Q32">
            <v>4.6823016089446411E-2</v>
          </cell>
          <cell r="R32">
            <v>4.6713168463326994E-2</v>
          </cell>
          <cell r="S32">
            <v>4.6861730873156801E-2</v>
          </cell>
          <cell r="T32">
            <v>4.6825079872204474E-2</v>
          </cell>
          <cell r="U32">
            <v>4.6796657381615599E-2</v>
          </cell>
          <cell r="V32">
            <v>4.6801505174035751E-2</v>
          </cell>
          <cell r="W32">
            <v>4.6837872418205084E-2</v>
          </cell>
          <cell r="X32">
            <v>4.6873612221334043E-2</v>
          </cell>
          <cell r="Z32">
            <v>1149.3411420204977</v>
          </cell>
          <cell r="AA32">
            <v>2368.9604685212298</v>
          </cell>
          <cell r="AB32">
            <v>2440.7027818448023</v>
          </cell>
          <cell r="AC32">
            <v>2513.9092240117129</v>
          </cell>
          <cell r="AD32">
            <v>2588.5797950219621</v>
          </cell>
          <cell r="AE32">
            <v>2666.1786237188871</v>
          </cell>
          <cell r="AF32">
            <v>2746.7057101024889</v>
          </cell>
          <cell r="AG32">
            <v>2828.6969253294292</v>
          </cell>
          <cell r="AH32">
            <v>2913.6163982430453</v>
          </cell>
          <cell r="AI32">
            <v>3001.4641288433381</v>
          </cell>
          <cell r="AJ32">
            <v>3090.7759882869691</v>
          </cell>
          <cell r="AL32">
            <v>8.627037244623212</v>
          </cell>
          <cell r="AM32">
            <v>8.8908426518669117</v>
          </cell>
          <cell r="AN32">
            <v>9.1600956122757378</v>
          </cell>
          <cell r="AO32">
            <v>9.4348435310602525</v>
          </cell>
          <cell r="AP32">
            <v>9.7150864082204578</v>
          </cell>
          <cell r="AQ32">
            <v>10.006319202132044</v>
          </cell>
          <cell r="AR32">
            <v>10.308541912795011</v>
          </cell>
          <cell r="AS32">
            <v>10.616259581833667</v>
          </cell>
          <cell r="AT32">
            <v>10.934967167623705</v>
          </cell>
          <cell r="AU32">
            <v>11.264664670165123</v>
          </cell>
          <cell r="AV32">
            <v>11.599857131082231</v>
          </cell>
        </row>
        <row r="33">
          <cell r="B33">
            <v>4370000</v>
          </cell>
          <cell r="C33">
            <v>9005000</v>
          </cell>
          <cell r="D33">
            <v>9275000</v>
          </cell>
          <cell r="E33">
            <v>9553000</v>
          </cell>
          <cell r="F33">
            <v>9839000</v>
          </cell>
          <cell r="G33">
            <v>10135000</v>
          </cell>
          <cell r="H33">
            <v>10440000</v>
          </cell>
          <cell r="I33">
            <v>10752000</v>
          </cell>
          <cell r="J33">
            <v>11075000</v>
          </cell>
          <cell r="K33">
            <v>11407000</v>
          </cell>
          <cell r="L33">
            <v>11749000</v>
          </cell>
          <cell r="N33">
            <v>0.26030497974743866</v>
          </cell>
          <cell r="O33">
            <v>0.2607650652998581</v>
          </cell>
          <cell r="P33">
            <v>0.25990584542958023</v>
          </cell>
          <cell r="Q33">
            <v>0.26051268066539407</v>
          </cell>
          <cell r="R33">
            <v>0.25996089621644475</v>
          </cell>
          <cell r="S33">
            <v>0.26081474047196274</v>
          </cell>
          <cell r="T33">
            <v>0.26058306709265178</v>
          </cell>
          <cell r="U33">
            <v>0.26043357151507812</v>
          </cell>
          <cell r="V33">
            <v>0.26046566321730952</v>
          </cell>
          <cell r="W33">
            <v>0.26062420032900752</v>
          </cell>
          <cell r="X33">
            <v>0.26088018474109603</v>
          </cell>
          <cell r="Z33">
            <v>6398.2430453879942</v>
          </cell>
          <cell r="AA33">
            <v>13184.480234260614</v>
          </cell>
          <cell r="AB33">
            <v>13579.795021961932</v>
          </cell>
          <cell r="AC33">
            <v>13986.822840409955</v>
          </cell>
          <cell r="AD33">
            <v>14405.563689604685</v>
          </cell>
          <cell r="AE33">
            <v>14838.945827232796</v>
          </cell>
          <cell r="AF33">
            <v>15285.505124450952</v>
          </cell>
          <cell r="AG33">
            <v>15742.313323572474</v>
          </cell>
          <cell r="AH33">
            <v>16215.226939970717</v>
          </cell>
          <cell r="AI33">
            <v>16701.317715959005</v>
          </cell>
          <cell r="AJ33">
            <v>17202.049780380672</v>
          </cell>
          <cell r="AL33">
            <v>48.025672304462979</v>
          </cell>
          <cell r="AM33">
            <v>49.48210017309119</v>
          </cell>
          <cell r="AN33">
            <v>50.965738934527572</v>
          </cell>
          <cell r="AO33">
            <v>52.493337362969477</v>
          </cell>
          <cell r="AP33">
            <v>54.064895458416899</v>
          </cell>
          <cell r="AQ33">
            <v>55.691403137621229</v>
          </cell>
          <cell r="AR33">
            <v>57.367365442206776</v>
          </cell>
          <cell r="AS33">
            <v>59.081792455422153</v>
          </cell>
          <cell r="AT33">
            <v>60.856664010770118</v>
          </cell>
          <cell r="AU33">
            <v>62.680990191499298</v>
          </cell>
          <cell r="AV33">
            <v>64.560265955985386</v>
          </cell>
        </row>
        <row r="35">
          <cell r="B35">
            <v>4524000</v>
          </cell>
          <cell r="C35">
            <v>9267000</v>
          </cell>
          <cell r="D35">
            <v>9663000</v>
          </cell>
          <cell r="E35">
            <v>9866000</v>
          </cell>
          <cell r="F35">
            <v>10241000</v>
          </cell>
          <cell r="G35">
            <v>10422000</v>
          </cell>
          <cell r="H35">
            <v>10774000</v>
          </cell>
          <cell r="I35">
            <v>11117000</v>
          </cell>
          <cell r="J35">
            <v>11446000</v>
          </cell>
          <cell r="K35">
            <v>11762000</v>
          </cell>
          <cell r="L35">
            <v>12070000</v>
          </cell>
          <cell r="N35">
            <v>0.2694781987133667</v>
          </cell>
          <cell r="O35">
            <v>0.26835201111979845</v>
          </cell>
          <cell r="P35">
            <v>0.27077845653757776</v>
          </cell>
          <cell r="Q35">
            <v>0.26904826833924189</v>
          </cell>
          <cell r="R35">
            <v>0.27058232931726905</v>
          </cell>
          <cell r="S35">
            <v>0.26820041689183971</v>
          </cell>
          <cell r="T35">
            <v>0.26891972843450479</v>
          </cell>
          <cell r="U35">
            <v>0.26927455492309554</v>
          </cell>
          <cell r="V35">
            <v>0.26919096895578554</v>
          </cell>
          <cell r="W35">
            <v>0.26873514896728201</v>
          </cell>
          <cell r="X35">
            <v>0.26800781596944667</v>
          </cell>
          <cell r="Z35">
            <v>6623.7188872620791</v>
          </cell>
          <cell r="AA35">
            <v>13568.081991215227</v>
          </cell>
          <cell r="AB35">
            <v>14147.87701317716</v>
          </cell>
          <cell r="AC35">
            <v>14445.095168374817</v>
          </cell>
          <cell r="AD35">
            <v>14994.143484626647</v>
          </cell>
          <cell r="AE35">
            <v>15259.150805270863</v>
          </cell>
          <cell r="AF35">
            <v>15774.524158125914</v>
          </cell>
          <cell r="AG35">
            <v>16276.720351390923</v>
          </cell>
          <cell r="AH35">
            <v>16758.418740849196</v>
          </cell>
          <cell r="AI35">
            <v>17221.083455344069</v>
          </cell>
          <cell r="AJ35">
            <v>17672.035139092241</v>
          </cell>
          <cell r="AL35">
            <v>49.718110184299888</v>
          </cell>
          <cell r="AM35">
            <v>50.921779267522048</v>
          </cell>
          <cell r="AN35">
            <v>53.097782784295411</v>
          </cell>
          <cell r="AO35">
            <v>54.21325933456054</v>
          </cell>
          <cell r="AP35">
            <v>56.273868725444402</v>
          </cell>
          <cell r="AQ35">
            <v>57.268456191444351</v>
          </cell>
          <cell r="AR35">
            <v>59.20268153968734</v>
          </cell>
          <cell r="AS35">
            <v>61.087452262549114</v>
          </cell>
          <cell r="AT35">
            <v>62.895293568151224</v>
          </cell>
          <cell r="AU35">
            <v>64.631700414869357</v>
          </cell>
          <cell r="AV35">
            <v>66.324147594581973</v>
          </cell>
        </row>
        <row r="38">
          <cell r="B38">
            <v>504000</v>
          </cell>
          <cell r="C38">
            <v>1036000</v>
          </cell>
          <cell r="D38">
            <v>1071000</v>
          </cell>
          <cell r="E38">
            <v>1100000</v>
          </cell>
          <cell r="F38">
            <v>1135000</v>
          </cell>
          <cell r="G38">
            <v>1166000</v>
          </cell>
          <cell r="H38">
            <v>1202000</v>
          </cell>
          <cell r="I38">
            <v>1239000</v>
          </cell>
          <cell r="J38">
            <v>1276000</v>
          </cell>
          <cell r="K38">
            <v>1313000</v>
          </cell>
          <cell r="L38">
            <v>1351000</v>
          </cell>
          <cell r="N38">
            <v>3.0021443888491779E-2</v>
          </cell>
          <cell r="O38">
            <v>3.0000289578084729E-2</v>
          </cell>
          <cell r="P38">
            <v>3.0011769321302471E-2</v>
          </cell>
          <cell r="Q38">
            <v>2.9997272975184074E-2</v>
          </cell>
          <cell r="R38">
            <v>2.9988374550834918E-2</v>
          </cell>
          <cell r="S38">
            <v>3.0005918834761575E-2</v>
          </cell>
          <cell r="T38">
            <v>3.000199680511182E-2</v>
          </cell>
          <cell r="U38">
            <v>3.001089984255783E-2</v>
          </cell>
          <cell r="V38">
            <v>3.0009407337723424E-2</v>
          </cell>
          <cell r="W38">
            <v>2.999908609029428E-2</v>
          </cell>
          <cell r="X38">
            <v>2.9998223643307575E-2</v>
          </cell>
          <cell r="Z38">
            <v>737.92093704245974</v>
          </cell>
          <cell r="AA38">
            <v>1516.8374816983894</v>
          </cell>
          <cell r="AB38">
            <v>1568.0819912152269</v>
          </cell>
          <cell r="AC38">
            <v>1610.5417276720352</v>
          </cell>
          <cell r="AD38">
            <v>1661.7862371888725</v>
          </cell>
          <cell r="AE38">
            <v>1707.1742313323573</v>
          </cell>
          <cell r="AF38">
            <v>1759.8828696925329</v>
          </cell>
          <cell r="AG38">
            <v>1814.055636896047</v>
          </cell>
          <cell r="AH38">
            <v>1868.2284040995607</v>
          </cell>
          <cell r="AI38">
            <v>1922.4011713030748</v>
          </cell>
          <cell r="AJ38">
            <v>1978.0380673499269</v>
          </cell>
          <cell r="AL38">
            <v>5.5388876067389798</v>
          </cell>
          <cell r="AM38">
            <v>5.692776877215155</v>
          </cell>
          <cell r="AN38">
            <v>5.8851004203643154</v>
          </cell>
          <cell r="AO38">
            <v>6.0444542132593346</v>
          </cell>
          <cell r="AP38">
            <v>6.236777756408495</v>
          </cell>
          <cell r="AQ38">
            <v>6.4071214660548943</v>
          </cell>
          <cell r="AR38">
            <v>6.604939967579746</v>
          </cell>
          <cell r="AS38">
            <v>6.8082534274802873</v>
          </cell>
          <cell r="AT38">
            <v>7.0115668873808277</v>
          </cell>
          <cell r="AU38">
            <v>7.214880347281369</v>
          </cell>
          <cell r="AV38">
            <v>7.4236887655576007</v>
          </cell>
        </row>
        <row r="39">
          <cell r="B39">
            <v>90000</v>
          </cell>
          <cell r="C39">
            <v>185000</v>
          </cell>
          <cell r="D39">
            <v>193000</v>
          </cell>
          <cell r="E39">
            <v>197000</v>
          </cell>
          <cell r="F39">
            <v>205000</v>
          </cell>
          <cell r="G39">
            <v>208000</v>
          </cell>
          <cell r="H39">
            <v>215000</v>
          </cell>
          <cell r="I39">
            <v>222000</v>
          </cell>
          <cell r="J39">
            <v>229000</v>
          </cell>
          <cell r="K39">
            <v>235000</v>
          </cell>
          <cell r="L39">
            <v>241000</v>
          </cell>
          <cell r="N39">
            <v>5.3609721229449609E-3</v>
          </cell>
          <cell r="O39">
            <v>5.3571945675151304E-3</v>
          </cell>
          <cell r="P39">
            <v>5.4082833604214538E-3</v>
          </cell>
          <cell r="Q39">
            <v>5.3722388873738754E-3</v>
          </cell>
          <cell r="R39">
            <v>5.4164024519129149E-3</v>
          </cell>
          <cell r="S39">
            <v>5.352685349597262E-3</v>
          </cell>
          <cell r="T39">
            <v>5.3664137380191696E-3</v>
          </cell>
          <cell r="U39">
            <v>5.377255661862662E-3</v>
          </cell>
          <cell r="V39">
            <v>5.3857008466603948E-3</v>
          </cell>
          <cell r="W39">
            <v>5.3692195211113144E-3</v>
          </cell>
          <cell r="X39">
            <v>5.3512745359268138E-3</v>
          </cell>
          <cell r="Z39">
            <v>131.77159590043925</v>
          </cell>
          <cell r="AA39">
            <v>270.86383601756955</v>
          </cell>
          <cell r="AB39">
            <v>282.57686676427528</v>
          </cell>
          <cell r="AC39">
            <v>288.43338213762809</v>
          </cell>
          <cell r="AD39">
            <v>300.14641288433381</v>
          </cell>
          <cell r="AE39">
            <v>304.53879941434849</v>
          </cell>
          <cell r="AF39">
            <v>314.78770131771597</v>
          </cell>
          <cell r="AG39">
            <v>325.03660322108345</v>
          </cell>
          <cell r="AH39">
            <v>335.28550512445094</v>
          </cell>
          <cell r="AI39">
            <v>344.07027818448023</v>
          </cell>
          <cell r="AJ39">
            <v>352.85505124450953</v>
          </cell>
          <cell r="AL39">
            <v>0.98908707263196072</v>
          </cell>
          <cell r="AM39">
            <v>1.0165672995027062</v>
          </cell>
          <cell r="AN39">
            <v>1.0605269665082286</v>
          </cell>
          <cell r="AO39">
            <v>1.0825068000109899</v>
          </cell>
          <cell r="AP39">
            <v>1.1264664670165123</v>
          </cell>
          <cell r="AQ39">
            <v>1.1429513421435833</v>
          </cell>
          <cell r="AR39">
            <v>1.1814160507734155</v>
          </cell>
          <cell r="AS39">
            <v>1.2198807594032475</v>
          </cell>
          <cell r="AT39">
            <v>1.2583454680330797</v>
          </cell>
          <cell r="AU39">
            <v>1.2913152182872214</v>
          </cell>
          <cell r="AV39">
            <v>1.3242849685413633</v>
          </cell>
        </row>
        <row r="40">
          <cell r="B40">
            <v>274000</v>
          </cell>
          <cell r="C40">
            <v>559000</v>
          </cell>
          <cell r="D40">
            <v>570000</v>
          </cell>
          <cell r="E40">
            <v>582000</v>
          </cell>
          <cell r="F40">
            <v>594000</v>
          </cell>
          <cell r="G40">
            <v>605000</v>
          </cell>
          <cell r="H40">
            <v>618000</v>
          </cell>
          <cell r="I40">
            <v>630000</v>
          </cell>
          <cell r="J40">
            <v>642000</v>
          </cell>
          <cell r="K40">
            <v>655000</v>
          </cell>
          <cell r="L40">
            <v>668000</v>
          </cell>
          <cell r="N40">
            <v>1.6321181796521325E-2</v>
          </cell>
          <cell r="O40">
            <v>1.6187414936437609E-2</v>
          </cell>
          <cell r="P40">
            <v>1.5972650339068542E-2</v>
          </cell>
          <cell r="Q40">
            <v>1.58712844286883E-2</v>
          </cell>
          <cell r="R40">
            <v>1.5694356372859861E-2</v>
          </cell>
          <cell r="S40">
            <v>1.5569108829357421E-2</v>
          </cell>
          <cell r="T40">
            <v>1.5425319488817891E-2</v>
          </cell>
          <cell r="U40">
            <v>1.5259779580961608E-2</v>
          </cell>
          <cell r="V40">
            <v>1.5098777046095954E-2</v>
          </cell>
          <cell r="W40">
            <v>1.4965271431182599E-2</v>
          </cell>
          <cell r="X40">
            <v>1.4832578381739053E-2</v>
          </cell>
          <cell r="Z40">
            <v>401.17130307467056</v>
          </cell>
          <cell r="AA40">
            <v>818.44802342606147</v>
          </cell>
          <cell r="AB40">
            <v>834.55344070278181</v>
          </cell>
          <cell r="AC40">
            <v>852.1229868228404</v>
          </cell>
          <cell r="AD40">
            <v>869.69253294289899</v>
          </cell>
          <cell r="AE40">
            <v>885.79795021961934</v>
          </cell>
          <cell r="AF40">
            <v>904.83162518301606</v>
          </cell>
          <cell r="AG40">
            <v>922.40117130307465</v>
          </cell>
          <cell r="AH40">
            <v>939.97071742313324</v>
          </cell>
          <cell r="AI40">
            <v>959.00439238653007</v>
          </cell>
          <cell r="AJ40">
            <v>978.03806734992679</v>
          </cell>
          <cell r="AL40">
            <v>3.0112206433461917</v>
          </cell>
          <cell r="AM40">
            <v>3.0716817320108802</v>
          </cell>
          <cell r="AN40">
            <v>3.1321262741434732</v>
          </cell>
          <cell r="AO40">
            <v>3.1980657746517571</v>
          </cell>
          <cell r="AP40">
            <v>3.2640052751600406</v>
          </cell>
          <cell r="AQ40">
            <v>3.324449817292634</v>
          </cell>
          <cell r="AR40">
            <v>3.3958842761766079</v>
          </cell>
          <cell r="AS40">
            <v>3.4618237766848918</v>
          </cell>
          <cell r="AT40">
            <v>3.5277632771931753</v>
          </cell>
          <cell r="AU40">
            <v>3.5991977360771492</v>
          </cell>
          <cell r="AV40">
            <v>3.6706321949611231</v>
          </cell>
        </row>
        <row r="41">
          <cell r="B41">
            <v>0</v>
          </cell>
          <cell r="C41">
            <v>0</v>
          </cell>
          <cell r="D41">
            <v>0</v>
          </cell>
          <cell r="E41">
            <v>0</v>
          </cell>
          <cell r="F41">
            <v>0</v>
          </cell>
          <cell r="G41">
            <v>0</v>
          </cell>
          <cell r="H41">
            <v>0</v>
          </cell>
          <cell r="I41">
            <v>0</v>
          </cell>
          <cell r="J41">
            <v>0</v>
          </cell>
          <cell r="K41">
            <v>0</v>
          </cell>
          <cell r="L41">
            <v>400000</v>
          </cell>
          <cell r="N41">
            <v>0</v>
          </cell>
          <cell r="O41">
            <v>0</v>
          </cell>
          <cell r="P41">
            <v>0</v>
          </cell>
          <cell r="Q41">
            <v>0</v>
          </cell>
          <cell r="R41">
            <v>0</v>
          </cell>
          <cell r="S41">
            <v>0</v>
          </cell>
          <cell r="T41">
            <v>0</v>
          </cell>
          <cell r="U41">
            <v>0</v>
          </cell>
          <cell r="V41">
            <v>0</v>
          </cell>
          <cell r="W41">
            <v>0</v>
          </cell>
          <cell r="X41">
            <v>8.8817834621191943E-3</v>
          </cell>
          <cell r="Z41">
            <v>0</v>
          </cell>
          <cell r="AA41">
            <v>0</v>
          </cell>
          <cell r="AB41">
            <v>0</v>
          </cell>
          <cell r="AC41">
            <v>0</v>
          </cell>
          <cell r="AD41">
            <v>0</v>
          </cell>
          <cell r="AE41">
            <v>0</v>
          </cell>
          <cell r="AF41">
            <v>0</v>
          </cell>
          <cell r="AG41">
            <v>0</v>
          </cell>
          <cell r="AH41">
            <v>0</v>
          </cell>
          <cell r="AI41">
            <v>0</v>
          </cell>
          <cell r="AJ41">
            <v>585.65153733528552</v>
          </cell>
          <cell r="AL41">
            <v>0</v>
          </cell>
          <cell r="AM41">
            <v>0</v>
          </cell>
          <cell r="AN41">
            <v>0</v>
          </cell>
          <cell r="AO41">
            <v>0</v>
          </cell>
          <cell r="AP41">
            <v>0</v>
          </cell>
          <cell r="AQ41">
            <v>0</v>
          </cell>
          <cell r="AR41">
            <v>0</v>
          </cell>
          <cell r="AS41">
            <v>0</v>
          </cell>
          <cell r="AT41">
            <v>0</v>
          </cell>
          <cell r="AU41">
            <v>0</v>
          </cell>
          <cell r="AV41">
            <v>2.1979833502761217</v>
          </cell>
        </row>
        <row r="42">
          <cell r="B42">
            <v>256000</v>
          </cell>
          <cell r="C42">
            <v>528000</v>
          </cell>
          <cell r="D42">
            <v>543000</v>
          </cell>
          <cell r="E42">
            <v>560000</v>
          </cell>
          <cell r="F42">
            <v>577000</v>
          </cell>
          <cell r="G42">
            <v>594000</v>
          </cell>
          <cell r="H42">
            <v>612000</v>
          </cell>
          <cell r="I42">
            <v>630000</v>
          </cell>
          <cell r="J42">
            <v>649000</v>
          </cell>
          <cell r="K42">
            <v>668000</v>
          </cell>
          <cell r="L42">
            <v>688000</v>
          </cell>
          <cell r="N42">
            <v>1.5248987371932332E-2</v>
          </cell>
          <cell r="O42">
            <v>1.5289722873772912E-2</v>
          </cell>
          <cell r="P42">
            <v>1.5216051112481085E-2</v>
          </cell>
          <cell r="Q42">
            <v>1.527133896918462E-2</v>
          </cell>
          <cell r="R42">
            <v>1.5245191291481717E-2</v>
          </cell>
          <cell r="S42">
            <v>1.5286034123369104E-2</v>
          </cell>
          <cell r="T42">
            <v>1.5275559105431311E-2</v>
          </cell>
          <cell r="U42">
            <v>1.5259779580961608E-2</v>
          </cell>
          <cell r="V42">
            <v>1.5263405456255879E-2</v>
          </cell>
          <cell r="W42">
            <v>1.5262292085541949E-2</v>
          </cell>
          <cell r="X42">
            <v>1.5276667554845013E-2</v>
          </cell>
          <cell r="Z42">
            <v>374.81698389458273</v>
          </cell>
          <cell r="AA42">
            <v>773.06002928257692</v>
          </cell>
          <cell r="AB42">
            <v>795.02196193265013</v>
          </cell>
          <cell r="AC42">
            <v>819.91215226939971</v>
          </cell>
          <cell r="AD42">
            <v>844.8023426061493</v>
          </cell>
          <cell r="AE42">
            <v>869.69253294289899</v>
          </cell>
          <cell r="AF42">
            <v>896.04685212298682</v>
          </cell>
          <cell r="AG42">
            <v>922.40117130307465</v>
          </cell>
          <cell r="AH42">
            <v>950.21961932650072</v>
          </cell>
          <cell r="AI42">
            <v>978.03806734992679</v>
          </cell>
          <cell r="AJ42">
            <v>1007.3206442166911</v>
          </cell>
          <cell r="AL42">
            <v>2.8134032288197992</v>
          </cell>
          <cell r="AM42">
            <v>2.9013380223644805</v>
          </cell>
          <cell r="AN42">
            <v>2.9837623979998353</v>
          </cell>
          <cell r="AO42">
            <v>3.0771766903865703</v>
          </cell>
          <cell r="AP42">
            <v>3.1705909827733056</v>
          </cell>
          <cell r="AQ42">
            <v>3.2640052751600406</v>
          </cell>
          <cell r="AR42">
            <v>3.362914525922466</v>
          </cell>
          <cell r="AS42">
            <v>3.4618237766848918</v>
          </cell>
          <cell r="AT42">
            <v>3.5662279858230073</v>
          </cell>
          <cell r="AU42">
            <v>3.6706321949611231</v>
          </cell>
          <cell r="AV42">
            <v>3.780531362474929</v>
          </cell>
        </row>
        <row r="43">
          <cell r="B43">
            <v>250000</v>
          </cell>
          <cell r="C43">
            <v>515000</v>
          </cell>
          <cell r="D43">
            <v>530000</v>
          </cell>
          <cell r="E43">
            <v>546000</v>
          </cell>
          <cell r="F43">
            <v>563000</v>
          </cell>
          <cell r="G43">
            <v>580000</v>
          </cell>
          <cell r="H43">
            <v>597000</v>
          </cell>
          <cell r="I43">
            <v>615000</v>
          </cell>
          <cell r="J43">
            <v>633000</v>
          </cell>
          <cell r="K43">
            <v>652000</v>
          </cell>
          <cell r="L43">
            <v>672000</v>
          </cell>
          <cell r="N43">
            <v>1.4891589230402669E-2</v>
          </cell>
          <cell r="O43">
            <v>1.4913271363623202E-2</v>
          </cell>
          <cell r="P43">
            <v>1.4851762595976013E-2</v>
          </cell>
          <cell r="Q43">
            <v>1.4889555494955005E-2</v>
          </cell>
          <cell r="R43">
            <v>1.4875290636229128E-2</v>
          </cell>
          <cell r="S43">
            <v>1.4925757224838519E-2</v>
          </cell>
          <cell r="T43">
            <v>1.4901158146964856E-2</v>
          </cell>
          <cell r="U43">
            <v>1.4896451495700617E-2</v>
          </cell>
          <cell r="V43">
            <v>1.4887111947318909E-2</v>
          </cell>
          <cell r="W43">
            <v>1.4896728203253518E-2</v>
          </cell>
          <cell r="X43">
            <v>1.4921396216360246E-2</v>
          </cell>
          <cell r="Z43">
            <v>366.03221083455344</v>
          </cell>
          <cell r="AA43">
            <v>754.02635431918009</v>
          </cell>
          <cell r="AB43">
            <v>775.98828696925329</v>
          </cell>
          <cell r="AC43">
            <v>799.41434846266475</v>
          </cell>
          <cell r="AD43">
            <v>824.30453879941433</v>
          </cell>
          <cell r="AE43">
            <v>849.19472913616403</v>
          </cell>
          <cell r="AF43">
            <v>874.08491947291361</v>
          </cell>
          <cell r="AG43">
            <v>900.43923865300144</v>
          </cell>
          <cell r="AH43">
            <v>926.79355783308927</v>
          </cell>
          <cell r="AI43">
            <v>954.61200585651534</v>
          </cell>
          <cell r="AJ43">
            <v>983.89458272327965</v>
          </cell>
          <cell r="AL43">
            <v>2.7474640906443355</v>
          </cell>
          <cell r="AM43">
            <v>2.8299035634805065</v>
          </cell>
          <cell r="AN43">
            <v>2.9123279391158614</v>
          </cell>
          <cell r="AO43">
            <v>3.0002472731269059</v>
          </cell>
          <cell r="AP43">
            <v>3.0936615655136412</v>
          </cell>
          <cell r="AQ43">
            <v>3.1870758579003766</v>
          </cell>
          <cell r="AR43">
            <v>3.2804901502871116</v>
          </cell>
          <cell r="AS43">
            <v>3.379399401049537</v>
          </cell>
          <cell r="AT43">
            <v>3.4783086518119624</v>
          </cell>
          <cell r="AU43">
            <v>3.5827128609500782</v>
          </cell>
          <cell r="AV43">
            <v>3.6926120284638846</v>
          </cell>
        </row>
        <row r="44">
          <cell r="B44">
            <v>1374000</v>
          </cell>
          <cell r="C44">
            <v>2823000</v>
          </cell>
          <cell r="D44">
            <v>2907000</v>
          </cell>
          <cell r="E44">
            <v>2985000</v>
          </cell>
          <cell r="F44">
            <v>3074000</v>
          </cell>
          <cell r="G44">
            <v>3153000</v>
          </cell>
          <cell r="H44">
            <v>3244000</v>
          </cell>
          <cell r="I44">
            <v>3336000</v>
          </cell>
          <cell r="J44">
            <v>3429000</v>
          </cell>
          <cell r="K44">
            <v>3523000</v>
          </cell>
          <cell r="L44">
            <v>4020000</v>
          </cell>
          <cell r="N44">
            <v>8.1844174410293069E-2</v>
          </cell>
          <cell r="O44">
            <v>8.1747893319433579E-2</v>
          </cell>
          <cell r="P44">
            <v>8.146051672924956E-2</v>
          </cell>
          <cell r="Q44">
            <v>8.1401690755385878E-2</v>
          </cell>
          <cell r="R44">
            <v>8.1219615303318532E-2</v>
          </cell>
          <cell r="S44">
            <v>8.1139504361923881E-2</v>
          </cell>
          <cell r="T44">
            <v>8.0970447284345048E-2</v>
          </cell>
          <cell r="U44">
            <v>8.0804166162044319E-2</v>
          </cell>
          <cell r="V44">
            <v>8.0644402634054563E-2</v>
          </cell>
          <cell r="W44">
            <v>8.0492597331383656E-2</v>
          </cell>
          <cell r="X44">
            <v>8.9261923794297898E-2</v>
          </cell>
          <cell r="Z44">
            <v>2011.7130307467057</v>
          </cell>
          <cell r="AA44">
            <v>4133.2357247437776</v>
          </cell>
          <cell r="AB44">
            <v>4256.2225475841879</v>
          </cell>
          <cell r="AC44">
            <v>4370.4245973645684</v>
          </cell>
          <cell r="AD44">
            <v>4500.7320644216688</v>
          </cell>
          <cell r="AE44">
            <v>4616.398243045388</v>
          </cell>
          <cell r="AF44">
            <v>4749.6339677891656</v>
          </cell>
          <cell r="AG44">
            <v>4884.3338213762809</v>
          </cell>
          <cell r="AH44">
            <v>5020.4978038067347</v>
          </cell>
          <cell r="AI44">
            <v>5158.1259150805272</v>
          </cell>
          <cell r="AJ44">
            <v>5885.7979502196195</v>
          </cell>
          <cell r="AL44">
            <v>15.100062642181266</v>
          </cell>
          <cell r="AM44">
            <v>15.512267494573729</v>
          </cell>
          <cell r="AN44">
            <v>15.973843998131715</v>
          </cell>
          <cell r="AO44">
            <v>16.402450751435559</v>
          </cell>
          <cell r="AP44">
            <v>16.891502046871995</v>
          </cell>
          <cell r="AQ44">
            <v>17.32560375855153</v>
          </cell>
          <cell r="AR44">
            <v>17.825644970739347</v>
          </cell>
          <cell r="AS44">
            <v>18.331181141302853</v>
          </cell>
          <cell r="AT44">
            <v>18.842212270242054</v>
          </cell>
          <cell r="AU44">
            <v>19.358738357556941</v>
          </cell>
          <cell r="AV44">
            <v>22.089732670275023</v>
          </cell>
        </row>
        <row r="46">
          <cell r="B46">
            <v>3150000</v>
          </cell>
          <cell r="C46">
            <v>6444000</v>
          </cell>
          <cell r="D46">
            <v>6756000</v>
          </cell>
          <cell r="E46">
            <v>6881000</v>
          </cell>
          <cell r="F46">
            <v>7167000</v>
          </cell>
          <cell r="G46">
            <v>7269000</v>
          </cell>
          <cell r="H46">
            <v>7530000</v>
          </cell>
          <cell r="I46">
            <v>7781000</v>
          </cell>
          <cell r="J46">
            <v>8017000</v>
          </cell>
          <cell r="K46">
            <v>8239000</v>
          </cell>
          <cell r="L46">
            <v>8050000</v>
          </cell>
          <cell r="N46">
            <v>0.18763402430307363</v>
          </cell>
          <cell r="O46">
            <v>0.18660411780036487</v>
          </cell>
          <cell r="P46">
            <v>0.1893179398083282</v>
          </cell>
          <cell r="Q46">
            <v>0.187646577583856</v>
          </cell>
          <cell r="R46">
            <v>0.18936271401395055</v>
          </cell>
          <cell r="S46">
            <v>0.18706091252991586</v>
          </cell>
          <cell r="T46">
            <v>0.18794928115015974</v>
          </cell>
          <cell r="U46">
            <v>0.18847038876105124</v>
          </cell>
          <cell r="V46">
            <v>0.18854656632173095</v>
          </cell>
          <cell r="W46">
            <v>0.18824255163589837</v>
          </cell>
          <cell r="X46">
            <v>0.17874589217514877</v>
          </cell>
          <cell r="Z46">
            <v>4612.0058565153731</v>
          </cell>
          <cell r="AA46">
            <v>9434.8462664714498</v>
          </cell>
          <cell r="AB46">
            <v>9891.654465592972</v>
          </cell>
          <cell r="AC46">
            <v>10074.670571010249</v>
          </cell>
          <cell r="AD46">
            <v>10493.411420204979</v>
          </cell>
          <cell r="AE46">
            <v>10642.752562225476</v>
          </cell>
          <cell r="AF46">
            <v>11024.89019033675</v>
          </cell>
          <cell r="AG46">
            <v>11392.386530014641</v>
          </cell>
          <cell r="AH46">
            <v>11737.92093704246</v>
          </cell>
          <cell r="AI46">
            <v>12062.957540263544</v>
          </cell>
          <cell r="AJ46">
            <v>11786.237188872621</v>
          </cell>
          <cell r="AL46">
            <v>34.618047542118624</v>
          </cell>
          <cell r="AM46">
            <v>35.409511772948321</v>
          </cell>
          <cell r="AN46">
            <v>37.123938786163691</v>
          </cell>
          <cell r="AO46">
            <v>37.810808583124981</v>
          </cell>
          <cell r="AP46">
            <v>39.38236667857241</v>
          </cell>
          <cell r="AQ46">
            <v>39.942852432892821</v>
          </cell>
          <cell r="AR46">
            <v>41.377036568947993</v>
          </cell>
          <cell r="AS46">
            <v>42.756271121246257</v>
          </cell>
          <cell r="AT46">
            <v>44.053081297909166</v>
          </cell>
          <cell r="AU46">
            <v>45.272962057312419</v>
          </cell>
          <cell r="AV46">
            <v>44.234414924306947</v>
          </cell>
        </row>
        <row r="48">
          <cell r="B48">
            <v>672000</v>
          </cell>
          <cell r="C48">
            <v>1381000</v>
          </cell>
          <cell r="D48">
            <v>1427000</v>
          </cell>
          <cell r="E48">
            <v>1467000</v>
          </cell>
          <cell r="F48">
            <v>1514000</v>
          </cell>
          <cell r="G48">
            <v>1554000</v>
          </cell>
          <cell r="H48">
            <v>1603000</v>
          </cell>
          <cell r="I48">
            <v>1651000</v>
          </cell>
          <cell r="J48">
            <v>1701000</v>
          </cell>
          <cell r="K48">
            <v>1751000</v>
          </cell>
          <cell r="L48">
            <v>1801000</v>
          </cell>
          <cell r="N48">
            <v>4.0028591851322376E-2</v>
          </cell>
          <cell r="O48">
            <v>3.9990733501288622E-2</v>
          </cell>
          <cell r="P48">
            <v>3.9987670234825981E-2</v>
          </cell>
          <cell r="Q48">
            <v>4.000545404963185E-2</v>
          </cell>
          <cell r="R48">
            <v>4.0002113718030016E-2</v>
          </cell>
          <cell r="S48">
            <v>3.9990735736894926E-2</v>
          </cell>
          <cell r="T48">
            <v>4.0010982428115016E-2</v>
          </cell>
          <cell r="U48">
            <v>3.9990311251059708E-2</v>
          </cell>
          <cell r="V48">
            <v>4.0004703668861712E-2</v>
          </cell>
          <cell r="W48">
            <v>4.0006397367940046E-2</v>
          </cell>
          <cell r="X48">
            <v>3.9990230038191667E-2</v>
          </cell>
          <cell r="Z48">
            <v>983.89458272327965</v>
          </cell>
          <cell r="AA48">
            <v>2021.9619326500731</v>
          </cell>
          <cell r="AB48">
            <v>2089.311859443631</v>
          </cell>
          <cell r="AC48">
            <v>2147.8770131771594</v>
          </cell>
          <cell r="AD48">
            <v>2216.6910688140556</v>
          </cell>
          <cell r="AE48">
            <v>2275.256222547584</v>
          </cell>
          <cell r="AF48">
            <v>2346.9985358711565</v>
          </cell>
          <cell r="AG48">
            <v>2417.2767203513908</v>
          </cell>
          <cell r="AH48">
            <v>2490.4831625183015</v>
          </cell>
          <cell r="AI48">
            <v>2563.6896046852121</v>
          </cell>
          <cell r="AJ48">
            <v>2636.8960468521232</v>
          </cell>
          <cell r="AL48">
            <v>7.3851834756519734</v>
          </cell>
          <cell r="AM48">
            <v>7.5885375168283105</v>
          </cell>
          <cell r="AN48">
            <v>7.8413056021100642</v>
          </cell>
          <cell r="AO48">
            <v>8.0611039371376769</v>
          </cell>
          <cell r="AP48">
            <v>8.3193669807951203</v>
          </cell>
          <cell r="AQ48">
            <v>8.5391653158227321</v>
          </cell>
          <cell r="AR48">
            <v>8.8084182762315582</v>
          </cell>
          <cell r="AS48">
            <v>9.072176278264692</v>
          </cell>
          <cell r="AT48">
            <v>9.3469241970492067</v>
          </cell>
          <cell r="AU48">
            <v>9.6216721158337233</v>
          </cell>
          <cell r="AV48">
            <v>9.896420034618238</v>
          </cell>
        </row>
        <row r="50">
          <cell r="B50">
            <v>2478000</v>
          </cell>
          <cell r="C50">
            <v>5063000</v>
          </cell>
          <cell r="D50">
            <v>5329000</v>
          </cell>
          <cell r="E50">
            <v>5414000</v>
          </cell>
          <cell r="F50">
            <v>5653000</v>
          </cell>
          <cell r="G50">
            <v>5715000</v>
          </cell>
          <cell r="H50">
            <v>5927000</v>
          </cell>
          <cell r="I50">
            <v>6130000</v>
          </cell>
          <cell r="J50">
            <v>6316000</v>
          </cell>
          <cell r="K50">
            <v>6488000</v>
          </cell>
          <cell r="L50">
            <v>6249000</v>
          </cell>
          <cell r="N50">
            <v>0.14760543245175126</v>
          </cell>
          <cell r="O50">
            <v>0.14661338429907625</v>
          </cell>
          <cell r="P50">
            <v>0.14933026957350221</v>
          </cell>
          <cell r="Q50">
            <v>0.14764112353422415</v>
          </cell>
          <cell r="R50">
            <v>0.14936060029592052</v>
          </cell>
          <cell r="S50">
            <v>0.14707017679302092</v>
          </cell>
          <cell r="T50">
            <v>0.14793829872204473</v>
          </cell>
          <cell r="U50">
            <v>0.14848007750999151</v>
          </cell>
          <cell r="V50">
            <v>0.14854186265286923</v>
          </cell>
          <cell r="W50">
            <v>0.14823615426795833</v>
          </cell>
          <cell r="X50">
            <v>0.13875566213695711</v>
          </cell>
          <cell r="Z50">
            <v>3628.1112737920939</v>
          </cell>
          <cell r="AA50">
            <v>7412.8843338213765</v>
          </cell>
          <cell r="AB50">
            <v>7802.342606149341</v>
          </cell>
          <cell r="AC50">
            <v>7926.7935578330889</v>
          </cell>
          <cell r="AD50">
            <v>8276.7203513909226</v>
          </cell>
          <cell r="AE50">
            <v>8367.4963396778912</v>
          </cell>
          <cell r="AF50">
            <v>8677.8916544655931</v>
          </cell>
          <cell r="AG50">
            <v>8975.1098096632504</v>
          </cell>
          <cell r="AH50">
            <v>9247.4377745241582</v>
          </cell>
          <cell r="AI50">
            <v>9499.2679355783312</v>
          </cell>
          <cell r="AJ50">
            <v>9149.3411420204975</v>
          </cell>
          <cell r="AL50">
            <v>27.23286406646665</v>
          </cell>
          <cell r="AM50">
            <v>27.82097425612001</v>
          </cell>
          <cell r="AN50">
            <v>29.28263318405363</v>
          </cell>
          <cell r="AO50">
            <v>29.749704645987308</v>
          </cell>
          <cell r="AP50">
            <v>31.06299969777729</v>
          </cell>
          <cell r="AQ50">
            <v>31.403687117070088</v>
          </cell>
          <cell r="AR50">
            <v>32.56861829271643</v>
          </cell>
          <cell r="AS50">
            <v>33.684094842981565</v>
          </cell>
          <cell r="AT50">
            <v>34.706157100859961</v>
          </cell>
          <cell r="AU50">
            <v>35.651289941478694</v>
          </cell>
          <cell r="AV50">
            <v>34.337994889688709</v>
          </cell>
        </row>
        <row r="53">
          <cell r="B53">
            <v>0.73</v>
          </cell>
          <cell r="C53">
            <v>0.73</v>
          </cell>
          <cell r="D53">
            <v>0.73</v>
          </cell>
          <cell r="E53">
            <v>0.73</v>
          </cell>
          <cell r="F53">
            <v>0.73</v>
          </cell>
          <cell r="G53">
            <v>0.73</v>
          </cell>
          <cell r="H53">
            <v>0.73</v>
          </cell>
          <cell r="I53">
            <v>0.73</v>
          </cell>
          <cell r="J53">
            <v>0.73</v>
          </cell>
          <cell r="K53">
            <v>0.73</v>
          </cell>
          <cell r="L53">
            <v>0.73</v>
          </cell>
          <cell r="N53">
            <v>0.73</v>
          </cell>
          <cell r="O53">
            <v>0.73</v>
          </cell>
          <cell r="P53">
            <v>0.73</v>
          </cell>
          <cell r="Q53">
            <v>0.73</v>
          </cell>
          <cell r="R53">
            <v>0.73</v>
          </cell>
          <cell r="S53">
            <v>0.73</v>
          </cell>
          <cell r="T53">
            <v>0.73</v>
          </cell>
          <cell r="U53">
            <v>0.73</v>
          </cell>
          <cell r="V53">
            <v>0.73</v>
          </cell>
          <cell r="W53">
            <v>0.73</v>
          </cell>
          <cell r="X53">
            <v>0.73</v>
          </cell>
          <cell r="Z53">
            <v>0.73</v>
          </cell>
          <cell r="AA53">
            <v>0.73</v>
          </cell>
          <cell r="AB53">
            <v>0.73</v>
          </cell>
          <cell r="AC53">
            <v>0.73</v>
          </cell>
          <cell r="AD53">
            <v>0.73</v>
          </cell>
          <cell r="AE53">
            <v>0.73</v>
          </cell>
          <cell r="AF53">
            <v>0.73</v>
          </cell>
          <cell r="AG53">
            <v>0.73</v>
          </cell>
          <cell r="AH53">
            <v>0.73</v>
          </cell>
          <cell r="AI53">
            <v>0.73</v>
          </cell>
          <cell r="AJ53">
            <v>0.73</v>
          </cell>
          <cell r="AL53">
            <v>0.73</v>
          </cell>
          <cell r="AM53">
            <v>0.73</v>
          </cell>
          <cell r="AN53">
            <v>0.73</v>
          </cell>
          <cell r="AO53">
            <v>0.73</v>
          </cell>
          <cell r="AP53">
            <v>0.73</v>
          </cell>
          <cell r="AQ53">
            <v>0.73</v>
          </cell>
          <cell r="AR53">
            <v>0.73</v>
          </cell>
          <cell r="AS53">
            <v>0.73</v>
          </cell>
          <cell r="AT53">
            <v>0.73</v>
          </cell>
          <cell r="AU53">
            <v>0.73</v>
          </cell>
          <cell r="AV53">
            <v>0.73</v>
          </cell>
        </row>
        <row r="54">
          <cell r="B54">
            <v>109</v>
          </cell>
          <cell r="C54">
            <v>112</v>
          </cell>
          <cell r="D54">
            <v>116</v>
          </cell>
          <cell r="E54">
            <v>119</v>
          </cell>
          <cell r="F54">
            <v>123</v>
          </cell>
          <cell r="G54">
            <v>126</v>
          </cell>
          <cell r="H54">
            <v>130</v>
          </cell>
          <cell r="I54">
            <v>134</v>
          </cell>
          <cell r="J54">
            <v>138</v>
          </cell>
          <cell r="K54">
            <v>142</v>
          </cell>
          <cell r="L54">
            <v>146</v>
          </cell>
          <cell r="N54">
            <v>109</v>
          </cell>
          <cell r="O54">
            <v>112</v>
          </cell>
          <cell r="P54">
            <v>116</v>
          </cell>
          <cell r="Q54">
            <v>119</v>
          </cell>
          <cell r="R54">
            <v>123</v>
          </cell>
          <cell r="S54">
            <v>126</v>
          </cell>
          <cell r="T54">
            <v>130</v>
          </cell>
          <cell r="U54">
            <v>134</v>
          </cell>
          <cell r="V54">
            <v>138</v>
          </cell>
          <cell r="W54">
            <v>142</v>
          </cell>
          <cell r="X54">
            <v>146</v>
          </cell>
          <cell r="Z54">
            <v>109</v>
          </cell>
          <cell r="AA54">
            <v>112</v>
          </cell>
          <cell r="AB54">
            <v>116</v>
          </cell>
          <cell r="AC54">
            <v>119</v>
          </cell>
          <cell r="AD54">
            <v>123</v>
          </cell>
          <cell r="AE54">
            <v>126</v>
          </cell>
          <cell r="AF54">
            <v>130</v>
          </cell>
          <cell r="AG54">
            <v>134</v>
          </cell>
          <cell r="AH54">
            <v>138</v>
          </cell>
          <cell r="AI54">
            <v>142</v>
          </cell>
          <cell r="AJ54">
            <v>146</v>
          </cell>
          <cell r="AL54">
            <v>109</v>
          </cell>
          <cell r="AM54">
            <v>112</v>
          </cell>
          <cell r="AN54">
            <v>116</v>
          </cell>
          <cell r="AO54">
            <v>119</v>
          </cell>
          <cell r="AP54">
            <v>123</v>
          </cell>
          <cell r="AQ54">
            <v>126</v>
          </cell>
          <cell r="AR54">
            <v>130</v>
          </cell>
          <cell r="AS54">
            <v>134</v>
          </cell>
          <cell r="AT54">
            <v>138</v>
          </cell>
          <cell r="AU54">
            <v>142</v>
          </cell>
          <cell r="AV54">
            <v>146</v>
          </cell>
        </row>
      </sheetData>
      <sheetData sheetId="2" refreshError="1"/>
      <sheetData sheetId="3" refreshError="1">
        <row r="5">
          <cell r="O5" t="str">
            <v>REGAL BILTMORE HOTEL</v>
          </cell>
          <cell r="AX5" t="str">
            <v>REGAL BILTMORE HOTEL</v>
          </cell>
          <cell r="CG5" t="str">
            <v>REGAL BILTMORE HOTEL</v>
          </cell>
          <cell r="DP5" t="str">
            <v>REGAL BILTMORE HOTEL</v>
          </cell>
        </row>
        <row r="6">
          <cell r="O6" t="str">
            <v>Los Angeles, California</v>
          </cell>
          <cell r="AX6" t="str">
            <v>Los Angeles, California</v>
          </cell>
          <cell r="CG6" t="str">
            <v>Los Angeles, California</v>
          </cell>
          <cell r="DP6" t="str">
            <v>Los Angeles, California</v>
          </cell>
        </row>
        <row r="8">
          <cell r="O8" t="str">
            <v>Projected Operating Results</v>
          </cell>
          <cell r="AX8" t="str">
            <v>Projected Operating Results</v>
          </cell>
          <cell r="CG8" t="str">
            <v>Projected Operating Results</v>
          </cell>
          <cell r="DP8" t="str">
            <v>Projected Operating Results</v>
          </cell>
        </row>
        <row r="11">
          <cell r="O11" t="str">
            <v>Calendar Years</v>
          </cell>
          <cell r="T11">
            <v>1999</v>
          </cell>
          <cell r="AC11">
            <v>2000</v>
          </cell>
          <cell r="AL11">
            <v>2001</v>
          </cell>
          <cell r="AX11" t="str">
            <v>Calendar Years</v>
          </cell>
          <cell r="BC11">
            <v>2002</v>
          </cell>
          <cell r="BL11">
            <v>2003</v>
          </cell>
          <cell r="BU11">
            <v>2004</v>
          </cell>
          <cell r="CG11" t="str">
            <v>Calendar Years</v>
          </cell>
          <cell r="CL11">
            <v>2005</v>
          </cell>
          <cell r="CU11">
            <v>2006</v>
          </cell>
          <cell r="DD11">
            <v>2007</v>
          </cell>
          <cell r="DP11" t="str">
            <v>Calendar Years</v>
          </cell>
          <cell r="DU11">
            <v>2008</v>
          </cell>
          <cell r="ED11">
            <v>2009</v>
          </cell>
        </row>
        <row r="12">
          <cell r="T12" t="str">
            <v>$</v>
          </cell>
          <cell r="W12" t="str">
            <v>%</v>
          </cell>
          <cell r="Y12" t="str">
            <v>PAR (1)</v>
          </cell>
          <cell r="AA12" t="str">
            <v>POR (2)</v>
          </cell>
          <cell r="AC12" t="str">
            <v>$</v>
          </cell>
          <cell r="AF12" t="str">
            <v>%</v>
          </cell>
          <cell r="AH12" t="str">
            <v>PAR (1)</v>
          </cell>
          <cell r="AJ12" t="str">
            <v>POR (2)</v>
          </cell>
          <cell r="AL12" t="str">
            <v>$</v>
          </cell>
          <cell r="AO12" t="str">
            <v>%</v>
          </cell>
          <cell r="AQ12" t="str">
            <v>PAR (1)</v>
          </cell>
          <cell r="AS12" t="str">
            <v>POR (2)</v>
          </cell>
          <cell r="BC12" t="str">
            <v>$</v>
          </cell>
          <cell r="BF12" t="str">
            <v>%</v>
          </cell>
          <cell r="BH12" t="str">
            <v>PAR (1)</v>
          </cell>
          <cell r="BJ12" t="str">
            <v>POR (2)</v>
          </cell>
          <cell r="BL12" t="str">
            <v>$</v>
          </cell>
          <cell r="BO12" t="str">
            <v>%</v>
          </cell>
          <cell r="BQ12" t="str">
            <v>PAR (1)</v>
          </cell>
          <cell r="BS12" t="str">
            <v>POR (2)</v>
          </cell>
          <cell r="BU12" t="str">
            <v>$</v>
          </cell>
          <cell r="BX12" t="str">
            <v>%</v>
          </cell>
          <cell r="BZ12" t="str">
            <v>PAR (1)</v>
          </cell>
          <cell r="CB12" t="str">
            <v>POR (2)</v>
          </cell>
          <cell r="CL12" t="str">
            <v>$</v>
          </cell>
          <cell r="CO12" t="str">
            <v>%</v>
          </cell>
          <cell r="CQ12" t="str">
            <v>PAR (1)</v>
          </cell>
          <cell r="CS12" t="str">
            <v>POR (2)</v>
          </cell>
          <cell r="CU12" t="str">
            <v>$</v>
          </cell>
          <cell r="CX12" t="str">
            <v>%</v>
          </cell>
          <cell r="CZ12" t="str">
            <v>PAR (1)</v>
          </cell>
          <cell r="DB12" t="str">
            <v>POR (2)</v>
          </cell>
          <cell r="DD12" t="str">
            <v>$</v>
          </cell>
          <cell r="DG12" t="str">
            <v>%</v>
          </cell>
          <cell r="DI12" t="str">
            <v>PAR (1)</v>
          </cell>
          <cell r="DK12" t="str">
            <v>POR (2)</v>
          </cell>
          <cell r="DU12" t="str">
            <v>$</v>
          </cell>
          <cell r="DX12" t="str">
            <v>%</v>
          </cell>
          <cell r="DZ12" t="str">
            <v>PAR (1)</v>
          </cell>
          <cell r="EB12" t="str">
            <v>POR (2)</v>
          </cell>
          <cell r="ED12" t="str">
            <v>$</v>
          </cell>
          <cell r="EG12" t="str">
            <v>%</v>
          </cell>
          <cell r="EI12" t="str">
            <v>PAR (1)</v>
          </cell>
          <cell r="EK12" t="str">
            <v>POR (2)</v>
          </cell>
        </row>
        <row r="14">
          <cell r="P14" t="str">
            <v>Number of Keys</v>
          </cell>
          <cell r="U14">
            <v>683</v>
          </cell>
          <cell r="AD14">
            <v>683</v>
          </cell>
          <cell r="AM14">
            <v>683</v>
          </cell>
          <cell r="AY14" t="str">
            <v>Number of Keys</v>
          </cell>
          <cell r="BD14">
            <v>683</v>
          </cell>
          <cell r="BM14">
            <v>683</v>
          </cell>
          <cell r="BV14">
            <v>683</v>
          </cell>
          <cell r="CH14" t="str">
            <v>Number of Keys</v>
          </cell>
          <cell r="CM14">
            <v>683</v>
          </cell>
          <cell r="CV14">
            <v>683</v>
          </cell>
          <cell r="DE14">
            <v>683</v>
          </cell>
          <cell r="DQ14" t="str">
            <v>Number of Keys</v>
          </cell>
          <cell r="DV14">
            <v>683</v>
          </cell>
          <cell r="EE14">
            <v>683</v>
          </cell>
        </row>
        <row r="15">
          <cell r="P15" t="str">
            <v>Occupancy</v>
          </cell>
          <cell r="U15">
            <v>0.73</v>
          </cell>
          <cell r="AD15">
            <v>0.73</v>
          </cell>
          <cell r="AM15">
            <v>0.73</v>
          </cell>
          <cell r="AY15" t="str">
            <v>Occupancy</v>
          </cell>
          <cell r="BD15">
            <v>0.73</v>
          </cell>
          <cell r="BM15">
            <v>0.73</v>
          </cell>
          <cell r="BV15">
            <v>0.73</v>
          </cell>
          <cell r="CH15" t="str">
            <v>Occupancy</v>
          </cell>
          <cell r="CM15">
            <v>0.73</v>
          </cell>
          <cell r="CV15">
            <v>0.73</v>
          </cell>
          <cell r="DE15">
            <v>0.73</v>
          </cell>
          <cell r="DQ15" t="str">
            <v>Occupancy</v>
          </cell>
          <cell r="DV15">
            <v>0.73</v>
          </cell>
          <cell r="EE15">
            <v>0.73</v>
          </cell>
        </row>
        <row r="16">
          <cell r="P16" t="str">
            <v>Average Daily Room Rate</v>
          </cell>
          <cell r="U16">
            <v>109</v>
          </cell>
          <cell r="AD16">
            <v>112</v>
          </cell>
          <cell r="AM16">
            <v>116</v>
          </cell>
          <cell r="AY16" t="str">
            <v>Average Daily Room Rate</v>
          </cell>
          <cell r="BD16">
            <v>119</v>
          </cell>
          <cell r="BM16">
            <v>123</v>
          </cell>
          <cell r="BV16">
            <v>126</v>
          </cell>
          <cell r="CH16" t="str">
            <v>Average Daily Room Rate</v>
          </cell>
          <cell r="CM16">
            <v>130</v>
          </cell>
          <cell r="CV16">
            <v>134</v>
          </cell>
          <cell r="DE16">
            <v>138</v>
          </cell>
          <cell r="DQ16" t="str">
            <v>Average Daily Room Rate</v>
          </cell>
          <cell r="DV16">
            <v>142</v>
          </cell>
          <cell r="EE16">
            <v>146</v>
          </cell>
        </row>
        <row r="18">
          <cell r="P18" t="str">
            <v>Revenues</v>
          </cell>
          <cell r="AY18" t="str">
            <v>Revenues</v>
          </cell>
          <cell r="CH18" t="str">
            <v>Revenues</v>
          </cell>
          <cell r="DQ18" t="str">
            <v>Revenues</v>
          </cell>
        </row>
        <row r="19">
          <cell r="Q19" t="str">
            <v>Rooms</v>
          </cell>
          <cell r="U19">
            <v>9918000</v>
          </cell>
          <cell r="W19">
            <v>0.59077912794853471</v>
          </cell>
          <cell r="Y19">
            <v>29042.459736456807</v>
          </cell>
          <cell r="AA19">
            <v>108.99739540404207</v>
          </cell>
          <cell r="AD19">
            <v>20382000</v>
          </cell>
          <cell r="AF19">
            <v>0.59021805229780211</v>
          </cell>
          <cell r="AH19">
            <v>29841.874084919473</v>
          </cell>
          <cell r="AJ19">
            <v>111.99824161331978</v>
          </cell>
          <cell r="AM19">
            <v>21110000</v>
          </cell>
          <cell r="AO19">
            <v>0.59154850641708234</v>
          </cell>
          <cell r="AQ19">
            <v>30907.759882869694</v>
          </cell>
          <cell r="AS19">
            <v>115.99857131082231</v>
          </cell>
          <cell r="AZ19" t="str">
            <v>Rooms</v>
          </cell>
          <cell r="BD19">
            <v>21656000</v>
          </cell>
          <cell r="BF19">
            <v>0.5905644941368966</v>
          </cell>
          <cell r="BH19">
            <v>31707.174231332356</v>
          </cell>
          <cell r="BJ19">
            <v>118.99881858394923</v>
          </cell>
          <cell r="BM19">
            <v>22384000</v>
          </cell>
          <cell r="BO19">
            <v>0.59141830479813995</v>
          </cell>
          <cell r="BQ19">
            <v>32773.060029282577</v>
          </cell>
          <cell r="BS19">
            <v>122.99914828145177</v>
          </cell>
          <cell r="BV19">
            <v>22930000</v>
          </cell>
          <cell r="BX19">
            <v>0.59008209166473657</v>
          </cell>
          <cell r="BZ19">
            <v>33572.474377745239</v>
          </cell>
          <cell r="CB19">
            <v>125.99939555457867</v>
          </cell>
          <cell r="CI19" t="str">
            <v>Rooms</v>
          </cell>
          <cell r="CM19">
            <v>23658000</v>
          </cell>
          <cell r="CO19">
            <v>0.59050519169329074</v>
          </cell>
          <cell r="CQ19">
            <v>34638.360175695459</v>
          </cell>
          <cell r="CS19">
            <v>129.99972525208122</v>
          </cell>
          <cell r="CV19">
            <v>24386000</v>
          </cell>
          <cell r="CX19">
            <v>0.5906745791449679</v>
          </cell>
          <cell r="CZ19">
            <v>35704.24597364568</v>
          </cell>
          <cell r="DB19">
            <v>134.00005494958376</v>
          </cell>
          <cell r="DE19">
            <v>25114000</v>
          </cell>
          <cell r="DG19">
            <v>0.59063969896519286</v>
          </cell>
          <cell r="DI19">
            <v>36770.131771595901</v>
          </cell>
          <cell r="DK19">
            <v>138.00038464708629</v>
          </cell>
          <cell r="DR19" t="str">
            <v>Rooms</v>
          </cell>
          <cell r="DV19">
            <v>25842000</v>
          </cell>
          <cell r="DX19">
            <v>0.5904313653811003</v>
          </cell>
          <cell r="DZ19">
            <v>37836.017569546122</v>
          </cell>
          <cell r="EB19">
            <v>142.00071434458883</v>
          </cell>
          <cell r="EE19">
            <v>26570000</v>
          </cell>
          <cell r="EG19">
            <v>0.58997246647126744</v>
          </cell>
          <cell r="EI19">
            <v>38901.903367496343</v>
          </cell>
          <cell r="EK19">
            <v>146.00104404209139</v>
          </cell>
        </row>
        <row r="20">
          <cell r="Q20" t="str">
            <v>Food</v>
          </cell>
          <cell r="U20">
            <v>4550000</v>
          </cell>
          <cell r="W20">
            <v>0.27102692399332856</v>
          </cell>
          <cell r="Y20">
            <v>13323.572474377745</v>
          </cell>
          <cell r="AA20">
            <v>50.0038464497269</v>
          </cell>
          <cell r="AD20">
            <v>9372000</v>
          </cell>
          <cell r="AF20">
            <v>0.27139258100946922</v>
          </cell>
          <cell r="AH20">
            <v>13721.81551976574</v>
          </cell>
          <cell r="AJ20">
            <v>51.498749896969528</v>
          </cell>
          <cell r="AM20">
            <v>9653000</v>
          </cell>
          <cell r="AO20">
            <v>0.27049823460180461</v>
          </cell>
          <cell r="AQ20">
            <v>14133.235724743778</v>
          </cell>
          <cell r="AS20">
            <v>53.042833200538503</v>
          </cell>
          <cell r="AZ20" t="str">
            <v>Food</v>
          </cell>
          <cell r="BD20">
            <v>9943000</v>
          </cell>
          <cell r="BF20">
            <v>0.2711480774475048</v>
          </cell>
          <cell r="BH20">
            <v>14557.83308931186</v>
          </cell>
          <cell r="BJ20">
            <v>54.636371129488694</v>
          </cell>
          <cell r="BM20">
            <v>10241000</v>
          </cell>
          <cell r="BO20">
            <v>0.27058232931726905</v>
          </cell>
          <cell r="BQ20">
            <v>14994.143484626647</v>
          </cell>
          <cell r="BS20">
            <v>56.273868725444402</v>
          </cell>
          <cell r="BV20">
            <v>10549000</v>
          </cell>
          <cell r="BX20">
            <v>0.27146864304279578</v>
          </cell>
          <cell r="BZ20">
            <v>15445.095168374817</v>
          </cell>
          <cell r="CB20">
            <v>57.966315905157018</v>
          </cell>
          <cell r="CI20" t="str">
            <v>Food</v>
          </cell>
          <cell r="CM20">
            <v>10865000</v>
          </cell>
          <cell r="CO20">
            <v>0.27119109424920129</v>
          </cell>
          <cell r="CQ20">
            <v>15907.759882869692</v>
          </cell>
          <cell r="CS20">
            <v>59.702722751875157</v>
          </cell>
          <cell r="CV20">
            <v>11191000</v>
          </cell>
          <cell r="CX20">
            <v>0.27106697347704978</v>
          </cell>
          <cell r="CZ20">
            <v>16385.065885797951</v>
          </cell>
          <cell r="DB20">
            <v>61.494079182350191</v>
          </cell>
          <cell r="DE20">
            <v>11527000</v>
          </cell>
          <cell r="DG20">
            <v>0.27109595484477894</v>
          </cell>
          <cell r="DI20">
            <v>16877.013177159592</v>
          </cell>
          <cell r="DK20">
            <v>63.340385196582133</v>
          </cell>
          <cell r="DR20" t="str">
            <v>Food</v>
          </cell>
          <cell r="DV20">
            <v>11872000</v>
          </cell>
          <cell r="DX20">
            <v>0.27124840065801498</v>
          </cell>
          <cell r="DZ20">
            <v>17382.137628111275</v>
          </cell>
          <cell r="EB20">
            <v>65.236145836195291</v>
          </cell>
          <cell r="EE20">
            <v>12229000</v>
          </cell>
          <cell r="EG20">
            <v>0.27153832489563906</v>
          </cell>
          <cell r="EI20">
            <v>17904.831625183015</v>
          </cell>
          <cell r="EK20">
            <v>67.197845976316728</v>
          </cell>
        </row>
        <row r="21">
          <cell r="Q21" t="str">
            <v>Beverage</v>
          </cell>
          <cell r="U21">
            <v>0</v>
          </cell>
          <cell r="W21">
            <v>0</v>
          </cell>
          <cell r="Y21">
            <v>0</v>
          </cell>
          <cell r="AA21">
            <v>0</v>
          </cell>
          <cell r="AD21">
            <v>0</v>
          </cell>
          <cell r="AF21">
            <v>0</v>
          </cell>
          <cell r="AH21">
            <v>0</v>
          </cell>
          <cell r="AJ21">
            <v>0</v>
          </cell>
          <cell r="AM21">
            <v>0</v>
          </cell>
          <cell r="AO21">
            <v>0</v>
          </cell>
          <cell r="AQ21">
            <v>0</v>
          </cell>
          <cell r="AS21">
            <v>0</v>
          </cell>
          <cell r="AZ21" t="str">
            <v>Beverage</v>
          </cell>
          <cell r="BD21">
            <v>0</v>
          </cell>
          <cell r="BF21">
            <v>0</v>
          </cell>
          <cell r="BH21">
            <v>0</v>
          </cell>
          <cell r="BJ21">
            <v>0</v>
          </cell>
          <cell r="BM21">
            <v>0</v>
          </cell>
          <cell r="BO21">
            <v>0</v>
          </cell>
          <cell r="BQ21">
            <v>0</v>
          </cell>
          <cell r="BS21">
            <v>0</v>
          </cell>
          <cell r="BV21">
            <v>0</v>
          </cell>
          <cell r="BX21">
            <v>0</v>
          </cell>
          <cell r="BZ21">
            <v>0</v>
          </cell>
          <cell r="CB21">
            <v>0</v>
          </cell>
          <cell r="CI21" t="str">
            <v>Beverage</v>
          </cell>
          <cell r="CM21">
            <v>0</v>
          </cell>
          <cell r="CO21">
            <v>0</v>
          </cell>
          <cell r="CQ21">
            <v>0</v>
          </cell>
          <cell r="CS21">
            <v>0</v>
          </cell>
          <cell r="CV21">
            <v>0</v>
          </cell>
          <cell r="CX21">
            <v>0</v>
          </cell>
          <cell r="CZ21">
            <v>0</v>
          </cell>
          <cell r="DB21">
            <v>0</v>
          </cell>
          <cell r="DE21">
            <v>0</v>
          </cell>
          <cell r="DG21">
            <v>0</v>
          </cell>
          <cell r="DI21">
            <v>0</v>
          </cell>
          <cell r="DK21">
            <v>0</v>
          </cell>
          <cell r="DR21" t="str">
            <v>Beverage</v>
          </cell>
          <cell r="DV21">
            <v>0</v>
          </cell>
          <cell r="DX21">
            <v>0</v>
          </cell>
          <cell r="DZ21">
            <v>0</v>
          </cell>
          <cell r="EB21">
            <v>0</v>
          </cell>
          <cell r="EE21">
            <v>0</v>
          </cell>
          <cell r="EG21">
            <v>0</v>
          </cell>
          <cell r="EI21">
            <v>0</v>
          </cell>
          <cell r="EK21">
            <v>0</v>
          </cell>
        </row>
        <row r="22">
          <cell r="Q22" t="str">
            <v>Telecommunications</v>
          </cell>
          <cell r="U22">
            <v>455000</v>
          </cell>
          <cell r="W22">
            <v>2.7102692399332856E-2</v>
          </cell>
          <cell r="Y22">
            <v>1332.3572474377745</v>
          </cell>
          <cell r="AA22">
            <v>5.0003846449726899</v>
          </cell>
          <cell r="AD22">
            <v>937000</v>
          </cell>
          <cell r="AF22">
            <v>2.7133466539252308E-2</v>
          </cell>
          <cell r="AH22">
            <v>1371.8887262079063</v>
          </cell>
          <cell r="AJ22">
            <v>5.1487759980218151</v>
          </cell>
          <cell r="AM22">
            <v>965000</v>
          </cell>
          <cell r="AO22">
            <v>2.7041416802107268E-2</v>
          </cell>
          <cell r="AQ22">
            <v>1412.8843338213762</v>
          </cell>
          <cell r="AS22">
            <v>5.3026348325411439</v>
          </cell>
          <cell r="AZ22" t="str">
            <v>Telecommunications</v>
          </cell>
          <cell r="BD22">
            <v>994000</v>
          </cell>
          <cell r="BF22">
            <v>2.71066266703027E-2</v>
          </cell>
          <cell r="BH22">
            <v>1455.3440702781845</v>
          </cell>
          <cell r="BJ22">
            <v>5.4619886254361623</v>
          </cell>
          <cell r="BM22">
            <v>1024000</v>
          </cell>
          <cell r="BO22">
            <v>2.7055590784189388E-2</v>
          </cell>
          <cell r="BQ22">
            <v>1499.2679355783309</v>
          </cell>
          <cell r="BS22">
            <v>5.6268373767068711</v>
          </cell>
          <cell r="BV22">
            <v>1055000</v>
          </cell>
          <cell r="BX22">
            <v>2.7149437710697652E-2</v>
          </cell>
          <cell r="BZ22">
            <v>1544.6559297218155</v>
          </cell>
          <cell r="CB22">
            <v>5.7971810863532705</v>
          </cell>
          <cell r="CI22" t="str">
            <v>Telecommunications</v>
          </cell>
          <cell r="CM22">
            <v>1086000</v>
          </cell>
          <cell r="CO22">
            <v>2.7106629392971246E-2</v>
          </cell>
          <cell r="CQ22">
            <v>1590.0439238653003</v>
          </cell>
          <cell r="CS22">
            <v>5.9675247959996707</v>
          </cell>
          <cell r="CV22">
            <v>1119000</v>
          </cell>
          <cell r="CX22">
            <v>2.7104275160469905E-2</v>
          </cell>
          <cell r="CZ22">
            <v>1638.3601756954613</v>
          </cell>
          <cell r="DB22">
            <v>6.1488584223974501</v>
          </cell>
          <cell r="DE22">
            <v>1153000</v>
          </cell>
          <cell r="DG22">
            <v>2.7116650987770462E-2</v>
          </cell>
          <cell r="DI22">
            <v>1688.1405563689605</v>
          </cell>
          <cell r="DK22">
            <v>6.3356870071709208</v>
          </cell>
          <cell r="DR22" t="str">
            <v>Telecommunications</v>
          </cell>
          <cell r="DV22">
            <v>1187000</v>
          </cell>
          <cell r="DX22">
            <v>2.7120270517272893E-2</v>
          </cell>
          <cell r="DZ22">
            <v>1737.9209370424596</v>
          </cell>
          <cell r="EB22">
            <v>6.5225155919443907</v>
          </cell>
          <cell r="EE22">
            <v>1223000</v>
          </cell>
          <cell r="EG22">
            <v>2.7156052935429435E-2</v>
          </cell>
          <cell r="EI22">
            <v>1790.6295754026355</v>
          </cell>
          <cell r="EK22">
            <v>6.7203340934692424</v>
          </cell>
        </row>
        <row r="23">
          <cell r="Q23" t="str">
            <v>Golf/Health Club</v>
          </cell>
          <cell r="U23">
            <v>682000</v>
          </cell>
          <cell r="W23">
            <v>4.0624255420538477E-2</v>
          </cell>
          <cell r="Y23">
            <v>1997.0717423133235</v>
          </cell>
          <cell r="AA23">
            <v>7.4950820392777464</v>
          </cell>
          <cell r="AD23">
            <v>1406000</v>
          </cell>
          <cell r="AF23">
            <v>4.0714678713114995E-2</v>
          </cell>
          <cell r="AH23">
            <v>2058.5651537335284</v>
          </cell>
          <cell r="AJ23">
            <v>7.7259114762205678</v>
          </cell>
          <cell r="AM23">
            <v>1448000</v>
          </cell>
          <cell r="AO23">
            <v>4.0576136299949557E-2</v>
          </cell>
          <cell r="AQ23">
            <v>2120.0585651537335</v>
          </cell>
          <cell r="AS23">
            <v>7.9566997279995606</v>
          </cell>
          <cell r="AZ23" t="str">
            <v>Golf/Health Club</v>
          </cell>
          <cell r="BD23">
            <v>1491000</v>
          </cell>
          <cell r="BF23">
            <v>4.0659940005454052E-2</v>
          </cell>
          <cell r="BH23">
            <v>2183.0161054172768</v>
          </cell>
          <cell r="BJ23">
            <v>8.1929829381542429</v>
          </cell>
          <cell r="BM23">
            <v>1536000</v>
          </cell>
          <cell r="BO23">
            <v>4.0583386176284084E-2</v>
          </cell>
          <cell r="BQ23">
            <v>2248.9019033674963</v>
          </cell>
          <cell r="BS23">
            <v>8.4402560650603071</v>
          </cell>
          <cell r="BV23">
            <v>1582000</v>
          </cell>
          <cell r="BX23">
            <v>4.0711289533956099E-2</v>
          </cell>
          <cell r="BZ23">
            <v>2316.2518301610544</v>
          </cell>
          <cell r="CB23">
            <v>8.6930241503420618</v>
          </cell>
          <cell r="CI23" t="str">
            <v>Golf/Health Club</v>
          </cell>
          <cell r="CM23">
            <v>1630000</v>
          </cell>
          <cell r="CO23">
            <v>4.0684904153354635E-2</v>
          </cell>
          <cell r="CQ23">
            <v>2386.5300146412883</v>
          </cell>
          <cell r="CS23">
            <v>8.9567821523751956</v>
          </cell>
          <cell r="CV23">
            <v>1679000</v>
          </cell>
          <cell r="CX23">
            <v>4.0668523676880224E-2</v>
          </cell>
          <cell r="CZ23">
            <v>2458.2723279648608</v>
          </cell>
          <cell r="DB23">
            <v>9.2260351127840199</v>
          </cell>
          <cell r="DE23">
            <v>1729000</v>
          </cell>
          <cell r="DG23">
            <v>4.0663217309501412E-2</v>
          </cell>
          <cell r="DI23">
            <v>2531.4787701317714</v>
          </cell>
          <cell r="DK23">
            <v>9.5007830315685364</v>
          </cell>
          <cell r="DR23" t="str">
            <v>Golf/Health Club</v>
          </cell>
          <cell r="DV23">
            <v>1781000</v>
          </cell>
          <cell r="DX23">
            <v>4.0691829647230851E-2</v>
          </cell>
          <cell r="DZ23">
            <v>2607.6134699853587</v>
          </cell>
          <cell r="EB23">
            <v>9.7865208671044321</v>
          </cell>
          <cell r="EE23">
            <v>1834000</v>
          </cell>
          <cell r="EG23">
            <v>4.0722977173816503E-2</v>
          </cell>
          <cell r="EI23">
            <v>2685.2122986822842</v>
          </cell>
          <cell r="EK23">
            <v>10.077753661016018</v>
          </cell>
        </row>
        <row r="24">
          <cell r="Q24" t="str">
            <v>Other Operated Departments</v>
          </cell>
          <cell r="U24">
            <v>910000</v>
          </cell>
          <cell r="W24">
            <v>5.4205384798665712E-2</v>
          </cell>
          <cell r="Y24">
            <v>2664.714494875549</v>
          </cell>
          <cell r="AA24">
            <v>10.00076928994538</v>
          </cell>
          <cell r="AD24">
            <v>1874000</v>
          </cell>
          <cell r="AF24">
            <v>5.4266933078504616E-2</v>
          </cell>
          <cell r="AH24">
            <v>2743.7774524158126</v>
          </cell>
          <cell r="AJ24">
            <v>10.29755199604363</v>
          </cell>
          <cell r="AM24">
            <v>1931000</v>
          </cell>
          <cell r="AO24">
            <v>5.4110855797791853E-2</v>
          </cell>
          <cell r="AQ24">
            <v>2827.2327964860906</v>
          </cell>
          <cell r="AS24">
            <v>10.610764623457976</v>
          </cell>
          <cell r="AZ24" t="str">
            <v>Other Operated Departments</v>
          </cell>
          <cell r="BD24">
            <v>1989000</v>
          </cell>
          <cell r="BF24">
            <v>5.4240523588764661E-2</v>
          </cell>
          <cell r="BH24">
            <v>2912.1522693997072</v>
          </cell>
          <cell r="BJ24">
            <v>10.929472209248015</v>
          </cell>
          <cell r="BM24">
            <v>2048000</v>
          </cell>
          <cell r="BO24">
            <v>5.4111181568378776E-2</v>
          </cell>
          <cell r="BQ24">
            <v>2998.5358711566619</v>
          </cell>
          <cell r="BS24">
            <v>11.253674753413742</v>
          </cell>
          <cell r="BV24">
            <v>2110000</v>
          </cell>
          <cell r="BX24">
            <v>5.4298875421395304E-2</v>
          </cell>
          <cell r="BZ24">
            <v>3089.311859443631</v>
          </cell>
          <cell r="CB24">
            <v>11.594362172706541</v>
          </cell>
          <cell r="CI24" t="str">
            <v>Other Operated Departments</v>
          </cell>
          <cell r="CM24">
            <v>2173000</v>
          </cell>
          <cell r="CO24">
            <v>5.4238218849840258E-2</v>
          </cell>
          <cell r="CQ24">
            <v>3181.5519765739386</v>
          </cell>
          <cell r="CS24">
            <v>11.94054455037503</v>
          </cell>
          <cell r="CV24">
            <v>2238000</v>
          </cell>
          <cell r="CX24">
            <v>5.4208550320939811E-2</v>
          </cell>
          <cell r="CZ24">
            <v>3276.7203513909226</v>
          </cell>
          <cell r="DB24">
            <v>12.2977168447949</v>
          </cell>
          <cell r="DE24">
            <v>2305000</v>
          </cell>
          <cell r="DG24">
            <v>5.4209783631232362E-2</v>
          </cell>
          <cell r="DI24">
            <v>3374.8169838945828</v>
          </cell>
          <cell r="DK24">
            <v>12.665879055966151</v>
          </cell>
          <cell r="DR24" t="str">
            <v>Other Operated Departments</v>
          </cell>
          <cell r="DV24">
            <v>2374000</v>
          </cell>
          <cell r="DX24">
            <v>5.4240541034545786E-2</v>
          </cell>
          <cell r="DZ24">
            <v>3475.8418740849193</v>
          </cell>
          <cell r="EB24">
            <v>13.045031183888781</v>
          </cell>
          <cell r="EE24">
            <v>2446000</v>
          </cell>
          <cell r="EG24">
            <v>5.4312105870858871E-2</v>
          </cell>
          <cell r="EI24">
            <v>3581.259150805271</v>
          </cell>
          <cell r="EK24">
            <v>13.440668186938485</v>
          </cell>
        </row>
        <row r="25">
          <cell r="Q25" t="str">
            <v>Rentals and Other Income</v>
          </cell>
          <cell r="U25">
            <v>273000</v>
          </cell>
          <cell r="W25">
            <v>1.6261615439599714E-2</v>
          </cell>
          <cell r="Y25">
            <v>799.41434846266475</v>
          </cell>
          <cell r="AA25">
            <v>3.000230786983614</v>
          </cell>
          <cell r="AD25">
            <v>562000</v>
          </cell>
          <cell r="AF25">
            <v>1.6274288361856775E-2</v>
          </cell>
          <cell r="AH25">
            <v>822.84040995607609</v>
          </cell>
          <cell r="AJ25">
            <v>3.0881666071379508</v>
          </cell>
          <cell r="AM25">
            <v>579000</v>
          </cell>
          <cell r="AO25">
            <v>1.6224850081264362E-2</v>
          </cell>
          <cell r="AQ25">
            <v>847.73060029282578</v>
          </cell>
          <cell r="AS25">
            <v>3.1815808995246861</v>
          </cell>
          <cell r="AZ25" t="str">
            <v>Rentals and Other Income</v>
          </cell>
          <cell r="BD25">
            <v>597000</v>
          </cell>
          <cell r="BF25">
            <v>1.6280338151077173E-2</v>
          </cell>
          <cell r="BH25">
            <v>874.08491947291361</v>
          </cell>
          <cell r="BJ25">
            <v>3.2804901502871116</v>
          </cell>
          <cell r="BM25">
            <v>615000</v>
          </cell>
          <cell r="BO25">
            <v>1.6249207355738746E-2</v>
          </cell>
          <cell r="BQ25">
            <v>900.43923865300144</v>
          </cell>
          <cell r="BS25">
            <v>3.379399401049537</v>
          </cell>
          <cell r="BV25">
            <v>633000</v>
          </cell>
          <cell r="BX25">
            <v>1.6289662626418591E-2</v>
          </cell>
          <cell r="BZ25">
            <v>926.79355783308927</v>
          </cell>
          <cell r="CB25">
            <v>3.4783086518119624</v>
          </cell>
          <cell r="CI25" t="str">
            <v>Rentals and Other Income</v>
          </cell>
          <cell r="CM25">
            <v>652000</v>
          </cell>
          <cell r="CO25">
            <v>1.6273961661341853E-2</v>
          </cell>
          <cell r="CQ25">
            <v>954.61200585651534</v>
          </cell>
          <cell r="CS25">
            <v>3.5827128609500782</v>
          </cell>
          <cell r="CV25">
            <v>672000</v>
          </cell>
          <cell r="CX25">
            <v>1.6277098219692383E-2</v>
          </cell>
          <cell r="CZ25">
            <v>983.89458272327965</v>
          </cell>
          <cell r="DB25">
            <v>3.6926120284638846</v>
          </cell>
          <cell r="DE25">
            <v>692000</v>
          </cell>
          <cell r="DG25">
            <v>1.6274694261523989E-2</v>
          </cell>
          <cell r="DI25">
            <v>1013.177159590044</v>
          </cell>
          <cell r="DK25">
            <v>3.8025111959776905</v>
          </cell>
          <cell r="DR25" t="str">
            <v>Rentals and Other Income</v>
          </cell>
          <cell r="DV25">
            <v>712000</v>
          </cell>
          <cell r="DX25">
            <v>1.6267592761835131E-2</v>
          </cell>
          <cell r="DZ25">
            <v>1042.4597364568083</v>
          </cell>
          <cell r="EB25">
            <v>3.9124103634914964</v>
          </cell>
          <cell r="EE25">
            <v>734000</v>
          </cell>
          <cell r="EG25">
            <v>1.6298072652988719E-2</v>
          </cell>
          <cell r="EI25">
            <v>1074.670571010249</v>
          </cell>
          <cell r="EK25">
            <v>4.0332994477566828</v>
          </cell>
        </row>
        <row r="27">
          <cell r="R27" t="str">
            <v>Total Revenues</v>
          </cell>
          <cell r="U27">
            <v>16788000</v>
          </cell>
          <cell r="W27">
            <v>1</v>
          </cell>
          <cell r="Y27">
            <v>49159.590043923869</v>
          </cell>
          <cell r="AA27">
            <v>184.49770861494841</v>
          </cell>
          <cell r="AD27">
            <v>34533000</v>
          </cell>
          <cell r="AF27">
            <v>1</v>
          </cell>
          <cell r="AH27">
            <v>50560.761346998537</v>
          </cell>
          <cell r="AJ27">
            <v>189.75739758771329</v>
          </cell>
          <cell r="AM27">
            <v>35686000</v>
          </cell>
          <cell r="AO27">
            <v>1</v>
          </cell>
          <cell r="AQ27">
            <v>52248.901903367499</v>
          </cell>
          <cell r="AS27">
            <v>196.0930845948842</v>
          </cell>
          <cell r="BA27" t="str">
            <v>Total Revenues</v>
          </cell>
          <cell r="BD27">
            <v>36670000</v>
          </cell>
          <cell r="BF27">
            <v>1</v>
          </cell>
          <cell r="BH27">
            <v>53689.604685212296</v>
          </cell>
          <cell r="BJ27">
            <v>201.50012363656344</v>
          </cell>
          <cell r="BM27">
            <v>37848000</v>
          </cell>
          <cell r="BO27">
            <v>1</v>
          </cell>
          <cell r="BQ27">
            <v>55414.348462664711</v>
          </cell>
          <cell r="BS27">
            <v>207.97318460312664</v>
          </cell>
          <cell r="BV27">
            <v>38859000</v>
          </cell>
          <cell r="BX27">
            <v>1</v>
          </cell>
          <cell r="BZ27">
            <v>56894.582723279651</v>
          </cell>
          <cell r="CB27">
            <v>213.52858752094954</v>
          </cell>
          <cell r="CJ27" t="str">
            <v>Total Revenues</v>
          </cell>
          <cell r="CM27">
            <v>40064000</v>
          </cell>
          <cell r="CO27">
            <v>1</v>
          </cell>
          <cell r="CQ27">
            <v>58658.857979502194</v>
          </cell>
          <cell r="CS27">
            <v>220.15001236365634</v>
          </cell>
          <cell r="CV27">
            <v>41285000</v>
          </cell>
          <cell r="CX27">
            <v>1</v>
          </cell>
          <cell r="CZ27">
            <v>60446.559297218155</v>
          </cell>
          <cell r="DB27">
            <v>226.85935654037419</v>
          </cell>
          <cell r="DE27">
            <v>42520000</v>
          </cell>
          <cell r="DG27">
            <v>1</v>
          </cell>
          <cell r="DI27">
            <v>62254.75841874085</v>
          </cell>
          <cell r="DK27">
            <v>233.64563013435173</v>
          </cell>
          <cell r="DS27" t="str">
            <v>Total Revenues</v>
          </cell>
          <cell r="DV27">
            <v>43768000</v>
          </cell>
          <cell r="DX27">
            <v>1</v>
          </cell>
          <cell r="DZ27">
            <v>64081.991215226939</v>
          </cell>
          <cell r="EB27">
            <v>240.50333818721325</v>
          </cell>
          <cell r="EE27">
            <v>45036000</v>
          </cell>
          <cell r="EG27">
            <v>1</v>
          </cell>
          <cell r="EI27">
            <v>65938.506588579796</v>
          </cell>
          <cell r="EK27">
            <v>247.47094540758854</v>
          </cell>
        </row>
        <row r="29">
          <cell r="P29" t="str">
            <v>Departmental Expenses (3)</v>
          </cell>
          <cell r="AY29" t="str">
            <v>Departmental Expenses (3)</v>
          </cell>
          <cell r="CH29" t="str">
            <v>Departmental Expenses (3)</v>
          </cell>
          <cell r="DQ29" t="str">
            <v>Departmental Expenses (3)</v>
          </cell>
        </row>
        <row r="30">
          <cell r="Q30" t="str">
            <v>Rooms</v>
          </cell>
          <cell r="U30">
            <v>3185000</v>
          </cell>
          <cell r="W30">
            <v>0.3211332930026215</v>
          </cell>
          <cell r="Y30">
            <v>9326.5007320644218</v>
          </cell>
          <cell r="AA30">
            <v>35.002692514808828</v>
          </cell>
          <cell r="AD30">
            <v>6561000</v>
          </cell>
          <cell r="AF30">
            <v>0.32190167795113334</v>
          </cell>
          <cell r="AH30">
            <v>9606.1493411420197</v>
          </cell>
          <cell r="AJ30">
            <v>36.052421902904086</v>
          </cell>
          <cell r="AM30">
            <v>6757000</v>
          </cell>
          <cell r="AO30">
            <v>0.32008526764566558</v>
          </cell>
          <cell r="AQ30">
            <v>9893.1185944363096</v>
          </cell>
          <cell r="AS30">
            <v>37.129433744539384</v>
          </cell>
          <cell r="AZ30" t="str">
            <v>Rooms</v>
          </cell>
          <cell r="BD30">
            <v>6960000</v>
          </cell>
          <cell r="BF30">
            <v>0.32138899150350941</v>
          </cell>
          <cell r="BH30">
            <v>10190.336749633967</v>
          </cell>
          <cell r="BJ30">
            <v>38.244910294804519</v>
          </cell>
          <cell r="BM30">
            <v>7169000</v>
          </cell>
          <cell r="BO30">
            <v>0.32027340957827022</v>
          </cell>
          <cell r="BQ30">
            <v>10496.339677891654</v>
          </cell>
          <cell r="BS30">
            <v>39.393356595323787</v>
          </cell>
          <cell r="BV30">
            <v>7384000</v>
          </cell>
          <cell r="BX30">
            <v>0.32202354993458354</v>
          </cell>
          <cell r="BZ30">
            <v>10811.127379209371</v>
          </cell>
          <cell r="CB30">
            <v>40.574772646097209</v>
          </cell>
          <cell r="CI30" t="str">
            <v>Rooms</v>
          </cell>
          <cell r="CM30">
            <v>7605000</v>
          </cell>
          <cell r="CO30">
            <v>0.32145574435708851</v>
          </cell>
          <cell r="CQ30">
            <v>11134.699853587115</v>
          </cell>
          <cell r="CS30">
            <v>41.789158447124763</v>
          </cell>
          <cell r="CV30">
            <v>7834000</v>
          </cell>
          <cell r="CX30">
            <v>0.32124989748216187</v>
          </cell>
          <cell r="CZ30">
            <v>11469.985358711567</v>
          </cell>
          <cell r="DB30">
            <v>43.04750391515784</v>
          </cell>
          <cell r="DE30">
            <v>8069000</v>
          </cell>
          <cell r="DG30">
            <v>0.32129489527753446</v>
          </cell>
          <cell r="DI30">
            <v>11814.055636896046</v>
          </cell>
          <cell r="DK30">
            <v>44.338819133445064</v>
          </cell>
          <cell r="DR30" t="str">
            <v>Rooms</v>
          </cell>
          <cell r="DV30">
            <v>8311000</v>
          </cell>
          <cell r="DX30">
            <v>0.32160823465676031</v>
          </cell>
          <cell r="DZ30">
            <v>12168.374816983895</v>
          </cell>
          <cell r="EB30">
            <v>45.668599060362119</v>
          </cell>
          <cell r="EE30">
            <v>8560000</v>
          </cell>
          <cell r="EG30">
            <v>0.32216785848701546</v>
          </cell>
          <cell r="EI30">
            <v>12532.94289897511</v>
          </cell>
          <cell r="EK30">
            <v>47.036843695909006</v>
          </cell>
        </row>
        <row r="31">
          <cell r="Q31" t="str">
            <v>Food and Beverage</v>
          </cell>
          <cell r="U31">
            <v>3321000</v>
          </cell>
          <cell r="W31">
            <v>0.72989010989010994</v>
          </cell>
          <cell r="Y31">
            <v>9724.7437774524151</v>
          </cell>
          <cell r="AA31">
            <v>36.497312980119347</v>
          </cell>
          <cell r="AD31">
            <v>6842000</v>
          </cell>
          <cell r="AF31">
            <v>0.7300469483568075</v>
          </cell>
          <cell r="AH31">
            <v>10017.569546120059</v>
          </cell>
          <cell r="AJ31">
            <v>37.596505206473061</v>
          </cell>
          <cell r="AM31">
            <v>7047000</v>
          </cell>
          <cell r="AO31">
            <v>0.73003211436859006</v>
          </cell>
          <cell r="AQ31">
            <v>10317.715959004392</v>
          </cell>
          <cell r="AS31">
            <v>38.722971673489575</v>
          </cell>
          <cell r="AZ31" t="str">
            <v>Food and Beverage</v>
          </cell>
          <cell r="BD31">
            <v>7258000</v>
          </cell>
          <cell r="BF31">
            <v>0.72996077642562607</v>
          </cell>
          <cell r="BH31">
            <v>10626.647144948756</v>
          </cell>
          <cell r="BJ31">
            <v>39.882407890760227</v>
          </cell>
          <cell r="BM31">
            <v>7476000</v>
          </cell>
          <cell r="BO31">
            <v>0.73000683526999322</v>
          </cell>
          <cell r="BQ31">
            <v>10945.827232796486</v>
          </cell>
          <cell r="BS31">
            <v>41.080308816660711</v>
          </cell>
          <cell r="BV31">
            <v>7700000</v>
          </cell>
          <cell r="BX31">
            <v>0.72992700729927007</v>
          </cell>
          <cell r="BZ31">
            <v>11273.792093704245</v>
          </cell>
          <cell r="CB31">
            <v>42.311179492815342</v>
          </cell>
          <cell r="CI31" t="str">
            <v>Food and Beverage</v>
          </cell>
          <cell r="CM31">
            <v>7931000</v>
          </cell>
          <cell r="CO31">
            <v>0.72995858260469393</v>
          </cell>
          <cell r="CQ31">
            <v>11612.005856515374</v>
          </cell>
          <cell r="CS31">
            <v>43.580514877599803</v>
          </cell>
          <cell r="CV31">
            <v>8169000</v>
          </cell>
          <cell r="CX31">
            <v>0.72996157626664282</v>
          </cell>
          <cell r="CZ31">
            <v>11960.468521229868</v>
          </cell>
          <cell r="DB31">
            <v>44.888314971014097</v>
          </cell>
          <cell r="DE31">
            <v>8414000</v>
          </cell>
          <cell r="DG31">
            <v>0.72993840548277955</v>
          </cell>
          <cell r="DI31">
            <v>12319.18008784773</v>
          </cell>
          <cell r="DK31">
            <v>46.234579773058222</v>
          </cell>
          <cell r="DR31" t="str">
            <v>Food and Beverage</v>
          </cell>
          <cell r="DV31">
            <v>8667000</v>
          </cell>
          <cell r="DX31">
            <v>0.73003706199460916</v>
          </cell>
          <cell r="DZ31">
            <v>12689.604685212298</v>
          </cell>
          <cell r="EB31">
            <v>47.624804242107864</v>
          </cell>
          <cell r="EE31">
            <v>8927000</v>
          </cell>
          <cell r="EG31">
            <v>0.72998609861803909</v>
          </cell>
          <cell r="EI31">
            <v>13070.278184480234</v>
          </cell>
          <cell r="EK31">
            <v>49.053493419787344</v>
          </cell>
        </row>
        <row r="32">
          <cell r="Q32" t="str">
            <v>Telecommunications</v>
          </cell>
          <cell r="U32">
            <v>273000</v>
          </cell>
          <cell r="W32">
            <v>0.6</v>
          </cell>
          <cell r="Y32">
            <v>799.41434846266475</v>
          </cell>
          <cell r="AA32">
            <v>3.000230786983614</v>
          </cell>
          <cell r="AD32">
            <v>562000</v>
          </cell>
          <cell r="AF32">
            <v>0.59978655282817506</v>
          </cell>
          <cell r="AH32">
            <v>822.84040995607609</v>
          </cell>
          <cell r="AJ32">
            <v>3.0881666071379508</v>
          </cell>
          <cell r="AM32">
            <v>579000</v>
          </cell>
          <cell r="AO32">
            <v>0.6</v>
          </cell>
          <cell r="AQ32">
            <v>847.73060029282578</v>
          </cell>
          <cell r="AS32">
            <v>3.1815808995246861</v>
          </cell>
          <cell r="AZ32" t="str">
            <v>Telecommunications</v>
          </cell>
          <cell r="BD32">
            <v>597000</v>
          </cell>
          <cell r="BF32">
            <v>0.60060362173038229</v>
          </cell>
          <cell r="BH32">
            <v>874.08491947291361</v>
          </cell>
          <cell r="BJ32">
            <v>3.2804901502871116</v>
          </cell>
          <cell r="BM32">
            <v>614000</v>
          </cell>
          <cell r="BO32">
            <v>0.599609375</v>
          </cell>
          <cell r="BQ32">
            <v>898.97510980966319</v>
          </cell>
          <cell r="BS32">
            <v>3.3739044426738469</v>
          </cell>
          <cell r="BV32">
            <v>633000</v>
          </cell>
          <cell r="BX32">
            <v>0.6</v>
          </cell>
          <cell r="BZ32">
            <v>926.79355783308927</v>
          </cell>
          <cell r="CB32">
            <v>3.4783086518119624</v>
          </cell>
          <cell r="CI32" t="str">
            <v>Telecommunications</v>
          </cell>
          <cell r="CM32">
            <v>652000</v>
          </cell>
          <cell r="CO32">
            <v>0.60036832412523022</v>
          </cell>
          <cell r="CQ32">
            <v>954.61200585651534</v>
          </cell>
          <cell r="CS32">
            <v>3.5827128609500782</v>
          </cell>
          <cell r="CV32">
            <v>671000</v>
          </cell>
          <cell r="CX32">
            <v>0.59964253798033962</v>
          </cell>
          <cell r="CZ32">
            <v>982.43045387994141</v>
          </cell>
          <cell r="DB32">
            <v>3.6871170700881941</v>
          </cell>
          <cell r="DE32">
            <v>692000</v>
          </cell>
          <cell r="DG32">
            <v>0.60017346053772769</v>
          </cell>
          <cell r="DI32">
            <v>1013.177159590044</v>
          </cell>
          <cell r="DK32">
            <v>3.8025111959776905</v>
          </cell>
          <cell r="DR32" t="str">
            <v>Telecommunications</v>
          </cell>
          <cell r="DV32">
            <v>712000</v>
          </cell>
          <cell r="DX32">
            <v>0.59983150800336982</v>
          </cell>
          <cell r="DZ32">
            <v>1042.4597364568083</v>
          </cell>
          <cell r="EB32">
            <v>3.9124103634914964</v>
          </cell>
          <cell r="EE32">
            <v>734000</v>
          </cell>
          <cell r="EG32">
            <v>0.60016353229762875</v>
          </cell>
          <cell r="EI32">
            <v>1074.670571010249</v>
          </cell>
          <cell r="EK32">
            <v>4.0332994477566828</v>
          </cell>
        </row>
        <row r="33">
          <cell r="Q33" t="str">
            <v>Golf/Health Club</v>
          </cell>
          <cell r="U33">
            <v>478000</v>
          </cell>
          <cell r="W33">
            <v>0.70087976539589447</v>
          </cell>
          <cell r="Y33">
            <v>1399.7071742313324</v>
          </cell>
          <cell r="AA33">
            <v>5.2531513413119688</v>
          </cell>
          <cell r="AD33">
            <v>984000</v>
          </cell>
          <cell r="AF33">
            <v>0.69985775248933146</v>
          </cell>
          <cell r="AH33">
            <v>1440.7027818448023</v>
          </cell>
          <cell r="AJ33">
            <v>5.4070390416792593</v>
          </cell>
          <cell r="AM33">
            <v>1014000</v>
          </cell>
          <cell r="AO33">
            <v>0.70027624309392267</v>
          </cell>
          <cell r="AQ33">
            <v>1484.6266471449487</v>
          </cell>
          <cell r="AS33">
            <v>5.5718877929499682</v>
          </cell>
          <cell r="AZ33" t="str">
            <v>Golf/Health Club</v>
          </cell>
          <cell r="BD33">
            <v>1044000</v>
          </cell>
          <cell r="BF33">
            <v>0.7002012072434608</v>
          </cell>
          <cell r="BH33">
            <v>1528.5505124450951</v>
          </cell>
          <cell r="BJ33">
            <v>5.7367365442206779</v>
          </cell>
          <cell r="BM33">
            <v>1075000</v>
          </cell>
          <cell r="BO33">
            <v>0.69986979166666663</v>
          </cell>
          <cell r="BQ33">
            <v>1573.9385065885797</v>
          </cell>
          <cell r="BS33">
            <v>5.9070802538670772</v>
          </cell>
          <cell r="BV33">
            <v>1108000</v>
          </cell>
          <cell r="BX33">
            <v>0.70037926675094819</v>
          </cell>
          <cell r="BZ33">
            <v>1622.2547584187409</v>
          </cell>
          <cell r="CB33">
            <v>6.0884138802648566</v>
          </cell>
          <cell r="CI33" t="str">
            <v>Golf/Health Club</v>
          </cell>
          <cell r="CM33">
            <v>1141000</v>
          </cell>
          <cell r="CO33">
            <v>0.7</v>
          </cell>
          <cell r="CQ33">
            <v>1670.571010248902</v>
          </cell>
          <cell r="CS33">
            <v>6.2697475066626369</v>
          </cell>
          <cell r="CV33">
            <v>1175000</v>
          </cell>
          <cell r="CX33">
            <v>0.69982132221560456</v>
          </cell>
          <cell r="CZ33">
            <v>1720.3513909224012</v>
          </cell>
          <cell r="DB33">
            <v>6.4565760914361077</v>
          </cell>
          <cell r="DE33">
            <v>1210000</v>
          </cell>
          <cell r="DG33">
            <v>0.69982648930017355</v>
          </cell>
          <cell r="DI33">
            <v>1771.5959004392387</v>
          </cell>
          <cell r="DK33">
            <v>6.648899634585268</v>
          </cell>
          <cell r="DR33" t="str">
            <v>Golf/Health Club</v>
          </cell>
          <cell r="DV33">
            <v>1247000</v>
          </cell>
          <cell r="DX33">
            <v>0.70016844469399209</v>
          </cell>
          <cell r="DZ33">
            <v>1825.7686676427525</v>
          </cell>
          <cell r="EB33">
            <v>6.8522130944858093</v>
          </cell>
          <cell r="EE33">
            <v>1284000</v>
          </cell>
          <cell r="EG33">
            <v>0.7001090512540894</v>
          </cell>
          <cell r="EI33">
            <v>1879.9414348462665</v>
          </cell>
          <cell r="EK33">
            <v>7.0555265543863506</v>
          </cell>
        </row>
        <row r="34">
          <cell r="Q34" t="str">
            <v>Other Operated Departments</v>
          </cell>
          <cell r="U34">
            <v>637000</v>
          </cell>
          <cell r="W34">
            <v>0.7</v>
          </cell>
          <cell r="Y34">
            <v>1865.3001464128843</v>
          </cell>
          <cell r="AA34">
            <v>7.0005385029617662</v>
          </cell>
          <cell r="AD34">
            <v>1312000</v>
          </cell>
          <cell r="AF34">
            <v>0.70010672358591253</v>
          </cell>
          <cell r="AH34">
            <v>1920.9370424597364</v>
          </cell>
          <cell r="AJ34">
            <v>7.2093853889056794</v>
          </cell>
          <cell r="AM34">
            <v>1351000</v>
          </cell>
          <cell r="AO34">
            <v>0.69963749352667015</v>
          </cell>
          <cell r="AQ34">
            <v>1978.0380673499269</v>
          </cell>
          <cell r="AS34">
            <v>7.4236887655576007</v>
          </cell>
          <cell r="AZ34" t="str">
            <v>Other Operated Departments</v>
          </cell>
          <cell r="BD34">
            <v>1392000</v>
          </cell>
          <cell r="BF34">
            <v>0.69984917043740569</v>
          </cell>
          <cell r="BH34">
            <v>2038.0673499267937</v>
          </cell>
          <cell r="BJ34">
            <v>7.648982058960903</v>
          </cell>
          <cell r="BM34">
            <v>1434000</v>
          </cell>
          <cell r="BO34">
            <v>0.7001953125</v>
          </cell>
          <cell r="BQ34">
            <v>2099.5607613469983</v>
          </cell>
          <cell r="BS34">
            <v>7.8797703107398958</v>
          </cell>
          <cell r="BV34">
            <v>1477000</v>
          </cell>
          <cell r="BX34">
            <v>0.7</v>
          </cell>
          <cell r="BZ34">
            <v>2162.5183016105416</v>
          </cell>
          <cell r="CB34">
            <v>8.1160535208945799</v>
          </cell>
          <cell r="CI34" t="str">
            <v>Other Operated Departments</v>
          </cell>
          <cell r="CM34">
            <v>1521000</v>
          </cell>
          <cell r="CO34">
            <v>0.69995398067188219</v>
          </cell>
          <cell r="CQ34">
            <v>2226.939970717423</v>
          </cell>
          <cell r="CS34">
            <v>8.3578316894249518</v>
          </cell>
          <cell r="CV34">
            <v>1567000</v>
          </cell>
          <cell r="CX34">
            <v>0.70017873100983019</v>
          </cell>
          <cell r="CZ34">
            <v>2294.2898975109811</v>
          </cell>
          <cell r="DB34">
            <v>8.6105997747067065</v>
          </cell>
          <cell r="DE34">
            <v>1614000</v>
          </cell>
          <cell r="DG34">
            <v>0.70021691973969635</v>
          </cell>
          <cell r="DI34">
            <v>2363.1039531478768</v>
          </cell>
          <cell r="DK34">
            <v>8.8688628183641516</v>
          </cell>
          <cell r="DR34" t="str">
            <v>Other Operated Departments</v>
          </cell>
          <cell r="DV34">
            <v>1662000</v>
          </cell>
          <cell r="DX34">
            <v>0.70008424599831509</v>
          </cell>
          <cell r="DZ34">
            <v>2433.3821376281112</v>
          </cell>
          <cell r="EB34">
            <v>9.1326208203972854</v>
          </cell>
          <cell r="EE34">
            <v>1712000</v>
          </cell>
          <cell r="EG34">
            <v>0.69991823385118557</v>
          </cell>
          <cell r="EI34">
            <v>2506.5885797950218</v>
          </cell>
          <cell r="EK34">
            <v>9.4073687391818002</v>
          </cell>
        </row>
        <row r="36">
          <cell r="R36" t="str">
            <v>Total Departmental Expenses</v>
          </cell>
          <cell r="U36">
            <v>7894000</v>
          </cell>
          <cell r="W36">
            <v>0.47021682153919464</v>
          </cell>
          <cell r="Y36">
            <v>23115.66617862372</v>
          </cell>
          <cell r="AA36">
            <v>86.753926126185533</v>
          </cell>
          <cell r="AD36">
            <v>16261000</v>
          </cell>
          <cell r="AF36">
            <v>0.47088292358034345</v>
          </cell>
          <cell r="AH36">
            <v>23808.199121522695</v>
          </cell>
          <cell r="AJ36">
            <v>89.353518147100033</v>
          </cell>
          <cell r="AM36">
            <v>16748000</v>
          </cell>
          <cell r="AO36">
            <v>0.46931569803284201</v>
          </cell>
          <cell r="AQ36">
            <v>24521.229868228405</v>
          </cell>
          <cell r="AS36">
            <v>92.02956287606122</v>
          </cell>
          <cell r="BA36" t="str">
            <v>Total Departmental Expenses</v>
          </cell>
          <cell r="BD36">
            <v>17251000</v>
          </cell>
          <cell r="BF36">
            <v>0.47043905099536404</v>
          </cell>
          <cell r="BH36">
            <v>25257.686676427526</v>
          </cell>
          <cell r="BJ36">
            <v>94.793526939033441</v>
          </cell>
          <cell r="BM36">
            <v>17768000</v>
          </cell>
          <cell r="BO36">
            <v>0.4694567744662862</v>
          </cell>
          <cell r="BQ36">
            <v>26014.64128843338</v>
          </cell>
          <cell r="BS36">
            <v>97.634420419265325</v>
          </cell>
          <cell r="BV36">
            <v>18302000</v>
          </cell>
          <cell r="BX36">
            <v>0.47098484263619755</v>
          </cell>
          <cell r="BZ36">
            <v>26796.486090775987</v>
          </cell>
          <cell r="CB36">
            <v>100.56872819188395</v>
          </cell>
          <cell r="CJ36" t="str">
            <v>Total Departmental Expenses</v>
          </cell>
          <cell r="CM36">
            <v>18850000</v>
          </cell>
          <cell r="CO36">
            <v>0.47049720447284343</v>
          </cell>
          <cell r="CQ36">
            <v>27598.828696925328</v>
          </cell>
          <cell r="CS36">
            <v>103.57996538176224</v>
          </cell>
          <cell r="CV36">
            <v>19416000</v>
          </cell>
          <cell r="CX36">
            <v>0.47029187356182633</v>
          </cell>
          <cell r="CZ36">
            <v>28427.525622254758</v>
          </cell>
          <cell r="DB36">
            <v>106.69011182240294</v>
          </cell>
          <cell r="DE36">
            <v>19999000</v>
          </cell>
          <cell r="DG36">
            <v>0.470343367826905</v>
          </cell>
          <cell r="DI36">
            <v>29281.112737920936</v>
          </cell>
          <cell r="DK36">
            <v>109.8936725554304</v>
          </cell>
          <cell r="DS36" t="str">
            <v>Total Departmental Expenses</v>
          </cell>
          <cell r="DV36">
            <v>20599000</v>
          </cell>
          <cell r="DX36">
            <v>0.47064065070371047</v>
          </cell>
          <cell r="DZ36">
            <v>30159.590043923865</v>
          </cell>
          <cell r="EB36">
            <v>113.19064758084457</v>
          </cell>
          <cell r="EE36">
            <v>21217000</v>
          </cell>
          <cell r="EG36">
            <v>0.47111199928945735</v>
          </cell>
          <cell r="EI36">
            <v>31064.421669106883</v>
          </cell>
          <cell r="EK36">
            <v>116.58653185702119</v>
          </cell>
        </row>
        <row r="38">
          <cell r="R38" t="str">
            <v>Departmental Profit</v>
          </cell>
          <cell r="U38">
            <v>8894000</v>
          </cell>
          <cell r="W38">
            <v>0.52978317846080536</v>
          </cell>
          <cell r="Y38">
            <v>26043.923865300145</v>
          </cell>
          <cell r="AA38">
            <v>97.743782488762875</v>
          </cell>
          <cell r="AD38">
            <v>18272000</v>
          </cell>
          <cell r="AF38">
            <v>0.52911707641965655</v>
          </cell>
          <cell r="AH38">
            <v>26752.562225475842</v>
          </cell>
          <cell r="AJ38">
            <v>100.40387944061324</v>
          </cell>
          <cell r="AM38">
            <v>18938000</v>
          </cell>
          <cell r="AO38">
            <v>0.53068430196715799</v>
          </cell>
          <cell r="AQ38">
            <v>27727.67203513909</v>
          </cell>
          <cell r="AS38">
            <v>104.06352171882298</v>
          </cell>
          <cell r="BA38" t="str">
            <v>Departmental Profit</v>
          </cell>
          <cell r="BD38">
            <v>19419000</v>
          </cell>
          <cell r="BF38">
            <v>0.52956094900463591</v>
          </cell>
          <cell r="BH38">
            <v>28431.918008784774</v>
          </cell>
          <cell r="BJ38">
            <v>106.70659669753002</v>
          </cell>
          <cell r="BM38">
            <v>20080000</v>
          </cell>
          <cell r="BO38">
            <v>0.5305432255337138</v>
          </cell>
          <cell r="BQ38">
            <v>29399.707174231331</v>
          </cell>
          <cell r="BS38">
            <v>110.3387641838613</v>
          </cell>
          <cell r="BV38">
            <v>20557000</v>
          </cell>
          <cell r="BX38">
            <v>0.52901515736380245</v>
          </cell>
          <cell r="BZ38">
            <v>30098.096632503661</v>
          </cell>
          <cell r="CB38">
            <v>112.95985932906558</v>
          </cell>
          <cell r="CJ38" t="str">
            <v>Departmental Profit</v>
          </cell>
          <cell r="CM38">
            <v>21214000</v>
          </cell>
          <cell r="CO38">
            <v>0.52950279552715651</v>
          </cell>
          <cell r="CQ38">
            <v>31060.029282576867</v>
          </cell>
          <cell r="CS38">
            <v>116.57004698189411</v>
          </cell>
          <cell r="CV38">
            <v>21869000</v>
          </cell>
          <cell r="CX38">
            <v>0.52970812643817367</v>
          </cell>
          <cell r="CZ38">
            <v>32019.033674963397</v>
          </cell>
          <cell r="DB38">
            <v>120.16924471797127</v>
          </cell>
          <cell r="DE38">
            <v>22521000</v>
          </cell>
          <cell r="DG38">
            <v>0.529656632173095</v>
          </cell>
          <cell r="DI38">
            <v>32973.645680819915</v>
          </cell>
          <cell r="DK38">
            <v>123.75195757892133</v>
          </cell>
          <cell r="DS38" t="str">
            <v>Departmental Profit</v>
          </cell>
          <cell r="DV38">
            <v>23169000</v>
          </cell>
          <cell r="DX38">
            <v>0.52935934929628947</v>
          </cell>
          <cell r="DZ38">
            <v>33922.401171303078</v>
          </cell>
          <cell r="EB38">
            <v>127.31269060636866</v>
          </cell>
          <cell r="EE38">
            <v>23819000</v>
          </cell>
          <cell r="EG38">
            <v>0.52888800071054265</v>
          </cell>
          <cell r="EI38">
            <v>34874.084919472916</v>
          </cell>
          <cell r="EK38">
            <v>130.88441355056736</v>
          </cell>
        </row>
        <row r="40">
          <cell r="P40" t="str">
            <v>Undistributed Expenses</v>
          </cell>
          <cell r="AY40" t="str">
            <v>Undistributed Expenses</v>
          </cell>
          <cell r="CH40" t="str">
            <v>Undistributed Expenses</v>
          </cell>
          <cell r="DQ40" t="str">
            <v>Undistributed Expenses</v>
          </cell>
        </row>
        <row r="41">
          <cell r="Q41" t="str">
            <v>Administrative and General</v>
          </cell>
          <cell r="U41">
            <v>1639000</v>
          </cell>
          <cell r="W41">
            <v>9.7629258994519894E-2</v>
          </cell>
          <cell r="Y41">
            <v>4799.4143484626647</v>
          </cell>
          <cell r="AA41">
            <v>18.012374578264261</v>
          </cell>
          <cell r="AD41">
            <v>3377000</v>
          </cell>
          <cell r="AF41">
            <v>9.7790519213505928E-2</v>
          </cell>
          <cell r="AH41">
            <v>4944.3631039531483</v>
          </cell>
          <cell r="AJ41">
            <v>18.556474434706157</v>
          </cell>
          <cell r="AM41">
            <v>3478000</v>
          </cell>
          <cell r="AO41">
            <v>9.7461189261895426E-2</v>
          </cell>
          <cell r="AQ41">
            <v>5092.2401171303072</v>
          </cell>
          <cell r="AS41">
            <v>19.111465230650879</v>
          </cell>
          <cell r="AZ41" t="str">
            <v>Administrative and General</v>
          </cell>
          <cell r="BD41">
            <v>3582000</v>
          </cell>
          <cell r="BF41">
            <v>9.7682028906463048E-2</v>
          </cell>
          <cell r="BH41">
            <v>5244.5095168374819</v>
          </cell>
          <cell r="BJ41">
            <v>19.68294090172267</v>
          </cell>
          <cell r="BM41">
            <v>3690000</v>
          </cell>
          <cell r="BO41">
            <v>9.749524413443246E-2</v>
          </cell>
          <cell r="BQ41">
            <v>5402.6354319180091</v>
          </cell>
          <cell r="BS41">
            <v>20.276396406297224</v>
          </cell>
          <cell r="BV41">
            <v>3801000</v>
          </cell>
          <cell r="BX41">
            <v>9.7815177951053808E-2</v>
          </cell>
          <cell r="BZ41">
            <v>5565.1537335285502</v>
          </cell>
          <cell r="CB41">
            <v>20.886336785998846</v>
          </cell>
          <cell r="CI41" t="str">
            <v>Administrative and General</v>
          </cell>
          <cell r="CM41">
            <v>3915000</v>
          </cell>
          <cell r="CO41">
            <v>9.7718650159744402E-2</v>
          </cell>
          <cell r="CQ41">
            <v>5732.0644216691071</v>
          </cell>
          <cell r="CS41">
            <v>21.512762040827539</v>
          </cell>
          <cell r="CV41">
            <v>4032000</v>
          </cell>
          <cell r="CX41">
            <v>9.7662589318154289E-2</v>
          </cell>
          <cell r="CZ41">
            <v>5903.3674963396779</v>
          </cell>
          <cell r="DB41">
            <v>22.155672170783305</v>
          </cell>
          <cell r="DE41">
            <v>4153000</v>
          </cell>
          <cell r="DG41">
            <v>9.7671683913452489E-2</v>
          </cell>
          <cell r="DI41">
            <v>6080.5270863836022</v>
          </cell>
          <cell r="DK41">
            <v>22.820562134241833</v>
          </cell>
          <cell r="DR41" t="str">
            <v>Administrative and General</v>
          </cell>
          <cell r="DV41">
            <v>4278000</v>
          </cell>
          <cell r="DX41">
            <v>9.7742643026868942E-2</v>
          </cell>
          <cell r="DZ41">
            <v>6263.543191800878</v>
          </cell>
          <cell r="EB41">
            <v>23.507431931203122</v>
          </cell>
          <cell r="EE41">
            <v>4406000</v>
          </cell>
          <cell r="EG41">
            <v>9.7832844835242919E-2</v>
          </cell>
          <cell r="EI41">
            <v>6450.9516837481697</v>
          </cell>
          <cell r="EK41">
            <v>24.210786603291481</v>
          </cell>
        </row>
        <row r="42">
          <cell r="Q42" t="str">
            <v>Franchise Fees</v>
          </cell>
          <cell r="U42">
            <v>0</v>
          </cell>
          <cell r="W42">
            <v>0</v>
          </cell>
          <cell r="Y42">
            <v>0</v>
          </cell>
          <cell r="AA42">
            <v>0</v>
          </cell>
          <cell r="AD42">
            <v>0</v>
          </cell>
          <cell r="AF42">
            <v>0</v>
          </cell>
          <cell r="AH42">
            <v>0</v>
          </cell>
          <cell r="AJ42">
            <v>0</v>
          </cell>
          <cell r="AM42">
            <v>0</v>
          </cell>
          <cell r="AO42">
            <v>0</v>
          </cell>
          <cell r="AQ42">
            <v>0</v>
          </cell>
          <cell r="AS42">
            <v>0</v>
          </cell>
          <cell r="AZ42" t="str">
            <v>Franchise Fees</v>
          </cell>
          <cell r="BD42">
            <v>0</v>
          </cell>
          <cell r="BF42">
            <v>0</v>
          </cell>
          <cell r="BH42">
            <v>0</v>
          </cell>
          <cell r="BJ42">
            <v>0</v>
          </cell>
          <cell r="BM42">
            <v>0</v>
          </cell>
          <cell r="BO42">
            <v>0</v>
          </cell>
          <cell r="BQ42">
            <v>0</v>
          </cell>
          <cell r="BS42">
            <v>0</v>
          </cell>
          <cell r="BV42">
            <v>0</v>
          </cell>
          <cell r="BX42">
            <v>0</v>
          </cell>
          <cell r="BZ42">
            <v>0</v>
          </cell>
          <cell r="CB42">
            <v>0</v>
          </cell>
          <cell r="CI42" t="str">
            <v>Franchise Fees</v>
          </cell>
          <cell r="CM42">
            <v>0</v>
          </cell>
          <cell r="CO42">
            <v>0</v>
          </cell>
          <cell r="CQ42">
            <v>0</v>
          </cell>
          <cell r="CS42">
            <v>0</v>
          </cell>
          <cell r="CV42">
            <v>0</v>
          </cell>
          <cell r="CX42">
            <v>0</v>
          </cell>
          <cell r="CZ42">
            <v>0</v>
          </cell>
          <cell r="DB42">
            <v>0</v>
          </cell>
          <cell r="DE42">
            <v>0</v>
          </cell>
          <cell r="DG42">
            <v>0</v>
          </cell>
          <cell r="DI42">
            <v>0</v>
          </cell>
          <cell r="DK42">
            <v>0</v>
          </cell>
          <cell r="DR42" t="str">
            <v>Franchise Fees</v>
          </cell>
          <cell r="DV42">
            <v>0</v>
          </cell>
          <cell r="DX42">
            <v>0</v>
          </cell>
          <cell r="DZ42">
            <v>0</v>
          </cell>
          <cell r="EB42">
            <v>0</v>
          </cell>
          <cell r="EE42">
            <v>0</v>
          </cell>
          <cell r="EG42">
            <v>0</v>
          </cell>
          <cell r="EI42">
            <v>0</v>
          </cell>
          <cell r="EK42">
            <v>0</v>
          </cell>
        </row>
        <row r="43">
          <cell r="Q43" t="str">
            <v>Marketing</v>
          </cell>
          <cell r="U43">
            <v>956000</v>
          </cell>
          <cell r="W43">
            <v>5.6945437217059802E-2</v>
          </cell>
          <cell r="Y43">
            <v>2799.4143484626647</v>
          </cell>
          <cell r="AA43">
            <v>10.506302682623938</v>
          </cell>
          <cell r="AD43">
            <v>1970000</v>
          </cell>
          <cell r="AF43">
            <v>5.7046882691917877E-2</v>
          </cell>
          <cell r="AH43">
            <v>2884.3338213762813</v>
          </cell>
          <cell r="AJ43">
            <v>10.8250680001099</v>
          </cell>
          <cell r="AM43">
            <v>2029000</v>
          </cell>
          <cell r="AO43">
            <v>5.6857030768368545E-2</v>
          </cell>
          <cell r="AQ43">
            <v>2970.7174231332356</v>
          </cell>
          <cell r="AS43">
            <v>11.149270544275627</v>
          </cell>
          <cell r="AZ43" t="str">
            <v>Marketing</v>
          </cell>
          <cell r="BD43">
            <v>2090000</v>
          </cell>
          <cell r="BF43">
            <v>5.6994818652849742E-2</v>
          </cell>
          <cell r="BH43">
            <v>3060.029282576867</v>
          </cell>
          <cell r="BJ43">
            <v>11.484463005192735</v>
          </cell>
          <cell r="BM43">
            <v>2152000</v>
          </cell>
          <cell r="BO43">
            <v>5.6859015007398012E-2</v>
          </cell>
          <cell r="BQ43">
            <v>3150.8052708638361</v>
          </cell>
          <cell r="BS43">
            <v>11.825150424485534</v>
          </cell>
          <cell r="BV43">
            <v>2217000</v>
          </cell>
          <cell r="BX43">
            <v>5.7052420288736201E-2</v>
          </cell>
          <cell r="BZ43">
            <v>3245.97364568082</v>
          </cell>
          <cell r="CB43">
            <v>12.182322718905404</v>
          </cell>
          <cell r="CI43" t="str">
            <v>Marketing</v>
          </cell>
          <cell r="CM43">
            <v>2284000</v>
          </cell>
          <cell r="CO43">
            <v>5.7008785942492014E-2</v>
          </cell>
          <cell r="CQ43">
            <v>3344.0702781844802</v>
          </cell>
          <cell r="CS43">
            <v>12.550484930076655</v>
          </cell>
          <cell r="CV43">
            <v>2352000</v>
          </cell>
          <cell r="CX43">
            <v>5.6969843768923341E-2</v>
          </cell>
          <cell r="CZ43">
            <v>3443.6310395314786</v>
          </cell>
          <cell r="DB43">
            <v>12.924142099623595</v>
          </cell>
          <cell r="DE43">
            <v>2423000</v>
          </cell>
          <cell r="DG43">
            <v>5.6984948259642523E-2</v>
          </cell>
          <cell r="DI43">
            <v>3547.5841874084917</v>
          </cell>
          <cell r="DK43">
            <v>13.314284144297607</v>
          </cell>
          <cell r="DR43" t="str">
            <v>Marketing</v>
          </cell>
          <cell r="DV43">
            <v>2495000</v>
          </cell>
          <cell r="DX43">
            <v>5.7005117894352038E-2</v>
          </cell>
          <cell r="DZ43">
            <v>3653.0014641288435</v>
          </cell>
          <cell r="EB43">
            <v>13.709921147347309</v>
          </cell>
          <cell r="EE43">
            <v>2570000</v>
          </cell>
          <cell r="EG43">
            <v>5.7065458744115817E-2</v>
          </cell>
          <cell r="EI43">
            <v>3762.8111273792092</v>
          </cell>
          <cell r="EK43">
            <v>14.122043025524082</v>
          </cell>
        </row>
        <row r="44">
          <cell r="Q44" t="str">
            <v>Property Operations and Maintenance</v>
          </cell>
          <cell r="U44">
            <v>990000</v>
          </cell>
          <cell r="W44">
            <v>5.8970693352394569E-2</v>
          </cell>
          <cell r="Y44">
            <v>2898.9751098096631</v>
          </cell>
          <cell r="AA44">
            <v>10.879957798951567</v>
          </cell>
          <cell r="AD44">
            <v>2040000</v>
          </cell>
          <cell r="AF44">
            <v>5.9073929285031711E-2</v>
          </cell>
          <cell r="AH44">
            <v>2986.8228404099559</v>
          </cell>
          <cell r="AJ44">
            <v>11.20971508640822</v>
          </cell>
          <cell r="AM44">
            <v>2101000</v>
          </cell>
          <cell r="AO44">
            <v>5.88746287059351E-2</v>
          </cell>
          <cell r="AQ44">
            <v>3076.1346998535873</v>
          </cell>
          <cell r="AS44">
            <v>11.544907547325328</v>
          </cell>
          <cell r="AZ44" t="str">
            <v>Property Operations and Maintenance</v>
          </cell>
          <cell r="BD44">
            <v>2164000</v>
          </cell>
          <cell r="BF44">
            <v>5.9012817016634848E-2</v>
          </cell>
          <cell r="BH44">
            <v>3168.3748169838946</v>
          </cell>
          <cell r="BJ44">
            <v>11.891089924993818</v>
          </cell>
          <cell r="BM44">
            <v>2229000</v>
          </cell>
          <cell r="BO44">
            <v>5.8893468611287254E-2</v>
          </cell>
          <cell r="BQ44">
            <v>3263.5431918008785</v>
          </cell>
          <cell r="BS44">
            <v>12.248262219413688</v>
          </cell>
          <cell r="BV44">
            <v>2296000</v>
          </cell>
          <cell r="BX44">
            <v>5.9085411359015932E-2</v>
          </cell>
          <cell r="BZ44">
            <v>3361.6398243045387</v>
          </cell>
          <cell r="CB44">
            <v>12.616424430584939</v>
          </cell>
          <cell r="CI44" t="str">
            <v>Property Operations and Maintenance</v>
          </cell>
          <cell r="CM44">
            <v>2365000</v>
          </cell>
          <cell r="CO44">
            <v>5.9030551118210865E-2</v>
          </cell>
          <cell r="CQ44">
            <v>3462.6647144948756</v>
          </cell>
          <cell r="CS44">
            <v>12.995576558507569</v>
          </cell>
          <cell r="CV44">
            <v>2436000</v>
          </cell>
          <cell r="CX44">
            <v>5.9004481046384887E-2</v>
          </cell>
          <cell r="CZ44">
            <v>3566.6178623718888</v>
          </cell>
          <cell r="DB44">
            <v>13.38571860318158</v>
          </cell>
          <cell r="DE44">
            <v>2509000</v>
          </cell>
          <cell r="DG44">
            <v>5.900752587017874E-2</v>
          </cell>
          <cell r="DI44">
            <v>3673.4992679355782</v>
          </cell>
          <cell r="DK44">
            <v>13.786850564606974</v>
          </cell>
          <cell r="DR44" t="str">
            <v>Property Operations and Maintenance</v>
          </cell>
          <cell r="DV44">
            <v>2584000</v>
          </cell>
          <cell r="DX44">
            <v>5.9038566989581431E-2</v>
          </cell>
          <cell r="DZ44">
            <v>3783.3089311859444</v>
          </cell>
          <cell r="EB44">
            <v>14.198972442783745</v>
          </cell>
          <cell r="EE44">
            <v>2662000</v>
          </cell>
          <cell r="EG44">
            <v>5.9108268940403233E-2</v>
          </cell>
          <cell r="EI44">
            <v>3897.510980966325</v>
          </cell>
          <cell r="EK44">
            <v>14.62757919608759</v>
          </cell>
        </row>
        <row r="45">
          <cell r="Q45" t="str">
            <v>Energy and Utilities</v>
          </cell>
          <cell r="U45">
            <v>785000</v>
          </cell>
          <cell r="W45">
            <v>4.6759590183464379E-2</v>
          </cell>
          <cell r="Y45">
            <v>2298.6822840409955</v>
          </cell>
          <cell r="AA45">
            <v>8.627037244623212</v>
          </cell>
          <cell r="AD45">
            <v>1618000</v>
          </cell>
          <cell r="AF45">
            <v>4.6853734109402599E-2</v>
          </cell>
          <cell r="AH45">
            <v>2368.9604685212298</v>
          </cell>
          <cell r="AJ45">
            <v>8.8908426518669117</v>
          </cell>
          <cell r="AM45">
            <v>1667000</v>
          </cell>
          <cell r="AO45">
            <v>4.6712996693381158E-2</v>
          </cell>
          <cell r="AQ45">
            <v>2440.7027818448023</v>
          </cell>
          <cell r="AS45">
            <v>9.1600956122757378</v>
          </cell>
          <cell r="AZ45" t="str">
            <v>Energy and Utilities</v>
          </cell>
          <cell r="BD45">
            <v>1717000</v>
          </cell>
          <cell r="BF45">
            <v>4.6823016089446411E-2</v>
          </cell>
          <cell r="BH45">
            <v>2513.9092240117129</v>
          </cell>
          <cell r="BJ45">
            <v>9.4348435310602525</v>
          </cell>
          <cell r="BM45">
            <v>1768000</v>
          </cell>
          <cell r="BO45">
            <v>4.6713168463326994E-2</v>
          </cell>
          <cell r="BQ45">
            <v>2588.5797950219621</v>
          </cell>
          <cell r="BS45">
            <v>9.7150864082204578</v>
          </cell>
          <cell r="BV45">
            <v>1821000</v>
          </cell>
          <cell r="BX45">
            <v>4.6861730873156801E-2</v>
          </cell>
          <cell r="BZ45">
            <v>2666.1786237188871</v>
          </cell>
          <cell r="CB45">
            <v>10.006319202132044</v>
          </cell>
          <cell r="CI45" t="str">
            <v>Energy and Utilities</v>
          </cell>
          <cell r="CM45">
            <v>1876000</v>
          </cell>
          <cell r="CO45">
            <v>4.6825079872204474E-2</v>
          </cell>
          <cell r="CQ45">
            <v>2746.7057101024889</v>
          </cell>
          <cell r="CS45">
            <v>10.308541912795011</v>
          </cell>
          <cell r="CV45">
            <v>1932000</v>
          </cell>
          <cell r="CX45">
            <v>4.6796657381615599E-2</v>
          </cell>
          <cell r="CZ45">
            <v>2828.6969253294292</v>
          </cell>
          <cell r="DB45">
            <v>10.616259581833667</v>
          </cell>
          <cell r="DE45">
            <v>1990000</v>
          </cell>
          <cell r="DG45">
            <v>4.6801505174035751E-2</v>
          </cell>
          <cell r="DI45">
            <v>2913.6163982430453</v>
          </cell>
          <cell r="DK45">
            <v>10.934967167623705</v>
          </cell>
          <cell r="DR45" t="str">
            <v>Energy and Utilities</v>
          </cell>
          <cell r="DV45">
            <v>2050000</v>
          </cell>
          <cell r="DX45">
            <v>4.6837872418205084E-2</v>
          </cell>
          <cell r="DZ45">
            <v>3001.4641288433381</v>
          </cell>
          <cell r="EB45">
            <v>11.264664670165123</v>
          </cell>
          <cell r="EE45">
            <v>2111000</v>
          </cell>
          <cell r="EG45">
            <v>4.6873612221334043E-2</v>
          </cell>
          <cell r="EI45">
            <v>3090.7759882869691</v>
          </cell>
          <cell r="EK45">
            <v>11.599857131082231</v>
          </cell>
        </row>
        <row r="47">
          <cell r="R47" t="str">
            <v>Total Undistributed Expenses</v>
          </cell>
          <cell r="U47">
            <v>4370000</v>
          </cell>
          <cell r="W47">
            <v>0.26030497974743866</v>
          </cell>
          <cell r="Y47">
            <v>12796.486090775988</v>
          </cell>
          <cell r="AA47">
            <v>48.025672304462979</v>
          </cell>
          <cell r="AD47">
            <v>9005000</v>
          </cell>
          <cell r="AF47">
            <v>0.2607650652998581</v>
          </cell>
          <cell r="AH47">
            <v>13184.480234260614</v>
          </cell>
          <cell r="AJ47">
            <v>49.48210017309119</v>
          </cell>
          <cell r="AM47">
            <v>9275000</v>
          </cell>
          <cell r="AO47">
            <v>0.25990584542958023</v>
          </cell>
          <cell r="AQ47">
            <v>13579.795021961932</v>
          </cell>
          <cell r="AS47">
            <v>50.965738934527572</v>
          </cell>
          <cell r="BA47" t="str">
            <v>Total Undistributed Expenses</v>
          </cell>
          <cell r="BD47">
            <v>9553000</v>
          </cell>
          <cell r="BF47">
            <v>0.26051268066539407</v>
          </cell>
          <cell r="BH47">
            <v>13986.822840409955</v>
          </cell>
          <cell r="BJ47">
            <v>52.493337362969477</v>
          </cell>
          <cell r="BM47">
            <v>9839000</v>
          </cell>
          <cell r="BO47">
            <v>0.25996089621644475</v>
          </cell>
          <cell r="BQ47">
            <v>14405.563689604685</v>
          </cell>
          <cell r="BS47">
            <v>54.064895458416899</v>
          </cell>
          <cell r="BV47">
            <v>10135000</v>
          </cell>
          <cell r="BX47">
            <v>0.26081474047196274</v>
          </cell>
          <cell r="BZ47">
            <v>14838.945827232796</v>
          </cell>
          <cell r="CB47">
            <v>55.691403137621229</v>
          </cell>
          <cell r="CJ47" t="str">
            <v>Total Undistributed Expenses</v>
          </cell>
          <cell r="CM47">
            <v>10440000</v>
          </cell>
          <cell r="CO47">
            <v>0.26058306709265178</v>
          </cell>
          <cell r="CQ47">
            <v>15285.505124450952</v>
          </cell>
          <cell r="CS47">
            <v>57.367365442206776</v>
          </cell>
          <cell r="CV47">
            <v>10752000</v>
          </cell>
          <cell r="CX47">
            <v>0.26043357151507812</v>
          </cell>
          <cell r="CZ47">
            <v>15742.313323572474</v>
          </cell>
          <cell r="DB47">
            <v>59.081792455422153</v>
          </cell>
          <cell r="DE47">
            <v>11075000</v>
          </cell>
          <cell r="DG47">
            <v>0.26046566321730952</v>
          </cell>
          <cell r="DI47">
            <v>16215.226939970717</v>
          </cell>
          <cell r="DK47">
            <v>60.856664010770118</v>
          </cell>
          <cell r="DS47" t="str">
            <v>Total Undistributed Expenses</v>
          </cell>
          <cell r="DV47">
            <v>11407000</v>
          </cell>
          <cell r="DX47">
            <v>0.26062420032900752</v>
          </cell>
          <cell r="DZ47">
            <v>16701.317715959005</v>
          </cell>
          <cell r="EB47">
            <v>62.680990191499298</v>
          </cell>
          <cell r="EE47">
            <v>11749000</v>
          </cell>
          <cell r="EG47">
            <v>0.26088018474109603</v>
          </cell>
          <cell r="EI47">
            <v>17202.049780380672</v>
          </cell>
          <cell r="EK47">
            <v>64.560265955985386</v>
          </cell>
        </row>
        <row r="49">
          <cell r="R49" t="str">
            <v>Gross Operating Profit</v>
          </cell>
          <cell r="U49">
            <v>4524000</v>
          </cell>
          <cell r="W49">
            <v>0.2694781987133667</v>
          </cell>
          <cell r="Y49">
            <v>13247.437774524158</v>
          </cell>
          <cell r="AA49">
            <v>49.718110184299888</v>
          </cell>
          <cell r="AD49">
            <v>9267000</v>
          </cell>
          <cell r="AF49">
            <v>0.26835201111979845</v>
          </cell>
          <cell r="AH49">
            <v>13568.081991215227</v>
          </cell>
          <cell r="AJ49">
            <v>50.921779267522048</v>
          </cell>
          <cell r="AM49">
            <v>9663000</v>
          </cell>
          <cell r="AO49">
            <v>0.27077845653757776</v>
          </cell>
          <cell r="AQ49">
            <v>14147.87701317716</v>
          </cell>
          <cell r="AS49">
            <v>53.097782784295411</v>
          </cell>
          <cell r="BA49" t="str">
            <v>Gross Operating Profit</v>
          </cell>
          <cell r="BD49">
            <v>9866000</v>
          </cell>
          <cell r="BF49">
            <v>0.26904826833924189</v>
          </cell>
          <cell r="BH49">
            <v>14445.095168374817</v>
          </cell>
          <cell r="BJ49">
            <v>54.21325933456054</v>
          </cell>
          <cell r="BM49">
            <v>10241000</v>
          </cell>
          <cell r="BO49">
            <v>0.27058232931726905</v>
          </cell>
          <cell r="BQ49">
            <v>14994.143484626647</v>
          </cell>
          <cell r="BS49">
            <v>56.273868725444402</v>
          </cell>
          <cell r="BV49">
            <v>10422000</v>
          </cell>
          <cell r="BX49">
            <v>0.26820041689183971</v>
          </cell>
          <cell r="BZ49">
            <v>15259.150805270863</v>
          </cell>
          <cell r="CB49">
            <v>57.268456191444351</v>
          </cell>
          <cell r="CJ49" t="str">
            <v>Gross Operating Profit</v>
          </cell>
          <cell r="CM49">
            <v>10774000</v>
          </cell>
          <cell r="CO49">
            <v>0.26891972843450479</v>
          </cell>
          <cell r="CQ49">
            <v>15774.524158125914</v>
          </cell>
          <cell r="CS49">
            <v>59.20268153968734</v>
          </cell>
          <cell r="CV49">
            <v>11117000</v>
          </cell>
          <cell r="CX49">
            <v>0.26927455492309554</v>
          </cell>
          <cell r="CZ49">
            <v>16276.720351390923</v>
          </cell>
          <cell r="DB49">
            <v>61.087452262549114</v>
          </cell>
          <cell r="DE49">
            <v>11446000</v>
          </cell>
          <cell r="DG49">
            <v>0.26919096895578554</v>
          </cell>
          <cell r="DI49">
            <v>16758.418740849196</v>
          </cell>
          <cell r="DK49">
            <v>62.895293568151224</v>
          </cell>
          <cell r="DS49" t="str">
            <v>Gross Operating Profit</v>
          </cell>
          <cell r="DV49">
            <v>11762000</v>
          </cell>
          <cell r="DX49">
            <v>0.26873514896728201</v>
          </cell>
          <cell r="DZ49">
            <v>17221.083455344069</v>
          </cell>
          <cell r="EB49">
            <v>64.631700414869357</v>
          </cell>
          <cell r="EE49">
            <v>12070000</v>
          </cell>
          <cell r="EG49">
            <v>0.26800781596944667</v>
          </cell>
          <cell r="EI49">
            <v>17672.035139092241</v>
          </cell>
          <cell r="EK49">
            <v>66.324147594581973</v>
          </cell>
        </row>
        <row r="51">
          <cell r="P51" t="str">
            <v>Fixed Charges and Management Fees</v>
          </cell>
          <cell r="AY51" t="str">
            <v>Fixed Charges and Management Fees</v>
          </cell>
          <cell r="CH51" t="str">
            <v>Fixed Charges and Management Fees</v>
          </cell>
          <cell r="DQ51" t="str">
            <v>Fixed Charges and Management Fees</v>
          </cell>
        </row>
        <row r="52">
          <cell r="Q52" t="str">
            <v>Base Management Fee</v>
          </cell>
          <cell r="U52">
            <v>504000</v>
          </cell>
          <cell r="W52">
            <v>3.0021443888491779E-2</v>
          </cell>
          <cell r="Y52">
            <v>1475.8418740849195</v>
          </cell>
          <cell r="AA52">
            <v>5.5388876067389798</v>
          </cell>
          <cell r="AD52">
            <v>1036000</v>
          </cell>
          <cell r="AF52">
            <v>3.0000289578084729E-2</v>
          </cell>
          <cell r="AH52">
            <v>1516.8374816983894</v>
          </cell>
          <cell r="AJ52">
            <v>5.692776877215155</v>
          </cell>
          <cell r="AM52">
            <v>1071000</v>
          </cell>
          <cell r="AO52">
            <v>3.0011769321302471E-2</v>
          </cell>
          <cell r="AQ52">
            <v>1568.0819912152269</v>
          </cell>
          <cell r="AS52">
            <v>5.8851004203643154</v>
          </cell>
          <cell r="AZ52" t="str">
            <v>Base Management Fee</v>
          </cell>
          <cell r="BD52">
            <v>1100000</v>
          </cell>
          <cell r="BF52">
            <v>2.9997272975184074E-2</v>
          </cell>
          <cell r="BH52">
            <v>1610.5417276720352</v>
          </cell>
          <cell r="BJ52">
            <v>6.0444542132593346</v>
          </cell>
          <cell r="BM52">
            <v>1135000</v>
          </cell>
          <cell r="BO52">
            <v>2.9988374550834918E-2</v>
          </cell>
          <cell r="BQ52">
            <v>1661.7862371888725</v>
          </cell>
          <cell r="BS52">
            <v>6.236777756408495</v>
          </cell>
          <cell r="BV52">
            <v>1166000</v>
          </cell>
          <cell r="BX52">
            <v>3.0005918834761575E-2</v>
          </cell>
          <cell r="BZ52">
            <v>1707.1742313323573</v>
          </cell>
          <cell r="CB52">
            <v>6.4071214660548943</v>
          </cell>
          <cell r="CI52" t="str">
            <v>Base Management Fee</v>
          </cell>
          <cell r="CM52">
            <v>1202000</v>
          </cell>
          <cell r="CO52">
            <v>3.000199680511182E-2</v>
          </cell>
          <cell r="CQ52">
            <v>1759.8828696925329</v>
          </cell>
          <cell r="CS52">
            <v>6.604939967579746</v>
          </cell>
          <cell r="CV52">
            <v>1239000</v>
          </cell>
          <cell r="CX52">
            <v>3.001089984255783E-2</v>
          </cell>
          <cell r="CZ52">
            <v>1814.055636896047</v>
          </cell>
          <cell r="DB52">
            <v>6.8082534274802873</v>
          </cell>
          <cell r="DE52">
            <v>1276000</v>
          </cell>
          <cell r="DG52">
            <v>3.0009407337723424E-2</v>
          </cell>
          <cell r="DI52">
            <v>1868.2284040995607</v>
          </cell>
          <cell r="DK52">
            <v>7.0115668873808277</v>
          </cell>
          <cell r="DR52" t="str">
            <v>Base Management Fee</v>
          </cell>
          <cell r="DV52">
            <v>1313000</v>
          </cell>
          <cell r="DX52">
            <v>2.999908609029428E-2</v>
          </cell>
          <cell r="DZ52">
            <v>1922.4011713030748</v>
          </cell>
          <cell r="EB52">
            <v>7.214880347281369</v>
          </cell>
          <cell r="EE52">
            <v>1351000</v>
          </cell>
          <cell r="EG52">
            <v>2.9998223643307575E-2</v>
          </cell>
          <cell r="EI52">
            <v>1978.0380673499269</v>
          </cell>
          <cell r="EK52">
            <v>7.4236887655576007</v>
          </cell>
        </row>
        <row r="53">
          <cell r="Q53" t="str">
            <v>Incentive Management Fee</v>
          </cell>
          <cell r="U53">
            <v>90000</v>
          </cell>
          <cell r="W53">
            <v>5.3609721229449609E-3</v>
          </cell>
          <cell r="Y53">
            <v>263.5431918008785</v>
          </cell>
          <cell r="AA53">
            <v>0.98908707263196072</v>
          </cell>
          <cell r="AD53">
            <v>185000</v>
          </cell>
          <cell r="AF53">
            <v>5.3571945675151304E-3</v>
          </cell>
          <cell r="AH53">
            <v>270.86383601756955</v>
          </cell>
          <cell r="AJ53">
            <v>1.0165672995027062</v>
          </cell>
          <cell r="AM53">
            <v>193000</v>
          </cell>
          <cell r="AO53">
            <v>5.4082833604214538E-3</v>
          </cell>
          <cell r="AQ53">
            <v>282.57686676427528</v>
          </cell>
          <cell r="AS53">
            <v>1.0605269665082286</v>
          </cell>
          <cell r="AZ53" t="str">
            <v>Incentive Management Fee</v>
          </cell>
          <cell r="BD53">
            <v>197000</v>
          </cell>
          <cell r="BF53">
            <v>5.3722388873738754E-3</v>
          </cell>
          <cell r="BH53">
            <v>288.43338213762809</v>
          </cell>
          <cell r="BJ53">
            <v>1.0825068000109899</v>
          </cell>
          <cell r="BM53">
            <v>205000</v>
          </cell>
          <cell r="BO53">
            <v>5.4164024519129149E-3</v>
          </cell>
          <cell r="BQ53">
            <v>300.14641288433381</v>
          </cell>
          <cell r="BS53">
            <v>1.1264664670165123</v>
          </cell>
          <cell r="BV53">
            <v>208000</v>
          </cell>
          <cell r="BX53">
            <v>5.352685349597262E-3</v>
          </cell>
          <cell r="BZ53">
            <v>304.53879941434849</v>
          </cell>
          <cell r="CB53">
            <v>1.1429513421435833</v>
          </cell>
          <cell r="CI53" t="str">
            <v>Incentive Management Fee</v>
          </cell>
          <cell r="CM53">
            <v>215000</v>
          </cell>
          <cell r="CO53">
            <v>5.3664137380191696E-3</v>
          </cell>
          <cell r="CQ53">
            <v>314.78770131771597</v>
          </cell>
          <cell r="CS53">
            <v>1.1814160507734155</v>
          </cell>
          <cell r="CV53">
            <v>222000</v>
          </cell>
          <cell r="CX53">
            <v>5.377255661862662E-3</v>
          </cell>
          <cell r="CZ53">
            <v>325.03660322108345</v>
          </cell>
          <cell r="DB53">
            <v>1.2198807594032475</v>
          </cell>
          <cell r="DE53">
            <v>229000</v>
          </cell>
          <cell r="DG53">
            <v>5.3857008466603948E-3</v>
          </cell>
          <cell r="DI53">
            <v>335.28550512445094</v>
          </cell>
          <cell r="DK53">
            <v>1.2583454680330797</v>
          </cell>
          <cell r="DR53" t="str">
            <v>Incentive Management Fee</v>
          </cell>
          <cell r="DV53">
            <v>235000</v>
          </cell>
          <cell r="DX53">
            <v>5.3692195211113144E-3</v>
          </cell>
          <cell r="DZ53">
            <v>344.07027818448023</v>
          </cell>
          <cell r="EB53">
            <v>1.2913152182872214</v>
          </cell>
          <cell r="EE53">
            <v>241000</v>
          </cell>
          <cell r="EG53">
            <v>5.3512745359268138E-3</v>
          </cell>
          <cell r="EI53">
            <v>352.85505124450953</v>
          </cell>
          <cell r="EK53">
            <v>1.3242849685413633</v>
          </cell>
        </row>
        <row r="54">
          <cell r="Q54" t="str">
            <v>Property Taxes</v>
          </cell>
          <cell r="U54">
            <v>274000</v>
          </cell>
          <cell r="W54">
            <v>1.6321181796521325E-2</v>
          </cell>
          <cell r="Y54">
            <v>802.34260614934112</v>
          </cell>
          <cell r="AA54">
            <v>3.0112206433461917</v>
          </cell>
          <cell r="AD54">
            <v>559000</v>
          </cell>
          <cell r="AF54">
            <v>1.6187414936437609E-2</v>
          </cell>
          <cell r="AH54">
            <v>818.44802342606147</v>
          </cell>
          <cell r="AJ54">
            <v>3.0716817320108802</v>
          </cell>
          <cell r="AM54">
            <v>570000</v>
          </cell>
          <cell r="AO54">
            <v>1.5972650339068542E-2</v>
          </cell>
          <cell r="AQ54">
            <v>834.55344070278181</v>
          </cell>
          <cell r="AS54">
            <v>3.1321262741434732</v>
          </cell>
          <cell r="AZ54" t="str">
            <v>Property Taxes</v>
          </cell>
          <cell r="BD54">
            <v>582000</v>
          </cell>
          <cell r="BF54">
            <v>1.58712844286883E-2</v>
          </cell>
          <cell r="BH54">
            <v>852.1229868228404</v>
          </cell>
          <cell r="BJ54">
            <v>3.1980657746517571</v>
          </cell>
          <cell r="BM54">
            <v>594000</v>
          </cell>
          <cell r="BO54">
            <v>1.5694356372859861E-2</v>
          </cell>
          <cell r="BQ54">
            <v>869.69253294289899</v>
          </cell>
          <cell r="BS54">
            <v>3.2640052751600406</v>
          </cell>
          <cell r="BV54">
            <v>605000</v>
          </cell>
          <cell r="BX54">
            <v>1.5569108829357421E-2</v>
          </cell>
          <cell r="BZ54">
            <v>885.79795021961934</v>
          </cell>
          <cell r="CB54">
            <v>3.324449817292634</v>
          </cell>
          <cell r="CI54" t="str">
            <v>Property Taxes</v>
          </cell>
          <cell r="CM54">
            <v>618000</v>
          </cell>
          <cell r="CO54">
            <v>1.5425319488817891E-2</v>
          </cell>
          <cell r="CQ54">
            <v>904.83162518301606</v>
          </cell>
          <cell r="CS54">
            <v>3.3958842761766079</v>
          </cell>
          <cell r="CV54">
            <v>630000</v>
          </cell>
          <cell r="CX54">
            <v>1.5259779580961608E-2</v>
          </cell>
          <cell r="CZ54">
            <v>922.40117130307465</v>
          </cell>
          <cell r="DB54">
            <v>3.4618237766848918</v>
          </cell>
          <cell r="DE54">
            <v>642000</v>
          </cell>
          <cell r="DG54">
            <v>1.5098777046095954E-2</v>
          </cell>
          <cell r="DI54">
            <v>939.97071742313324</v>
          </cell>
          <cell r="DK54">
            <v>3.5277632771931753</v>
          </cell>
          <cell r="DR54" t="str">
            <v>Property Taxes</v>
          </cell>
          <cell r="DV54">
            <v>655000</v>
          </cell>
          <cell r="DX54">
            <v>1.4965271431182599E-2</v>
          </cell>
          <cell r="DZ54">
            <v>959.00439238653007</v>
          </cell>
          <cell r="EB54">
            <v>3.5991977360771492</v>
          </cell>
          <cell r="EE54">
            <v>668000</v>
          </cell>
          <cell r="EG54">
            <v>1.4832578381739053E-2</v>
          </cell>
          <cell r="EI54">
            <v>978.03806734992679</v>
          </cell>
          <cell r="EK54">
            <v>3.6706321949611231</v>
          </cell>
        </row>
        <row r="55">
          <cell r="Q55" t="str">
            <v>Ground Lease</v>
          </cell>
          <cell r="U55">
            <v>0</v>
          </cell>
          <cell r="W55">
            <v>0</v>
          </cell>
          <cell r="Y55">
            <v>0</v>
          </cell>
          <cell r="AA55">
            <v>0</v>
          </cell>
          <cell r="AD55">
            <v>0</v>
          </cell>
          <cell r="AF55">
            <v>0</v>
          </cell>
          <cell r="AH55">
            <v>0</v>
          </cell>
          <cell r="AJ55">
            <v>0</v>
          </cell>
          <cell r="AM55">
            <v>0</v>
          </cell>
          <cell r="AO55">
            <v>0</v>
          </cell>
          <cell r="AQ55">
            <v>0</v>
          </cell>
          <cell r="AS55">
            <v>0</v>
          </cell>
          <cell r="AZ55" t="str">
            <v>Ground Lease</v>
          </cell>
          <cell r="BD55">
            <v>0</v>
          </cell>
          <cell r="BF55">
            <v>0</v>
          </cell>
          <cell r="BH55">
            <v>0</v>
          </cell>
          <cell r="BJ55">
            <v>0</v>
          </cell>
          <cell r="BM55">
            <v>0</v>
          </cell>
          <cell r="BO55">
            <v>0</v>
          </cell>
          <cell r="BQ55">
            <v>0</v>
          </cell>
          <cell r="BS55">
            <v>0</v>
          </cell>
          <cell r="BV55">
            <v>0</v>
          </cell>
          <cell r="BX55">
            <v>0</v>
          </cell>
          <cell r="BZ55">
            <v>0</v>
          </cell>
          <cell r="CB55">
            <v>0</v>
          </cell>
          <cell r="CI55" t="str">
            <v>Ground Lease</v>
          </cell>
          <cell r="CM55">
            <v>0</v>
          </cell>
          <cell r="CO55">
            <v>0</v>
          </cell>
          <cell r="CQ55">
            <v>0</v>
          </cell>
          <cell r="CS55">
            <v>0</v>
          </cell>
          <cell r="CV55">
            <v>0</v>
          </cell>
          <cell r="CX55">
            <v>0</v>
          </cell>
          <cell r="CZ55">
            <v>0</v>
          </cell>
          <cell r="DB55">
            <v>0</v>
          </cell>
          <cell r="DE55">
            <v>0</v>
          </cell>
          <cell r="DG55">
            <v>0</v>
          </cell>
          <cell r="DI55">
            <v>0</v>
          </cell>
          <cell r="DK55">
            <v>0</v>
          </cell>
          <cell r="DR55" t="str">
            <v>Ground Lease</v>
          </cell>
          <cell r="DV55">
            <v>0</v>
          </cell>
          <cell r="DX55">
            <v>0</v>
          </cell>
          <cell r="DZ55">
            <v>0</v>
          </cell>
          <cell r="EB55">
            <v>0</v>
          </cell>
          <cell r="EE55">
            <v>400000</v>
          </cell>
          <cell r="EG55">
            <v>8.8817834621191943E-3</v>
          </cell>
          <cell r="EI55">
            <v>585.65153733528552</v>
          </cell>
          <cell r="EK55">
            <v>2.1979833502761217</v>
          </cell>
        </row>
        <row r="56">
          <cell r="Q56" t="str">
            <v>Insurance</v>
          </cell>
          <cell r="U56">
            <v>256000</v>
          </cell>
          <cell r="W56">
            <v>1.5248987371932332E-2</v>
          </cell>
          <cell r="Y56">
            <v>749.63396778916547</v>
          </cell>
          <cell r="AA56">
            <v>2.8134032288197992</v>
          </cell>
          <cell r="AD56">
            <v>528000</v>
          </cell>
          <cell r="AF56">
            <v>1.5289722873772912E-2</v>
          </cell>
          <cell r="AH56">
            <v>773.06002928257692</v>
          </cell>
          <cell r="AJ56">
            <v>2.9013380223644805</v>
          </cell>
          <cell r="AM56">
            <v>543000</v>
          </cell>
          <cell r="AO56">
            <v>1.5216051112481085E-2</v>
          </cell>
          <cell r="AQ56">
            <v>795.02196193265013</v>
          </cell>
          <cell r="AS56">
            <v>2.9837623979998353</v>
          </cell>
          <cell r="AZ56" t="str">
            <v>Insurance</v>
          </cell>
          <cell r="BD56">
            <v>560000</v>
          </cell>
          <cell r="BF56">
            <v>1.527133896918462E-2</v>
          </cell>
          <cell r="BH56">
            <v>819.91215226939971</v>
          </cell>
          <cell r="BJ56">
            <v>3.0771766903865703</v>
          </cell>
          <cell r="BM56">
            <v>577000</v>
          </cell>
          <cell r="BO56">
            <v>1.5245191291481717E-2</v>
          </cell>
          <cell r="BQ56">
            <v>844.8023426061493</v>
          </cell>
          <cell r="BS56">
            <v>3.1705909827733056</v>
          </cell>
          <cell r="BV56">
            <v>594000</v>
          </cell>
          <cell r="BX56">
            <v>1.5286034123369104E-2</v>
          </cell>
          <cell r="BZ56">
            <v>869.69253294289899</v>
          </cell>
          <cell r="CB56">
            <v>3.2640052751600406</v>
          </cell>
          <cell r="CI56" t="str">
            <v>Insurance</v>
          </cell>
          <cell r="CM56">
            <v>612000</v>
          </cell>
          <cell r="CO56">
            <v>1.5275559105431311E-2</v>
          </cell>
          <cell r="CQ56">
            <v>896.04685212298682</v>
          </cell>
          <cell r="CS56">
            <v>3.362914525922466</v>
          </cell>
          <cell r="CV56">
            <v>630000</v>
          </cell>
          <cell r="CX56">
            <v>1.5259779580961608E-2</v>
          </cell>
          <cell r="CZ56">
            <v>922.40117130307465</v>
          </cell>
          <cell r="DB56">
            <v>3.4618237766848918</v>
          </cell>
          <cell r="DE56">
            <v>649000</v>
          </cell>
          <cell r="DG56">
            <v>1.5263405456255879E-2</v>
          </cell>
          <cell r="DI56">
            <v>950.21961932650072</v>
          </cell>
          <cell r="DK56">
            <v>3.5662279858230073</v>
          </cell>
          <cell r="DR56" t="str">
            <v>Insurance</v>
          </cell>
          <cell r="DV56">
            <v>668000</v>
          </cell>
          <cell r="DX56">
            <v>1.5262292085541949E-2</v>
          </cell>
          <cell r="DZ56">
            <v>978.03806734992679</v>
          </cell>
          <cell r="EB56">
            <v>3.6706321949611231</v>
          </cell>
          <cell r="EE56">
            <v>688000</v>
          </cell>
          <cell r="EG56">
            <v>1.5276667554845013E-2</v>
          </cell>
          <cell r="EI56">
            <v>1007.3206442166911</v>
          </cell>
          <cell r="EK56">
            <v>3.780531362474929</v>
          </cell>
        </row>
        <row r="57">
          <cell r="Q57" t="str">
            <v>Equipment Leases</v>
          </cell>
          <cell r="U57">
            <v>250000</v>
          </cell>
          <cell r="W57">
            <v>1.4891589230402669E-2</v>
          </cell>
          <cell r="Y57">
            <v>732.06442166910688</v>
          </cell>
          <cell r="AA57">
            <v>2.7474640906443355</v>
          </cell>
          <cell r="AD57">
            <v>515000</v>
          </cell>
          <cell r="AF57">
            <v>1.4913271363623202E-2</v>
          </cell>
          <cell r="AH57">
            <v>754.02635431918009</v>
          </cell>
          <cell r="AJ57">
            <v>2.8299035634805065</v>
          </cell>
          <cell r="AM57">
            <v>530000</v>
          </cell>
          <cell r="AO57">
            <v>1.4851762595976013E-2</v>
          </cell>
          <cell r="AQ57">
            <v>775.98828696925329</v>
          </cell>
          <cell r="AS57">
            <v>2.9123279391158614</v>
          </cell>
          <cell r="AZ57" t="str">
            <v>Equipment Leases</v>
          </cell>
          <cell r="BD57">
            <v>546000</v>
          </cell>
          <cell r="BF57">
            <v>1.4889555494955005E-2</v>
          </cell>
          <cell r="BH57">
            <v>799.41434846266475</v>
          </cell>
          <cell r="BJ57">
            <v>3.0002472731269059</v>
          </cell>
          <cell r="BM57">
            <v>563000</v>
          </cell>
          <cell r="BO57">
            <v>1.4875290636229128E-2</v>
          </cell>
          <cell r="BQ57">
            <v>824.30453879941433</v>
          </cell>
          <cell r="BS57">
            <v>3.0936615655136412</v>
          </cell>
          <cell r="BV57">
            <v>580000</v>
          </cell>
          <cell r="BX57">
            <v>1.4925757224838519E-2</v>
          </cell>
          <cell r="BZ57">
            <v>849.19472913616403</v>
          </cell>
          <cell r="CB57">
            <v>3.1870758579003766</v>
          </cell>
          <cell r="CI57" t="str">
            <v>Equipment Leases</v>
          </cell>
          <cell r="CM57">
            <v>597000</v>
          </cell>
          <cell r="CO57">
            <v>1.4901158146964856E-2</v>
          </cell>
          <cell r="CQ57">
            <v>874.08491947291361</v>
          </cell>
          <cell r="CS57">
            <v>3.2804901502871116</v>
          </cell>
          <cell r="CV57">
            <v>615000</v>
          </cell>
          <cell r="CX57">
            <v>1.4896451495700617E-2</v>
          </cell>
          <cell r="CZ57">
            <v>900.43923865300144</v>
          </cell>
          <cell r="DB57">
            <v>3.379399401049537</v>
          </cell>
          <cell r="DE57">
            <v>633000</v>
          </cell>
          <cell r="DG57">
            <v>1.4887111947318909E-2</v>
          </cell>
          <cell r="DI57">
            <v>926.79355783308927</v>
          </cell>
          <cell r="DK57">
            <v>3.4783086518119624</v>
          </cell>
          <cell r="DR57" t="str">
            <v>Equipment Leases</v>
          </cell>
          <cell r="DV57">
            <v>652000</v>
          </cell>
          <cell r="DX57">
            <v>1.4896728203253518E-2</v>
          </cell>
          <cell r="DZ57">
            <v>954.61200585651534</v>
          </cell>
          <cell r="EB57">
            <v>3.5827128609500782</v>
          </cell>
          <cell r="EE57">
            <v>672000</v>
          </cell>
          <cell r="EG57">
            <v>1.4921396216360246E-2</v>
          </cell>
          <cell r="EI57">
            <v>983.89458272327965</v>
          </cell>
          <cell r="EK57">
            <v>3.6926120284638846</v>
          </cell>
        </row>
        <row r="59">
          <cell r="R59" t="str">
            <v>Total Fixed Charges</v>
          </cell>
          <cell r="U59">
            <v>1374000</v>
          </cell>
          <cell r="W59">
            <v>8.1844174410293069E-2</v>
          </cell>
          <cell r="Y59">
            <v>4023.4260614934115</v>
          </cell>
          <cell r="AA59">
            <v>15.100062642181266</v>
          </cell>
          <cell r="AD59">
            <v>2823000</v>
          </cell>
          <cell r="AF59">
            <v>8.1747893319433579E-2</v>
          </cell>
          <cell r="AH59">
            <v>4133.2357247437776</v>
          </cell>
          <cell r="AJ59">
            <v>15.512267494573729</v>
          </cell>
          <cell r="AM59">
            <v>2907000</v>
          </cell>
          <cell r="AO59">
            <v>8.146051672924956E-2</v>
          </cell>
          <cell r="AQ59">
            <v>4256.2225475841879</v>
          </cell>
          <cell r="AS59">
            <v>15.973843998131715</v>
          </cell>
          <cell r="BA59" t="str">
            <v>Total Fixed Charges</v>
          </cell>
          <cell r="BD59">
            <v>2985000</v>
          </cell>
          <cell r="BF59">
            <v>8.1401690755385878E-2</v>
          </cell>
          <cell r="BH59">
            <v>4370.4245973645684</v>
          </cell>
          <cell r="BJ59">
            <v>16.402450751435559</v>
          </cell>
          <cell r="BM59">
            <v>3074000</v>
          </cell>
          <cell r="BO59">
            <v>8.1219615303318532E-2</v>
          </cell>
          <cell r="BQ59">
            <v>4500.7320644216688</v>
          </cell>
          <cell r="BS59">
            <v>16.891502046871995</v>
          </cell>
          <cell r="BV59">
            <v>3153000</v>
          </cell>
          <cell r="BX59">
            <v>8.1139504361923881E-2</v>
          </cell>
          <cell r="BZ59">
            <v>4616.398243045388</v>
          </cell>
          <cell r="CB59">
            <v>17.32560375855153</v>
          </cell>
          <cell r="CJ59" t="str">
            <v>Total Fixed Charges</v>
          </cell>
          <cell r="CM59">
            <v>3244000</v>
          </cell>
          <cell r="CO59">
            <v>8.0970447284345048E-2</v>
          </cell>
          <cell r="CQ59">
            <v>4749.6339677891656</v>
          </cell>
          <cell r="CS59">
            <v>17.825644970739347</v>
          </cell>
          <cell r="CV59">
            <v>3336000</v>
          </cell>
          <cell r="CX59">
            <v>8.0804166162044319E-2</v>
          </cell>
          <cell r="CZ59">
            <v>4884.3338213762809</v>
          </cell>
          <cell r="DB59">
            <v>18.331181141302853</v>
          </cell>
          <cell r="DE59">
            <v>3429000</v>
          </cell>
          <cell r="DG59">
            <v>8.0644402634054563E-2</v>
          </cell>
          <cell r="DI59">
            <v>5020.4978038067347</v>
          </cell>
          <cell r="DK59">
            <v>18.842212270242054</v>
          </cell>
          <cell r="DS59" t="str">
            <v>Total Fixed Charges</v>
          </cell>
          <cell r="DV59">
            <v>3523000</v>
          </cell>
          <cell r="DX59">
            <v>8.0492597331383656E-2</v>
          </cell>
          <cell r="DZ59">
            <v>5158.1259150805272</v>
          </cell>
          <cell r="EB59">
            <v>19.358738357556941</v>
          </cell>
          <cell r="EE59">
            <v>4020000</v>
          </cell>
          <cell r="EG59">
            <v>8.9261923794297898E-2</v>
          </cell>
          <cell r="EI59">
            <v>5885.7979502196195</v>
          </cell>
          <cell r="EK59">
            <v>22.089732670275023</v>
          </cell>
        </row>
        <row r="61">
          <cell r="P61" t="str">
            <v>Income Before Reserves</v>
          </cell>
          <cell r="U61">
            <v>3150000</v>
          </cell>
          <cell r="W61">
            <v>0.18763402430307363</v>
          </cell>
          <cell r="Y61">
            <v>9224.0117130307463</v>
          </cell>
          <cell r="AA61">
            <v>34.618047542118624</v>
          </cell>
          <cell r="AD61">
            <v>6444000</v>
          </cell>
          <cell r="AF61">
            <v>0.18660411780036487</v>
          </cell>
          <cell r="AH61">
            <v>9434.8462664714498</v>
          </cell>
          <cell r="AJ61">
            <v>35.409511772948321</v>
          </cell>
          <cell r="AM61">
            <v>6756000</v>
          </cell>
          <cell r="AO61">
            <v>0.1893179398083282</v>
          </cell>
          <cell r="AQ61">
            <v>9891.654465592972</v>
          </cell>
          <cell r="AS61">
            <v>37.123938786163691</v>
          </cell>
          <cell r="AY61" t="str">
            <v>Income Before Reserves</v>
          </cell>
          <cell r="BD61">
            <v>6881000</v>
          </cell>
          <cell r="BF61">
            <v>0.187646577583856</v>
          </cell>
          <cell r="BH61">
            <v>10074.670571010249</v>
          </cell>
          <cell r="BJ61">
            <v>37.810808583124981</v>
          </cell>
          <cell r="BM61">
            <v>7167000</v>
          </cell>
          <cell r="BO61">
            <v>0.18936271401395055</v>
          </cell>
          <cell r="BQ61">
            <v>10493.411420204979</v>
          </cell>
          <cell r="BS61">
            <v>39.38236667857241</v>
          </cell>
          <cell r="BV61">
            <v>7269000</v>
          </cell>
          <cell r="BX61">
            <v>0.18706091252991586</v>
          </cell>
          <cell r="BZ61">
            <v>10642.752562225476</v>
          </cell>
          <cell r="CB61">
            <v>39.942852432892821</v>
          </cell>
          <cell r="CH61" t="str">
            <v>Income Before Reserves</v>
          </cell>
          <cell r="CM61">
            <v>7530000</v>
          </cell>
          <cell r="CO61">
            <v>0.18794928115015974</v>
          </cell>
          <cell r="CQ61">
            <v>11024.89019033675</v>
          </cell>
          <cell r="CS61">
            <v>41.377036568947993</v>
          </cell>
          <cell r="CV61">
            <v>7781000</v>
          </cell>
          <cell r="CX61">
            <v>0.18847038876105124</v>
          </cell>
          <cell r="CZ61">
            <v>11392.386530014641</v>
          </cell>
          <cell r="DB61">
            <v>42.756271121246257</v>
          </cell>
          <cell r="DE61">
            <v>8017000</v>
          </cell>
          <cell r="DG61">
            <v>0.18854656632173095</v>
          </cell>
          <cell r="DI61">
            <v>11737.92093704246</v>
          </cell>
          <cell r="DK61">
            <v>44.053081297909166</v>
          </cell>
          <cell r="DQ61" t="str">
            <v>Income Before Reserves</v>
          </cell>
          <cell r="DV61">
            <v>8239000</v>
          </cell>
          <cell r="DX61">
            <v>0.18824255163589837</v>
          </cell>
          <cell r="DZ61">
            <v>12062.957540263544</v>
          </cell>
          <cell r="EB61">
            <v>45.272962057312419</v>
          </cell>
          <cell r="EE61">
            <v>8050000</v>
          </cell>
          <cell r="EG61">
            <v>0.17874589217514877</v>
          </cell>
          <cell r="EI61">
            <v>11786.237188872621</v>
          </cell>
          <cell r="EK61">
            <v>44.234414924306947</v>
          </cell>
        </row>
        <row r="63">
          <cell r="Q63" t="str">
            <v>Reserve for Replacements</v>
          </cell>
          <cell r="U63">
            <v>672000</v>
          </cell>
          <cell r="W63">
            <v>4.0028591851322376E-2</v>
          </cell>
          <cell r="Y63">
            <v>1967.7891654465593</v>
          </cell>
          <cell r="AA63">
            <v>7.3851834756519734</v>
          </cell>
          <cell r="AD63">
            <v>1381000</v>
          </cell>
          <cell r="AF63">
            <v>3.9990733501288622E-2</v>
          </cell>
          <cell r="AH63">
            <v>2021.9619326500731</v>
          </cell>
          <cell r="AJ63">
            <v>7.5885375168283105</v>
          </cell>
          <cell r="AM63">
            <v>1427000</v>
          </cell>
          <cell r="AO63">
            <v>3.9987670234825981E-2</v>
          </cell>
          <cell r="AQ63">
            <v>2089.311859443631</v>
          </cell>
          <cell r="AS63">
            <v>7.8413056021100642</v>
          </cell>
          <cell r="AZ63" t="str">
            <v>Reserve for Replacements</v>
          </cell>
          <cell r="BD63">
            <v>1467000</v>
          </cell>
          <cell r="BF63">
            <v>4.000545404963185E-2</v>
          </cell>
          <cell r="BH63">
            <v>2147.8770131771594</v>
          </cell>
          <cell r="BJ63">
            <v>8.0611039371376769</v>
          </cell>
          <cell r="BM63">
            <v>1514000</v>
          </cell>
          <cell r="BO63">
            <v>4.0002113718030016E-2</v>
          </cell>
          <cell r="BQ63">
            <v>2216.6910688140556</v>
          </cell>
          <cell r="BS63">
            <v>8.3193669807951203</v>
          </cell>
          <cell r="BV63">
            <v>1554000</v>
          </cell>
          <cell r="BX63">
            <v>3.9990735736894926E-2</v>
          </cell>
          <cell r="BZ63">
            <v>2275.256222547584</v>
          </cell>
          <cell r="CB63">
            <v>8.5391653158227321</v>
          </cell>
          <cell r="CI63" t="str">
            <v>Reserve for Replacements</v>
          </cell>
          <cell r="CM63">
            <v>1603000</v>
          </cell>
          <cell r="CO63">
            <v>4.0010982428115016E-2</v>
          </cell>
          <cell r="CQ63">
            <v>2346.9985358711565</v>
          </cell>
          <cell r="CS63">
            <v>8.8084182762315582</v>
          </cell>
          <cell r="CV63">
            <v>1651000</v>
          </cell>
          <cell r="CX63">
            <v>3.9990311251059708E-2</v>
          </cell>
          <cell r="CZ63">
            <v>2417.2767203513908</v>
          </cell>
          <cell r="DB63">
            <v>9.072176278264692</v>
          </cell>
          <cell r="DE63">
            <v>1701000</v>
          </cell>
          <cell r="DG63">
            <v>4.0004703668861712E-2</v>
          </cell>
          <cell r="DI63">
            <v>2490.4831625183015</v>
          </cell>
          <cell r="DK63">
            <v>9.3469241970492067</v>
          </cell>
          <cell r="DR63" t="str">
            <v>Reserve for Replacements</v>
          </cell>
          <cell r="DV63">
            <v>1751000</v>
          </cell>
          <cell r="DX63">
            <v>4.0006397367940046E-2</v>
          </cell>
          <cell r="DZ63">
            <v>2563.6896046852121</v>
          </cell>
          <cell r="EB63">
            <v>9.6216721158337233</v>
          </cell>
          <cell r="EE63">
            <v>1801000</v>
          </cell>
          <cell r="EG63">
            <v>3.9990230038191667E-2</v>
          </cell>
          <cell r="EI63">
            <v>2636.8960468521232</v>
          </cell>
          <cell r="EK63">
            <v>9.896420034618238</v>
          </cell>
        </row>
        <row r="65">
          <cell r="P65" t="str">
            <v>Net Operating Income (4)</v>
          </cell>
          <cell r="U65">
            <v>2478000</v>
          </cell>
          <cell r="W65">
            <v>0.14760543245175126</v>
          </cell>
          <cell r="Y65">
            <v>7256.2225475841879</v>
          </cell>
          <cell r="AA65">
            <v>27.23286406646665</v>
          </cell>
          <cell r="AD65">
            <v>5063000</v>
          </cell>
          <cell r="AF65">
            <v>0.14661338429907625</v>
          </cell>
          <cell r="AH65">
            <v>7412.8843338213765</v>
          </cell>
          <cell r="AJ65">
            <v>27.82097425612001</v>
          </cell>
          <cell r="AM65">
            <v>5329000</v>
          </cell>
          <cell r="AO65">
            <v>0.14933026957350221</v>
          </cell>
          <cell r="AQ65">
            <v>7802.342606149341</v>
          </cell>
          <cell r="AS65">
            <v>29.28263318405363</v>
          </cell>
          <cell r="AY65" t="str">
            <v>Net Operating Income (4)</v>
          </cell>
          <cell r="BD65">
            <v>5414000</v>
          </cell>
          <cell r="BF65">
            <v>0.14764112353422415</v>
          </cell>
          <cell r="BH65">
            <v>7926.7935578330889</v>
          </cell>
          <cell r="BJ65">
            <v>29.749704645987308</v>
          </cell>
          <cell r="BM65">
            <v>5653000</v>
          </cell>
          <cell r="BO65">
            <v>0.14936060029592052</v>
          </cell>
          <cell r="BQ65">
            <v>8276.7203513909226</v>
          </cell>
          <cell r="BS65">
            <v>31.06299969777729</v>
          </cell>
          <cell r="BV65">
            <v>5715000</v>
          </cell>
          <cell r="BX65">
            <v>0.14707017679302092</v>
          </cell>
          <cell r="BZ65">
            <v>8367.4963396778912</v>
          </cell>
          <cell r="CB65">
            <v>31.403687117070088</v>
          </cell>
          <cell r="CH65" t="str">
            <v>Net Operating Income (4)</v>
          </cell>
          <cell r="CM65">
            <v>5927000</v>
          </cell>
          <cell r="CO65">
            <v>0.14793829872204473</v>
          </cell>
          <cell r="CQ65">
            <v>8677.8916544655931</v>
          </cell>
          <cell r="CS65">
            <v>32.56861829271643</v>
          </cell>
          <cell r="CV65">
            <v>6130000</v>
          </cell>
          <cell r="CX65">
            <v>0.14848007750999151</v>
          </cell>
          <cell r="CZ65">
            <v>8975.1098096632504</v>
          </cell>
          <cell r="DB65">
            <v>33.684094842981565</v>
          </cell>
          <cell r="DE65">
            <v>6316000</v>
          </cell>
          <cell r="DG65">
            <v>0.14854186265286923</v>
          </cell>
          <cell r="DI65">
            <v>9247.4377745241582</v>
          </cell>
          <cell r="DK65">
            <v>34.706157100859961</v>
          </cell>
          <cell r="DQ65" t="str">
            <v>Net Operating Income (4)</v>
          </cell>
          <cell r="DV65">
            <v>6488000</v>
          </cell>
          <cell r="DX65">
            <v>0.14823615426795833</v>
          </cell>
          <cell r="DZ65">
            <v>9499.2679355783312</v>
          </cell>
          <cell r="EB65">
            <v>35.651289941478694</v>
          </cell>
          <cell r="EE65">
            <v>6249000</v>
          </cell>
          <cell r="EG65">
            <v>0.13875566213695711</v>
          </cell>
          <cell r="EI65">
            <v>9149.3411420204975</v>
          </cell>
          <cell r="EK65">
            <v>34.337994889688709</v>
          </cell>
        </row>
        <row r="68">
          <cell r="P68" t="str">
            <v>Notes:</v>
          </cell>
          <cell r="S68" t="str">
            <v>(1)  PAR - Per Available Room.</v>
          </cell>
          <cell r="AY68" t="str">
            <v>Notes:</v>
          </cell>
          <cell r="BB68" t="str">
            <v>(1)  PAR - Per Available Room.</v>
          </cell>
          <cell r="CH68" t="str">
            <v>Notes:</v>
          </cell>
          <cell r="CK68" t="str">
            <v>(1)  PAR - Per Available Room.</v>
          </cell>
          <cell r="DQ68" t="str">
            <v>Notes:</v>
          </cell>
          <cell r="DT68" t="str">
            <v>(1)  PAR - Per Available Room.</v>
          </cell>
        </row>
        <row r="69">
          <cell r="S69" t="str">
            <v>(2)  POR - Per Occupied Room.</v>
          </cell>
          <cell r="BB69" t="str">
            <v>(2)  POR - Per Occupied Room.</v>
          </cell>
          <cell r="CK69" t="str">
            <v>(2)  POR - Per Occupied Room.</v>
          </cell>
          <cell r="DT69" t="str">
            <v>(2)  POR - Per Occupied Room.</v>
          </cell>
        </row>
        <row r="70">
          <cell r="S70" t="str">
            <v>(3)  Departmental expense ratios are based on the respective department's revenues, not total revenues.</v>
          </cell>
          <cell r="BB70" t="str">
            <v>(3)  Departmental expense ratios are based on the respective department's revenues, not total revenues.</v>
          </cell>
          <cell r="CK70" t="str">
            <v>(3)  Departmental expense ratios are based on the respective department's revenues, not total revenues.</v>
          </cell>
          <cell r="DT70" t="str">
            <v>(3)  Departmental expense ratios are based on the respective department's revenues, not total revenues.</v>
          </cell>
        </row>
        <row r="71">
          <cell r="S71" t="str">
            <v>(4)  Net operating income before interest, amortization, depreciation, and income tax.</v>
          </cell>
          <cell r="BB71" t="str">
            <v>(4)  Net operating income before interest, amortization, depreciation, and income tax.</v>
          </cell>
          <cell r="CK71" t="str">
            <v>(4)  Net operating income before interest, amortization, depreciation, and income tax.</v>
          </cell>
          <cell r="DT71" t="str">
            <v>(4)  Net operating income before interest, amortization, depreciation, and income tax.</v>
          </cell>
        </row>
        <row r="74">
          <cell r="P74" t="str">
            <v>Source:</v>
          </cell>
          <cell r="S74" t="str">
            <v>PKF Consulting</v>
          </cell>
          <cell r="AY74" t="str">
            <v>Source:</v>
          </cell>
          <cell r="BB74" t="str">
            <v>PKF Consulting</v>
          </cell>
          <cell r="CH74" t="str">
            <v>Source:</v>
          </cell>
          <cell r="CK74" t="str">
            <v>PKF Consulting</v>
          </cell>
          <cell r="DQ74" t="str">
            <v>Source:</v>
          </cell>
          <cell r="DT74" t="str">
            <v>PKF Consulting</v>
          </cell>
        </row>
      </sheetData>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ummary"/>
      <sheetName val="RepYear"/>
      <sheetName val="10 Yr"/>
      <sheetName val="IRR-5"/>
      <sheetName val="IRR-7"/>
      <sheetName val="IRR-10"/>
      <sheetName val="DCF"/>
      <sheetName val="DirectCap"/>
    </sheetNames>
    <sheetDataSet>
      <sheetData sheetId="0" refreshError="1"/>
      <sheetData sheetId="1" refreshError="1"/>
      <sheetData sheetId="2" refreshError="1"/>
      <sheetData sheetId="3" refreshError="1">
        <row r="5">
          <cell r="O5" t="str">
            <v>Proposed Monterey Park Hotel</v>
          </cell>
          <cell r="AX5" t="str">
            <v>Proposed Monterey Park Hotel</v>
          </cell>
          <cell r="CG5" t="str">
            <v>Proposed Monterey Park Hotel</v>
          </cell>
          <cell r="DP5" t="str">
            <v>Proposed Monterey Park Hotel</v>
          </cell>
        </row>
        <row r="6">
          <cell r="O6" t="str">
            <v>Monterey Park, California</v>
          </cell>
          <cell r="AX6" t="str">
            <v>Monterey Park, California</v>
          </cell>
          <cell r="CG6" t="str">
            <v>Monterey Park, California</v>
          </cell>
          <cell r="DP6" t="str">
            <v>Monterey Park, California</v>
          </cell>
        </row>
        <row r="8">
          <cell r="O8" t="str">
            <v>Projected Operating Results</v>
          </cell>
          <cell r="AX8" t="str">
            <v>Projected Operating Results</v>
          </cell>
          <cell r="CG8" t="str">
            <v>Projected Operating Results</v>
          </cell>
          <cell r="DP8" t="str">
            <v>Projected Operating Results</v>
          </cell>
        </row>
        <row r="11">
          <cell r="O11" t="str">
            <v>Calendar Years</v>
          </cell>
          <cell r="T11">
            <v>2001</v>
          </cell>
          <cell r="AC11">
            <v>2002</v>
          </cell>
          <cell r="AL11">
            <v>2003</v>
          </cell>
          <cell r="AX11" t="str">
            <v>Calendar Years</v>
          </cell>
          <cell r="BC11">
            <v>2004</v>
          </cell>
          <cell r="BL11">
            <v>2005</v>
          </cell>
          <cell r="BU11">
            <v>2006</v>
          </cell>
          <cell r="CG11" t="str">
            <v>Calendar Years</v>
          </cell>
          <cell r="CL11">
            <v>2007</v>
          </cell>
          <cell r="CU11">
            <v>2008</v>
          </cell>
          <cell r="DD11">
            <v>2009</v>
          </cell>
          <cell r="DP11" t="str">
            <v>Calendar Years</v>
          </cell>
          <cell r="DU11">
            <v>2010</v>
          </cell>
          <cell r="ED11">
            <v>2011</v>
          </cell>
        </row>
        <row r="12">
          <cell r="T12" t="str">
            <v>$</v>
          </cell>
          <cell r="W12" t="str">
            <v>%</v>
          </cell>
          <cell r="Y12" t="str">
            <v>PAR (1)</v>
          </cell>
          <cell r="AA12" t="str">
            <v>POR (2)</v>
          </cell>
          <cell r="AC12" t="str">
            <v>$</v>
          </cell>
          <cell r="AF12" t="str">
            <v>%</v>
          </cell>
          <cell r="AH12" t="str">
            <v>PAR (1)</v>
          </cell>
          <cell r="AJ12" t="str">
            <v>POR (2)</v>
          </cell>
          <cell r="AL12" t="str">
            <v>$</v>
          </cell>
          <cell r="AO12" t="str">
            <v>%</v>
          </cell>
          <cell r="AQ12" t="str">
            <v>PAR (1)</v>
          </cell>
          <cell r="AS12" t="str">
            <v>POR (2)</v>
          </cell>
          <cell r="BC12" t="str">
            <v>$</v>
          </cell>
          <cell r="BF12" t="str">
            <v>%</v>
          </cell>
          <cell r="BH12" t="str">
            <v>PAR (1)</v>
          </cell>
          <cell r="BJ12" t="str">
            <v>POR (2)</v>
          </cell>
          <cell r="BL12" t="str">
            <v>$</v>
          </cell>
          <cell r="BO12" t="str">
            <v>%</v>
          </cell>
          <cell r="BQ12" t="str">
            <v>PAR (1)</v>
          </cell>
          <cell r="BS12" t="str">
            <v>POR (2)</v>
          </cell>
          <cell r="BU12" t="str">
            <v>$</v>
          </cell>
          <cell r="BX12" t="str">
            <v>%</v>
          </cell>
          <cell r="BZ12" t="str">
            <v>PAR (1)</v>
          </cell>
          <cell r="CB12" t="str">
            <v>POR (2)</v>
          </cell>
          <cell r="CL12" t="str">
            <v>$</v>
          </cell>
          <cell r="CO12" t="str">
            <v>%</v>
          </cell>
          <cell r="CQ12" t="str">
            <v>PAR (1)</v>
          </cell>
          <cell r="CS12" t="str">
            <v>POR (2)</v>
          </cell>
          <cell r="CU12" t="str">
            <v>$</v>
          </cell>
          <cell r="CX12" t="str">
            <v>%</v>
          </cell>
          <cell r="CZ12" t="str">
            <v>PAR (1)</v>
          </cell>
          <cell r="DB12" t="str">
            <v>POR (2)</v>
          </cell>
          <cell r="DD12" t="str">
            <v>$</v>
          </cell>
          <cell r="DG12" t="str">
            <v>%</v>
          </cell>
          <cell r="DI12" t="str">
            <v>PAR (1)</v>
          </cell>
          <cell r="DK12" t="str">
            <v>POR (2)</v>
          </cell>
          <cell r="DU12" t="str">
            <v>$</v>
          </cell>
          <cell r="DX12" t="str">
            <v>%</v>
          </cell>
          <cell r="DZ12" t="str">
            <v>PAR (1)</v>
          </cell>
          <cell r="EB12" t="str">
            <v>POR (2)</v>
          </cell>
          <cell r="ED12" t="str">
            <v>$</v>
          </cell>
          <cell r="EG12" t="str">
            <v>%</v>
          </cell>
          <cell r="EI12" t="str">
            <v>PAR (1)</v>
          </cell>
          <cell r="EK12" t="str">
            <v>POR (2)</v>
          </cell>
        </row>
        <row r="14">
          <cell r="P14" t="str">
            <v>Number of Keys</v>
          </cell>
          <cell r="U14">
            <v>215</v>
          </cell>
          <cell r="AD14">
            <v>215</v>
          </cell>
          <cell r="AM14">
            <v>215</v>
          </cell>
          <cell r="AY14" t="str">
            <v>Number of Keys</v>
          </cell>
          <cell r="BD14">
            <v>215</v>
          </cell>
          <cell r="BM14">
            <v>215</v>
          </cell>
          <cell r="BV14">
            <v>215</v>
          </cell>
          <cell r="CH14" t="str">
            <v>Number of Keys</v>
          </cell>
          <cell r="CM14">
            <v>215</v>
          </cell>
          <cell r="CV14">
            <v>215</v>
          </cell>
          <cell r="DE14">
            <v>215</v>
          </cell>
          <cell r="DQ14" t="str">
            <v>Number of Keys</v>
          </cell>
          <cell r="DV14">
            <v>215</v>
          </cell>
          <cell r="EE14">
            <v>215</v>
          </cell>
        </row>
        <row r="15">
          <cell r="P15" t="str">
            <v>Occupancy</v>
          </cell>
          <cell r="U15">
            <v>0.57999999999999996</v>
          </cell>
          <cell r="AD15">
            <v>0.62</v>
          </cell>
          <cell r="AM15">
            <v>0.66</v>
          </cell>
          <cell r="AY15" t="str">
            <v>Occupancy</v>
          </cell>
          <cell r="BD15">
            <v>0.68</v>
          </cell>
          <cell r="BM15">
            <v>0.68</v>
          </cell>
          <cell r="BV15">
            <v>0.68</v>
          </cell>
          <cell r="CH15" t="str">
            <v>Occupancy</v>
          </cell>
          <cell r="CM15">
            <v>0.68</v>
          </cell>
          <cell r="CV15">
            <v>0.68</v>
          </cell>
          <cell r="DE15">
            <v>0.68</v>
          </cell>
          <cell r="DQ15" t="str">
            <v>Occupancy</v>
          </cell>
          <cell r="DV15">
            <v>0.68</v>
          </cell>
          <cell r="EE15">
            <v>0.68</v>
          </cell>
        </row>
        <row r="16">
          <cell r="P16" t="str">
            <v>Average Daily Room Rate</v>
          </cell>
          <cell r="U16">
            <v>93</v>
          </cell>
          <cell r="AD16">
            <v>96</v>
          </cell>
          <cell r="AM16">
            <v>99</v>
          </cell>
          <cell r="AY16" t="str">
            <v>Average Daily Room Rate</v>
          </cell>
          <cell r="BD16">
            <v>102</v>
          </cell>
          <cell r="BM16">
            <v>105</v>
          </cell>
          <cell r="BV16">
            <v>108</v>
          </cell>
          <cell r="CH16" t="str">
            <v>Average Daily Room Rate</v>
          </cell>
          <cell r="CM16">
            <v>111</v>
          </cell>
          <cell r="CV16">
            <v>115</v>
          </cell>
          <cell r="DE16">
            <v>118</v>
          </cell>
          <cell r="DQ16" t="str">
            <v>Average Daily Room Rate</v>
          </cell>
          <cell r="DV16">
            <v>122</v>
          </cell>
          <cell r="EE16">
            <v>125</v>
          </cell>
        </row>
        <row r="18">
          <cell r="P18" t="str">
            <v>Revenues</v>
          </cell>
          <cell r="AY18" t="str">
            <v>Revenues</v>
          </cell>
          <cell r="CH18" t="str">
            <v>Revenues</v>
          </cell>
          <cell r="DQ18" t="str">
            <v>Revenues</v>
          </cell>
        </row>
        <row r="19">
          <cell r="Q19" t="str">
            <v>Rooms</v>
          </cell>
          <cell r="U19">
            <v>4233000</v>
          </cell>
          <cell r="W19">
            <v>0.60566604664472745</v>
          </cell>
          <cell r="Y19">
            <v>19688.372093023256</v>
          </cell>
          <cell r="AA19">
            <v>93.000263643553922</v>
          </cell>
          <cell r="AD19">
            <v>4671000</v>
          </cell>
          <cell r="AF19">
            <v>0.60162287480680066</v>
          </cell>
          <cell r="AH19">
            <v>21725.581395348836</v>
          </cell>
          <cell r="AJ19">
            <v>96.002466344671674</v>
          </cell>
          <cell r="AM19">
            <v>5128000</v>
          </cell>
          <cell r="AO19">
            <v>0.60815939278937381</v>
          </cell>
          <cell r="AQ19">
            <v>23851.162790697676</v>
          </cell>
          <cell r="AS19">
            <v>99.007607058732674</v>
          </cell>
          <cell r="AZ19" t="str">
            <v>Rooms</v>
          </cell>
          <cell r="BD19">
            <v>5443000</v>
          </cell>
          <cell r="BF19">
            <v>0.61102379883251012</v>
          </cell>
          <cell r="BH19">
            <v>25316.279069767443</v>
          </cell>
          <cell r="BJ19">
            <v>101.99951277102112</v>
          </cell>
          <cell r="BM19">
            <v>5603000</v>
          </cell>
          <cell r="BO19">
            <v>0.61094755206629592</v>
          </cell>
          <cell r="BQ19">
            <v>26060.465116279069</v>
          </cell>
          <cell r="BS19">
            <v>104.99784494874726</v>
          </cell>
          <cell r="BV19">
            <v>5763000</v>
          </cell>
          <cell r="BX19">
            <v>0.61061665607120152</v>
          </cell>
          <cell r="BZ19">
            <v>26804.651162790698</v>
          </cell>
          <cell r="CB19">
            <v>107.9961771264734</v>
          </cell>
          <cell r="CI19" t="str">
            <v>Rooms</v>
          </cell>
          <cell r="CM19">
            <v>5923000</v>
          </cell>
          <cell r="CO19">
            <v>0.61005252858172831</v>
          </cell>
          <cell r="CQ19">
            <v>27548.837209302324</v>
          </cell>
          <cell r="CS19">
            <v>110.99450930419954</v>
          </cell>
          <cell r="CV19">
            <v>6137000</v>
          </cell>
          <cell r="CX19">
            <v>0.6114986050219211</v>
          </cell>
          <cell r="CZ19">
            <v>28544.18604651163</v>
          </cell>
          <cell r="DB19">
            <v>115.00477859190825</v>
          </cell>
          <cell r="DE19">
            <v>6297000</v>
          </cell>
          <cell r="DG19">
            <v>0.61058857752351403</v>
          </cell>
          <cell r="DI19">
            <v>29288.372093023256</v>
          </cell>
          <cell r="DK19">
            <v>118.00311076963439</v>
          </cell>
          <cell r="DR19" t="str">
            <v>Rooms</v>
          </cell>
          <cell r="DV19">
            <v>6510000</v>
          </cell>
          <cell r="DX19">
            <v>0.61143984220907299</v>
          </cell>
          <cell r="DZ19">
            <v>30279.069767441859</v>
          </cell>
          <cell r="EB19">
            <v>121.99464048123231</v>
          </cell>
          <cell r="EE19">
            <v>6670000</v>
          </cell>
          <cell r="EG19">
            <v>0.61024702653247942</v>
          </cell>
          <cell r="EI19">
            <v>31023.255813953489</v>
          </cell>
          <cell r="EK19">
            <v>124.99297265895845</v>
          </cell>
        </row>
        <row r="20">
          <cell r="Q20" t="str">
            <v>Food and Beverage</v>
          </cell>
          <cell r="U20">
            <v>2225000</v>
          </cell>
          <cell r="W20">
            <v>0.31835741880097296</v>
          </cell>
          <cell r="Y20">
            <v>10348.837209302326</v>
          </cell>
          <cell r="AA20">
            <v>48.883908955092714</v>
          </cell>
          <cell r="AD20">
            <v>2508000</v>
          </cell>
          <cell r="AF20">
            <v>0.3230293663060278</v>
          </cell>
          <cell r="AH20">
            <v>11665.116279069767</v>
          </cell>
          <cell r="AJ20">
            <v>51.546603637858389</v>
          </cell>
          <cell r="AM20">
            <v>2663000</v>
          </cell>
          <cell r="AO20">
            <v>0.31582068311195444</v>
          </cell>
          <cell r="AQ20">
            <v>12386.046511627907</v>
          </cell>
          <cell r="AS20">
            <v>51.415221840367607</v>
          </cell>
          <cell r="AZ20" t="str">
            <v>Food and Beverage</v>
          </cell>
          <cell r="BD20">
            <v>2784000</v>
          </cell>
          <cell r="BF20">
            <v>0.31252806466097888</v>
          </cell>
          <cell r="BH20">
            <v>12948.837209302326</v>
          </cell>
          <cell r="BJ20">
            <v>52.170979892434836</v>
          </cell>
          <cell r="BM20">
            <v>2867000</v>
          </cell>
          <cell r="BO20">
            <v>0.31261585432341077</v>
          </cell>
          <cell r="BQ20">
            <v>13334.883720930233</v>
          </cell>
          <cell r="BS20">
            <v>53.726364709630268</v>
          </cell>
          <cell r="BV20">
            <v>2953000</v>
          </cell>
          <cell r="BX20">
            <v>0.31288408561135833</v>
          </cell>
          <cell r="BZ20">
            <v>13734.883720930233</v>
          </cell>
          <cell r="CB20">
            <v>55.337968255158067</v>
          </cell>
          <cell r="CI20" t="str">
            <v>Food and Beverage</v>
          </cell>
          <cell r="CM20">
            <v>3042000</v>
          </cell>
          <cell r="CO20">
            <v>0.31331754042640847</v>
          </cell>
          <cell r="CQ20">
            <v>14148.837209302326</v>
          </cell>
          <cell r="CS20">
            <v>57.005790529018235</v>
          </cell>
          <cell r="CV20">
            <v>3133000</v>
          </cell>
          <cell r="CX20">
            <v>0.31217616580310881</v>
          </cell>
          <cell r="CZ20">
            <v>14572.093023255815</v>
          </cell>
          <cell r="DB20">
            <v>58.711091955099974</v>
          </cell>
          <cell r="DE20">
            <v>3227000</v>
          </cell>
          <cell r="DG20">
            <v>0.31290604091922813</v>
          </cell>
          <cell r="DI20">
            <v>15009.302325581395</v>
          </cell>
          <cell r="DK20">
            <v>60.472612109514081</v>
          </cell>
          <cell r="DR20" t="str">
            <v>Food and Beverage</v>
          </cell>
          <cell r="DV20">
            <v>3324000</v>
          </cell>
          <cell r="DX20">
            <v>0.31220061989292758</v>
          </cell>
          <cell r="DZ20">
            <v>15460.465116279071</v>
          </cell>
          <cell r="EB20">
            <v>62.290350992260556</v>
          </cell>
          <cell r="EE20">
            <v>3424000</v>
          </cell>
          <cell r="EG20">
            <v>0.31326623970722783</v>
          </cell>
          <cell r="EI20">
            <v>15925.581395348838</v>
          </cell>
          <cell r="EK20">
            <v>64.164308603339393</v>
          </cell>
        </row>
        <row r="21">
          <cell r="Q21" t="str">
            <v>Beverage</v>
          </cell>
          <cell r="U21">
            <v>0</v>
          </cell>
          <cell r="W21">
            <v>0</v>
          </cell>
          <cell r="Y21">
            <v>0</v>
          </cell>
          <cell r="AA21">
            <v>0</v>
          </cell>
          <cell r="AD21">
            <v>0</v>
          </cell>
          <cell r="AF21">
            <v>0</v>
          </cell>
          <cell r="AH21">
            <v>0</v>
          </cell>
          <cell r="AJ21">
            <v>0</v>
          </cell>
          <cell r="AM21">
            <v>0</v>
          </cell>
          <cell r="AO21">
            <v>0</v>
          </cell>
          <cell r="AQ21">
            <v>0</v>
          </cell>
          <cell r="AS21">
            <v>0</v>
          </cell>
          <cell r="AZ21" t="str">
            <v>Beverage</v>
          </cell>
          <cell r="BD21">
            <v>0</v>
          </cell>
          <cell r="BF21">
            <v>0</v>
          </cell>
          <cell r="BH21">
            <v>0</v>
          </cell>
          <cell r="BJ21">
            <v>0</v>
          </cell>
          <cell r="BM21">
            <v>0</v>
          </cell>
          <cell r="BO21">
            <v>0</v>
          </cell>
          <cell r="BQ21">
            <v>0</v>
          </cell>
          <cell r="BS21">
            <v>0</v>
          </cell>
          <cell r="BV21">
            <v>0</v>
          </cell>
          <cell r="BX21">
            <v>0</v>
          </cell>
          <cell r="BZ21">
            <v>0</v>
          </cell>
          <cell r="CB21">
            <v>0</v>
          </cell>
          <cell r="CI21" t="str">
            <v>Beverage</v>
          </cell>
          <cell r="CM21">
            <v>0</v>
          </cell>
          <cell r="CO21">
            <v>0</v>
          </cell>
          <cell r="CQ21">
            <v>0</v>
          </cell>
          <cell r="CS21">
            <v>0</v>
          </cell>
          <cell r="CV21">
            <v>0</v>
          </cell>
          <cell r="CX21">
            <v>0</v>
          </cell>
          <cell r="CZ21">
            <v>0</v>
          </cell>
          <cell r="DB21">
            <v>0</v>
          </cell>
          <cell r="DE21">
            <v>0</v>
          </cell>
          <cell r="DG21">
            <v>0</v>
          </cell>
          <cell r="DI21">
            <v>0</v>
          </cell>
          <cell r="DK21">
            <v>0</v>
          </cell>
          <cell r="DR21" t="str">
            <v>Beverage</v>
          </cell>
          <cell r="DV21">
            <v>0</v>
          </cell>
          <cell r="DX21">
            <v>0</v>
          </cell>
          <cell r="DZ21">
            <v>0</v>
          </cell>
          <cell r="EB21">
            <v>0</v>
          </cell>
          <cell r="EE21">
            <v>0</v>
          </cell>
          <cell r="EG21">
            <v>0</v>
          </cell>
          <cell r="EI21">
            <v>0</v>
          </cell>
          <cell r="EK21">
            <v>0</v>
          </cell>
        </row>
        <row r="22">
          <cell r="Q22" t="str">
            <v>Telecommunications</v>
          </cell>
          <cell r="U22">
            <v>169000</v>
          </cell>
          <cell r="W22">
            <v>2.4180855630276148E-2</v>
          </cell>
          <cell r="Y22">
            <v>786.04651162790697</v>
          </cell>
          <cell r="AA22">
            <v>3.7129800509710873</v>
          </cell>
          <cell r="AD22">
            <v>186000</v>
          </cell>
          <cell r="AF22">
            <v>2.3956723338485315E-2</v>
          </cell>
          <cell r="AH22">
            <v>865.11627906976742</v>
          </cell>
          <cell r="AJ22">
            <v>3.8228342410851917</v>
          </cell>
          <cell r="AM22">
            <v>204000</v>
          </cell>
          <cell r="AO22">
            <v>2.4193548387096774E-2</v>
          </cell>
          <cell r="AQ22">
            <v>948.83720930232562</v>
          </cell>
          <cell r="AS22">
            <v>3.9386801560026257</v>
          </cell>
          <cell r="AZ22" t="str">
            <v>Telephone</v>
          </cell>
          <cell r="BD22">
            <v>217000</v>
          </cell>
          <cell r="BF22">
            <v>2.4360125729681187E-2</v>
          </cell>
          <cell r="BH22">
            <v>1009.3023255813954</v>
          </cell>
          <cell r="BJ22">
            <v>4.0664880160410775</v>
          </cell>
          <cell r="BM22">
            <v>223000</v>
          </cell>
          <cell r="BO22">
            <v>2.4315777995856505E-2</v>
          </cell>
          <cell r="BQ22">
            <v>1037.2093023255813</v>
          </cell>
          <cell r="BS22">
            <v>4.1789254727058074</v>
          </cell>
          <cell r="BV22">
            <v>230000</v>
          </cell>
          <cell r="BX22">
            <v>2.436956982411528E-2</v>
          </cell>
          <cell r="BZ22">
            <v>1069.7674418604652</v>
          </cell>
          <cell r="CB22">
            <v>4.3101025054813258</v>
          </cell>
          <cell r="CI22" t="str">
            <v>Telephone</v>
          </cell>
          <cell r="CM22">
            <v>237000</v>
          </cell>
          <cell r="CO22">
            <v>2.4410340920795137E-2</v>
          </cell>
          <cell r="CQ22">
            <v>1102.3255813953488</v>
          </cell>
          <cell r="CS22">
            <v>4.4412795382568451</v>
          </cell>
          <cell r="CV22">
            <v>244000</v>
          </cell>
          <cell r="CX22">
            <v>2.4312475089677162E-2</v>
          </cell>
          <cell r="CZ22">
            <v>1134.8837209302326</v>
          </cell>
          <cell r="DB22">
            <v>4.5724565710323635</v>
          </cell>
          <cell r="DE22">
            <v>251000</v>
          </cell>
          <cell r="DG22">
            <v>2.4338213904780373E-2</v>
          </cell>
          <cell r="DI22">
            <v>1167.4418604651162</v>
          </cell>
          <cell r="DK22">
            <v>4.7036336038078819</v>
          </cell>
          <cell r="DR22" t="str">
            <v>Telephone</v>
          </cell>
          <cell r="DV22">
            <v>259000</v>
          </cell>
          <cell r="DX22">
            <v>2.4326101249178174E-2</v>
          </cell>
          <cell r="DZ22">
            <v>1204.6511627906978</v>
          </cell>
          <cell r="EB22">
            <v>4.8535502126941887</v>
          </cell>
          <cell r="EE22">
            <v>266000</v>
          </cell>
          <cell r="EG22">
            <v>2.4336688014638608E-2</v>
          </cell>
          <cell r="EI22">
            <v>1237.2093023255813</v>
          </cell>
          <cell r="EK22">
            <v>4.9847272454697071</v>
          </cell>
        </row>
        <row r="23">
          <cell r="Q23" t="str">
            <v>Golf/Health Club</v>
          </cell>
          <cell r="U23">
            <v>0</v>
          </cell>
          <cell r="W23">
            <v>0</v>
          </cell>
          <cell r="Y23">
            <v>0</v>
          </cell>
          <cell r="AA23">
            <v>0</v>
          </cell>
          <cell r="AD23">
            <v>0</v>
          </cell>
          <cell r="AF23">
            <v>0</v>
          </cell>
          <cell r="AH23">
            <v>0</v>
          </cell>
          <cell r="AJ23">
            <v>0</v>
          </cell>
          <cell r="AM23">
            <v>0</v>
          </cell>
          <cell r="AO23">
            <v>0</v>
          </cell>
          <cell r="AQ23">
            <v>0</v>
          </cell>
          <cell r="AS23">
            <v>0</v>
          </cell>
          <cell r="AZ23" t="str">
            <v>Telephone</v>
          </cell>
          <cell r="BD23">
            <v>0</v>
          </cell>
          <cell r="BF23">
            <v>0</v>
          </cell>
          <cell r="BH23">
            <v>0</v>
          </cell>
          <cell r="BJ23">
            <v>0</v>
          </cell>
          <cell r="BM23">
            <v>0</v>
          </cell>
          <cell r="BO23">
            <v>0</v>
          </cell>
          <cell r="BQ23">
            <v>0</v>
          </cell>
          <cell r="BS23">
            <v>0</v>
          </cell>
          <cell r="BV23">
            <v>0</v>
          </cell>
          <cell r="BX23">
            <v>0</v>
          </cell>
          <cell r="BZ23">
            <v>0</v>
          </cell>
          <cell r="CB23">
            <v>0</v>
          </cell>
          <cell r="CI23" t="str">
            <v>Telephone</v>
          </cell>
          <cell r="CM23">
            <v>0</v>
          </cell>
          <cell r="CO23">
            <v>0</v>
          </cell>
          <cell r="CQ23">
            <v>0</v>
          </cell>
          <cell r="CS23">
            <v>0</v>
          </cell>
          <cell r="CV23">
            <v>0</v>
          </cell>
          <cell r="CX23">
            <v>0</v>
          </cell>
          <cell r="CZ23">
            <v>0</v>
          </cell>
          <cell r="DB23">
            <v>0</v>
          </cell>
          <cell r="DE23">
            <v>0</v>
          </cell>
          <cell r="DG23">
            <v>0</v>
          </cell>
          <cell r="DI23">
            <v>0</v>
          </cell>
          <cell r="DK23">
            <v>0</v>
          </cell>
          <cell r="DR23" t="str">
            <v>Telephone</v>
          </cell>
          <cell r="DV23">
            <v>0</v>
          </cell>
          <cell r="DX23">
            <v>0</v>
          </cell>
          <cell r="DZ23">
            <v>0</v>
          </cell>
          <cell r="EB23">
            <v>0</v>
          </cell>
          <cell r="EE23">
            <v>0</v>
          </cell>
          <cell r="EG23">
            <v>0</v>
          </cell>
          <cell r="EI23">
            <v>0</v>
          </cell>
          <cell r="EK23">
            <v>0</v>
          </cell>
        </row>
        <row r="24">
          <cell r="Q24" t="str">
            <v>Other Operated Departments</v>
          </cell>
          <cell r="U24">
            <v>121000</v>
          </cell>
          <cell r="W24">
            <v>1.7312920303333812E-2</v>
          </cell>
          <cell r="Y24">
            <v>562.79069767441865</v>
          </cell>
          <cell r="AA24">
            <v>2.6584058353106599</v>
          </cell>
          <cell r="AD24">
            <v>133000</v>
          </cell>
          <cell r="AF24">
            <v>1.7130345182895416E-2</v>
          </cell>
          <cell r="AH24">
            <v>618.60465116279067</v>
          </cell>
          <cell r="AJ24">
            <v>2.7335320110985508</v>
          </cell>
          <cell r="AM24">
            <v>146000</v>
          </cell>
          <cell r="AO24">
            <v>1.7314990512333966E-2</v>
          </cell>
          <cell r="AQ24">
            <v>679.06976744186045</v>
          </cell>
          <cell r="AS24">
            <v>2.8188593273352125</v>
          </cell>
          <cell r="AZ24" t="str">
            <v>Other Operated Departments</v>
          </cell>
          <cell r="BD24">
            <v>155000</v>
          </cell>
          <cell r="BF24">
            <v>1.7400089806915132E-2</v>
          </cell>
          <cell r="BH24">
            <v>720.93023255813955</v>
          </cell>
          <cell r="BJ24">
            <v>2.9046342971721981</v>
          </cell>
          <cell r="BM24">
            <v>159000</v>
          </cell>
          <cell r="BO24">
            <v>1.7337258750408896E-2</v>
          </cell>
          <cell r="BQ24">
            <v>739.53488372093022</v>
          </cell>
          <cell r="BS24">
            <v>2.9795926016153516</v>
          </cell>
          <cell r="BV24">
            <v>164000</v>
          </cell>
          <cell r="BX24">
            <v>1.7376562831108285E-2</v>
          </cell>
          <cell r="BZ24">
            <v>762.79069767441865</v>
          </cell>
          <cell r="CB24">
            <v>3.0732904821692935</v>
          </cell>
          <cell r="CI24" t="str">
            <v>Other Operated Departments</v>
          </cell>
          <cell r="CM24">
            <v>169000</v>
          </cell>
          <cell r="CO24">
            <v>1.7406530023689359E-2</v>
          </cell>
          <cell r="CQ24">
            <v>786.04651162790697</v>
          </cell>
          <cell r="CS24">
            <v>3.1669883627232354</v>
          </cell>
          <cell r="CV24">
            <v>174000</v>
          </cell>
          <cell r="CX24">
            <v>1.7337584695097649E-2</v>
          </cell>
          <cell r="CZ24">
            <v>809.30232558139539</v>
          </cell>
          <cell r="DB24">
            <v>3.2606862432771773</v>
          </cell>
          <cell r="DE24">
            <v>179000</v>
          </cell>
          <cell r="DG24">
            <v>1.735673421894696E-2</v>
          </cell>
          <cell r="DI24">
            <v>832.55813953488371</v>
          </cell>
          <cell r="DK24">
            <v>3.3543841238311187</v>
          </cell>
          <cell r="DR24" t="str">
            <v>Other Operated Departments</v>
          </cell>
          <cell r="DV24">
            <v>185000</v>
          </cell>
          <cell r="DX24">
            <v>1.7375786606555838E-2</v>
          </cell>
          <cell r="DZ24">
            <v>860.46511627906978</v>
          </cell>
          <cell r="EB24">
            <v>3.4668215804958491</v>
          </cell>
          <cell r="EE24">
            <v>190000</v>
          </cell>
          <cell r="EG24">
            <v>1.7383348581884721E-2</v>
          </cell>
          <cell r="EI24">
            <v>883.72093023255809</v>
          </cell>
          <cell r="EK24">
            <v>3.560519461049791</v>
          </cell>
        </row>
        <row r="25">
          <cell r="Q25" t="str">
            <v>Rentals and Other Income</v>
          </cell>
          <cell r="U25">
            <v>241000</v>
          </cell>
          <cell r="W25">
            <v>3.4482758620689655E-2</v>
          </cell>
          <cell r="Y25">
            <v>1120.9302325581396</v>
          </cell>
          <cell r="AA25">
            <v>5.2948413744617273</v>
          </cell>
          <cell r="AD25">
            <v>266000</v>
          </cell>
          <cell r="AF25">
            <v>3.4260690365790832E-2</v>
          </cell>
          <cell r="AH25">
            <v>1237.2093023255813</v>
          </cell>
          <cell r="AJ25">
            <v>5.4670640221971016</v>
          </cell>
          <cell r="AM25">
            <v>291000</v>
          </cell>
          <cell r="AO25">
            <v>3.4511385199240983E-2</v>
          </cell>
          <cell r="AQ25">
            <v>1353.4883720930231</v>
          </cell>
          <cell r="AS25">
            <v>5.6184113990037456</v>
          </cell>
          <cell r="AZ25" t="str">
            <v>Rentals and Other Income</v>
          </cell>
          <cell r="BD25">
            <v>309000</v>
          </cell>
          <cell r="BF25">
            <v>3.468792096991468E-2</v>
          </cell>
          <cell r="BH25">
            <v>1437.2093023255813</v>
          </cell>
          <cell r="BJ25">
            <v>5.7905290182336078</v>
          </cell>
          <cell r="BM25">
            <v>319000</v>
          </cell>
          <cell r="BO25">
            <v>3.4783556864027912E-2</v>
          </cell>
          <cell r="BQ25">
            <v>1483.7209302325582</v>
          </cell>
          <cell r="BS25">
            <v>5.9779247793414916</v>
          </cell>
          <cell r="BV25">
            <v>328000</v>
          </cell>
          <cell r="BX25">
            <v>3.4753125662216569E-2</v>
          </cell>
          <cell r="BZ25">
            <v>1525.5813953488373</v>
          </cell>
          <cell r="CB25">
            <v>6.1465809643385869</v>
          </cell>
          <cell r="CI25" t="str">
            <v>Rentals and Other Income</v>
          </cell>
          <cell r="CM25">
            <v>338000</v>
          </cell>
          <cell r="CO25">
            <v>3.4813060047378719E-2</v>
          </cell>
          <cell r="CQ25">
            <v>1572.0930232558139</v>
          </cell>
          <cell r="CS25">
            <v>6.3339767254464707</v>
          </cell>
          <cell r="CV25">
            <v>348000</v>
          </cell>
          <cell r="CX25">
            <v>3.4675169390195298E-2</v>
          </cell>
          <cell r="CZ25">
            <v>1618.6046511627908</v>
          </cell>
          <cell r="DB25">
            <v>6.5213724865543545</v>
          </cell>
          <cell r="DE25">
            <v>359000</v>
          </cell>
          <cell r="DG25">
            <v>3.4810433433530498E-2</v>
          </cell>
          <cell r="DI25">
            <v>1669.7674418604652</v>
          </cell>
          <cell r="DK25">
            <v>6.7275078237730259</v>
          </cell>
          <cell r="DR25" t="str">
            <v>Rentals and Other Income</v>
          </cell>
          <cell r="DV25">
            <v>369000</v>
          </cell>
          <cell r="DX25">
            <v>3.4657650042265425E-2</v>
          </cell>
          <cell r="DZ25">
            <v>1716.2790697674418</v>
          </cell>
          <cell r="EB25">
            <v>6.9149035848809097</v>
          </cell>
          <cell r="EE25">
            <v>380000</v>
          </cell>
          <cell r="EG25">
            <v>3.4766697163769442E-2</v>
          </cell>
          <cell r="EI25">
            <v>1767.4418604651162</v>
          </cell>
          <cell r="EK25">
            <v>7.121038922099582</v>
          </cell>
        </row>
        <row r="27">
          <cell r="R27" t="str">
            <v>Total Revenues</v>
          </cell>
          <cell r="U27">
            <v>6989000</v>
          </cell>
          <cell r="W27">
            <v>1</v>
          </cell>
          <cell r="Y27">
            <v>32506.976744186046</v>
          </cell>
          <cell r="AA27">
            <v>153.5503998593901</v>
          </cell>
          <cell r="AD27">
            <v>7764000</v>
          </cell>
          <cell r="AF27">
            <v>1</v>
          </cell>
          <cell r="AH27">
            <v>36111.627906976741</v>
          </cell>
          <cell r="AJ27">
            <v>159.5725002569109</v>
          </cell>
          <cell r="AM27">
            <v>8432000</v>
          </cell>
          <cell r="AO27">
            <v>1</v>
          </cell>
          <cell r="AQ27">
            <v>39218.604651162794</v>
          </cell>
          <cell r="AS27">
            <v>162.79877978144188</v>
          </cell>
          <cell r="BA27" t="str">
            <v>Total Revenues</v>
          </cell>
          <cell r="BD27">
            <v>8908000</v>
          </cell>
          <cell r="BF27">
            <v>1</v>
          </cell>
          <cell r="BH27">
            <v>41432.558139534885</v>
          </cell>
          <cell r="BJ27">
            <v>166.93214399490284</v>
          </cell>
          <cell r="BM27">
            <v>9171000</v>
          </cell>
          <cell r="BO27">
            <v>1</v>
          </cell>
          <cell r="BQ27">
            <v>42655.813953488374</v>
          </cell>
          <cell r="BS27">
            <v>171.86065251204019</v>
          </cell>
          <cell r="BV27">
            <v>9438000</v>
          </cell>
          <cell r="BX27">
            <v>1</v>
          </cell>
          <cell r="BZ27">
            <v>43897.674418604649</v>
          </cell>
          <cell r="CB27">
            <v>176.86411933362066</v>
          </cell>
          <cell r="CJ27" t="str">
            <v>Total Revenues</v>
          </cell>
          <cell r="CM27">
            <v>9709000</v>
          </cell>
          <cell r="CO27">
            <v>1</v>
          </cell>
          <cell r="CQ27">
            <v>45158.139534883718</v>
          </cell>
          <cell r="CS27">
            <v>181.94254445964432</v>
          </cell>
          <cell r="CV27">
            <v>10036000</v>
          </cell>
          <cell r="CX27">
            <v>1</v>
          </cell>
          <cell r="CZ27">
            <v>46679.069767441862</v>
          </cell>
          <cell r="DB27">
            <v>188.07038584787213</v>
          </cell>
          <cell r="DE27">
            <v>10313000</v>
          </cell>
          <cell r="DG27">
            <v>1</v>
          </cell>
          <cell r="DI27">
            <v>47967.441860465115</v>
          </cell>
          <cell r="DK27">
            <v>193.2612484305605</v>
          </cell>
          <cell r="DS27" t="str">
            <v>Total Revenues</v>
          </cell>
          <cell r="DV27">
            <v>10647000</v>
          </cell>
          <cell r="DX27">
            <v>1</v>
          </cell>
          <cell r="DZ27">
            <v>49520.930232558138</v>
          </cell>
          <cell r="EB27">
            <v>199.5202668515638</v>
          </cell>
          <cell r="EE27">
            <v>10930000</v>
          </cell>
          <cell r="EG27">
            <v>1</v>
          </cell>
          <cell r="EI27">
            <v>50837.20930232558</v>
          </cell>
          <cell r="EK27">
            <v>204.82356689091694</v>
          </cell>
        </row>
        <row r="29">
          <cell r="P29" t="str">
            <v>Departmental Expenses (3)</v>
          </cell>
          <cell r="AY29" t="str">
            <v>Departmental Expenses (3)</v>
          </cell>
          <cell r="CH29" t="str">
            <v>Departmental Expenses (3)</v>
          </cell>
          <cell r="DQ29" t="str">
            <v>Departmental Expenses (3)</v>
          </cell>
        </row>
        <row r="30">
          <cell r="Q30" t="str">
            <v>Rooms</v>
          </cell>
          <cell r="U30">
            <v>1154000</v>
          </cell>
          <cell r="W30">
            <v>0.27261989133002601</v>
          </cell>
          <cell r="Y30">
            <v>5367.4418604651164</v>
          </cell>
          <cell r="AA30">
            <v>25.353721768169436</v>
          </cell>
          <cell r="AD30">
            <v>1226000</v>
          </cell>
          <cell r="AF30">
            <v>0.26247056304859773</v>
          </cell>
          <cell r="AH30">
            <v>5702.3255813953492</v>
          </cell>
          <cell r="AJ30">
            <v>25.197821395540025</v>
          </cell>
          <cell r="AM30">
            <v>1302000</v>
          </cell>
          <cell r="AO30">
            <v>0.25390015600624027</v>
          </cell>
          <cell r="AQ30">
            <v>6055.8139534883721</v>
          </cell>
          <cell r="AS30">
            <v>25.138046878016759</v>
          </cell>
          <cell r="AZ30" t="str">
            <v>Rooms</v>
          </cell>
          <cell r="BD30">
            <v>1361000</v>
          </cell>
          <cell r="BF30">
            <v>0.25004593055300384</v>
          </cell>
          <cell r="BH30">
            <v>6330.2325581395353</v>
          </cell>
          <cell r="BJ30">
            <v>25.504563086782976</v>
          </cell>
          <cell r="BM30">
            <v>1402000</v>
          </cell>
          <cell r="BO30">
            <v>0.25022309477065857</v>
          </cell>
          <cell r="BQ30">
            <v>6520.9302325581393</v>
          </cell>
          <cell r="BS30">
            <v>26.272885707325301</v>
          </cell>
          <cell r="BV30">
            <v>1444000</v>
          </cell>
          <cell r="BX30">
            <v>0.25056394239111573</v>
          </cell>
          <cell r="BZ30">
            <v>6716.2790697674418</v>
          </cell>
          <cell r="CB30">
            <v>27.059947903978411</v>
          </cell>
          <cell r="CI30" t="str">
            <v>Rooms</v>
          </cell>
          <cell r="CM30">
            <v>1487000</v>
          </cell>
          <cell r="CO30">
            <v>0.25105520850920143</v>
          </cell>
          <cell r="CQ30">
            <v>6916.2790697674418</v>
          </cell>
          <cell r="CS30">
            <v>27.865749676742311</v>
          </cell>
          <cell r="CV30">
            <v>1532000</v>
          </cell>
          <cell r="CX30">
            <v>0.24963337135408181</v>
          </cell>
          <cell r="CZ30">
            <v>7125.5813953488368</v>
          </cell>
          <cell r="DB30">
            <v>28.70903060172779</v>
          </cell>
          <cell r="DE30">
            <v>1578000</v>
          </cell>
          <cell r="DG30">
            <v>0.25059552167698906</v>
          </cell>
          <cell r="DI30">
            <v>7339.5348837209303</v>
          </cell>
          <cell r="DK30">
            <v>29.571051102824054</v>
          </cell>
          <cell r="DR30" t="str">
            <v>Rooms</v>
          </cell>
          <cell r="DV30">
            <v>1625000</v>
          </cell>
          <cell r="DX30">
            <v>0.24961597542242703</v>
          </cell>
          <cell r="DZ30">
            <v>7558.1395348837214</v>
          </cell>
          <cell r="EB30">
            <v>30.451811180031108</v>
          </cell>
          <cell r="EE30">
            <v>1674000</v>
          </cell>
          <cell r="EG30">
            <v>0.2509745127436282</v>
          </cell>
          <cell r="EI30">
            <v>7786.0465116279074</v>
          </cell>
          <cell r="EK30">
            <v>31.370050409459736</v>
          </cell>
        </row>
        <row r="31">
          <cell r="Q31" t="str">
            <v>Food and Beverage</v>
          </cell>
          <cell r="U31">
            <v>1813000</v>
          </cell>
          <cell r="W31">
            <v>0.81483146067415735</v>
          </cell>
          <cell r="Y31">
            <v>8432.5581395348836</v>
          </cell>
          <cell r="AA31">
            <v>39.832146937340717</v>
          </cell>
          <cell r="AD31">
            <v>1950000</v>
          </cell>
          <cell r="AF31">
            <v>0.77751196172248804</v>
          </cell>
          <cell r="AH31">
            <v>9069.7674418604656</v>
          </cell>
          <cell r="AJ31">
            <v>40.078100914602814</v>
          </cell>
          <cell r="AM31">
            <v>2039000</v>
          </cell>
          <cell r="AO31">
            <v>0.76567780698460386</v>
          </cell>
          <cell r="AQ31">
            <v>9483.7209302325573</v>
          </cell>
          <cell r="AS31">
            <v>39.367494304359582</v>
          </cell>
          <cell r="AZ31" t="str">
            <v>Food and Beverage</v>
          </cell>
          <cell r="BD31">
            <v>2116000</v>
          </cell>
          <cell r="BF31">
            <v>0.76005747126436785</v>
          </cell>
          <cell r="BH31">
            <v>9841.8604651162786</v>
          </cell>
          <cell r="BJ31">
            <v>39.652943050428199</v>
          </cell>
          <cell r="BM31">
            <v>2179000</v>
          </cell>
          <cell r="BO31">
            <v>0.76002790373212414</v>
          </cell>
          <cell r="BQ31">
            <v>10134.883720930233</v>
          </cell>
          <cell r="BS31">
            <v>40.833536345407865</v>
          </cell>
          <cell r="BV31">
            <v>2244000</v>
          </cell>
          <cell r="BX31">
            <v>0.75990518117168981</v>
          </cell>
          <cell r="BZ31">
            <v>10437.209302325582</v>
          </cell>
          <cell r="CB31">
            <v>42.051608792609109</v>
          </cell>
          <cell r="CI31" t="str">
            <v>Food and Beverage</v>
          </cell>
          <cell r="CM31">
            <v>2312000</v>
          </cell>
          <cell r="CO31">
            <v>0.76002629848783698</v>
          </cell>
          <cell r="CQ31">
            <v>10753.488372093023</v>
          </cell>
          <cell r="CS31">
            <v>43.325899968142721</v>
          </cell>
          <cell r="CV31">
            <v>2381000</v>
          </cell>
          <cell r="CX31">
            <v>0.7599744653686562</v>
          </cell>
          <cell r="CZ31">
            <v>11074.418604651162</v>
          </cell>
          <cell r="DB31">
            <v>44.618930719787116</v>
          </cell>
          <cell r="DE31">
            <v>2452000</v>
          </cell>
          <cell r="DG31">
            <v>0.75983885962193987</v>
          </cell>
          <cell r="DI31">
            <v>11404.651162790698</v>
          </cell>
          <cell r="DK31">
            <v>45.949440623653096</v>
          </cell>
          <cell r="DR31" t="str">
            <v>Food and Beverage</v>
          </cell>
          <cell r="DV31">
            <v>2526000</v>
          </cell>
          <cell r="DX31">
            <v>0.75992779783393505</v>
          </cell>
          <cell r="DZ31">
            <v>11748.837209302326</v>
          </cell>
          <cell r="EB31">
            <v>47.336169255851431</v>
          </cell>
          <cell r="EE31">
            <v>2602000</v>
          </cell>
          <cell r="EG31">
            <v>0.75992990654205606</v>
          </cell>
          <cell r="EI31">
            <v>12102.325581395349</v>
          </cell>
          <cell r="EK31">
            <v>48.760377040271351</v>
          </cell>
        </row>
        <row r="32">
          <cell r="Q32" t="str">
            <v>Telecommunications</v>
          </cell>
          <cell r="U32">
            <v>76000</v>
          </cell>
          <cell r="W32">
            <v>0.44970414201183434</v>
          </cell>
          <cell r="Y32">
            <v>353.48837209302326</v>
          </cell>
          <cell r="AA32">
            <v>1.6697425081290096</v>
          </cell>
          <cell r="AD32">
            <v>84000</v>
          </cell>
          <cell r="AF32">
            <v>0.45161290322580644</v>
          </cell>
          <cell r="AH32">
            <v>390.69767441860466</v>
          </cell>
          <cell r="AJ32">
            <v>1.7264412701675058</v>
          </cell>
          <cell r="AM32">
            <v>92000</v>
          </cell>
          <cell r="AO32">
            <v>0.45098039215686275</v>
          </cell>
          <cell r="AQ32">
            <v>427.90697674418607</v>
          </cell>
          <cell r="AS32">
            <v>1.7762675213345176</v>
          </cell>
          <cell r="AZ32" t="str">
            <v>Telephone</v>
          </cell>
          <cell r="BD32">
            <v>97000</v>
          </cell>
          <cell r="BF32">
            <v>0.44700460829493088</v>
          </cell>
          <cell r="BH32">
            <v>451.16279069767444</v>
          </cell>
          <cell r="BJ32">
            <v>1.8177388827464722</v>
          </cell>
          <cell r="BM32">
            <v>100000</v>
          </cell>
          <cell r="BO32">
            <v>0.44843049327354262</v>
          </cell>
          <cell r="BQ32">
            <v>465.11627906976742</v>
          </cell>
          <cell r="BS32">
            <v>1.8739576110788374</v>
          </cell>
          <cell r="BV32">
            <v>103000</v>
          </cell>
          <cell r="BX32">
            <v>0.44782608695652176</v>
          </cell>
          <cell r="BZ32">
            <v>479.06976744186045</v>
          </cell>
          <cell r="CB32">
            <v>1.9301763394112026</v>
          </cell>
          <cell r="CI32" t="str">
            <v>Telephone</v>
          </cell>
          <cell r="CM32">
            <v>106000</v>
          </cell>
          <cell r="CO32">
            <v>0.4472573839662447</v>
          </cell>
          <cell r="CQ32">
            <v>493.02325581395348</v>
          </cell>
          <cell r="CS32">
            <v>1.9863950677435676</v>
          </cell>
          <cell r="CV32">
            <v>110000</v>
          </cell>
          <cell r="CX32">
            <v>0.45081967213114754</v>
          </cell>
          <cell r="CZ32">
            <v>511.62790697674421</v>
          </cell>
          <cell r="DB32">
            <v>2.061353372186721</v>
          </cell>
          <cell r="DE32">
            <v>113000</v>
          </cell>
          <cell r="DG32">
            <v>0.45019920318725098</v>
          </cell>
          <cell r="DI32">
            <v>525.58139534883719</v>
          </cell>
          <cell r="DK32">
            <v>2.1175721005190864</v>
          </cell>
          <cell r="DR32" t="str">
            <v>Telephone</v>
          </cell>
          <cell r="DV32">
            <v>116000</v>
          </cell>
          <cell r="DX32">
            <v>0.44787644787644787</v>
          </cell>
          <cell r="DZ32">
            <v>539.53488372093022</v>
          </cell>
          <cell r="EB32">
            <v>2.1737908288514514</v>
          </cell>
          <cell r="EE32">
            <v>120000</v>
          </cell>
          <cell r="EG32">
            <v>0.45112781954887216</v>
          </cell>
          <cell r="EI32">
            <v>558.1395348837209</v>
          </cell>
          <cell r="EK32">
            <v>2.2487491332946048</v>
          </cell>
        </row>
        <row r="33">
          <cell r="Q33" t="str">
            <v>Golf/Health Club</v>
          </cell>
          <cell r="U33">
            <v>0</v>
          </cell>
          <cell r="W33" t="e">
            <v>#DIV/0!</v>
          </cell>
          <cell r="Y33">
            <v>0</v>
          </cell>
          <cell r="AA33">
            <v>0</v>
          </cell>
          <cell r="AD33">
            <v>0</v>
          </cell>
          <cell r="AF33" t="e">
            <v>#DIV/0!</v>
          </cell>
          <cell r="AH33">
            <v>0</v>
          </cell>
          <cell r="AJ33">
            <v>0</v>
          </cell>
          <cell r="AM33">
            <v>0</v>
          </cell>
          <cell r="AO33" t="e">
            <v>#DIV/0!</v>
          </cell>
          <cell r="AQ33">
            <v>0</v>
          </cell>
          <cell r="AS33">
            <v>0</v>
          </cell>
          <cell r="AZ33" t="str">
            <v>Telephone</v>
          </cell>
          <cell r="BD33">
            <v>0</v>
          </cell>
          <cell r="BF33" t="e">
            <v>#DIV/0!</v>
          </cell>
          <cell r="BH33">
            <v>0</v>
          </cell>
          <cell r="BJ33">
            <v>0</v>
          </cell>
          <cell r="BM33">
            <v>0</v>
          </cell>
          <cell r="BO33" t="e">
            <v>#DIV/0!</v>
          </cell>
          <cell r="BQ33">
            <v>0</v>
          </cell>
          <cell r="BS33">
            <v>0</v>
          </cell>
          <cell r="BV33">
            <v>0</v>
          </cell>
          <cell r="BX33" t="e">
            <v>#DIV/0!</v>
          </cell>
          <cell r="BZ33">
            <v>0</v>
          </cell>
          <cell r="CB33">
            <v>0</v>
          </cell>
          <cell r="CI33" t="str">
            <v>Telephone</v>
          </cell>
          <cell r="CM33">
            <v>0</v>
          </cell>
          <cell r="CO33" t="e">
            <v>#DIV/0!</v>
          </cell>
          <cell r="CQ33">
            <v>0</v>
          </cell>
          <cell r="CS33">
            <v>0</v>
          </cell>
          <cell r="CV33">
            <v>0</v>
          </cell>
          <cell r="CX33" t="e">
            <v>#DIV/0!</v>
          </cell>
          <cell r="CZ33">
            <v>0</v>
          </cell>
          <cell r="DB33">
            <v>0</v>
          </cell>
          <cell r="DE33">
            <v>0</v>
          </cell>
          <cell r="DG33" t="e">
            <v>#DIV/0!</v>
          </cell>
          <cell r="DI33">
            <v>0</v>
          </cell>
          <cell r="DK33">
            <v>0</v>
          </cell>
          <cell r="DR33" t="str">
            <v>Telephone</v>
          </cell>
          <cell r="DV33">
            <v>0</v>
          </cell>
          <cell r="DX33" t="e">
            <v>#DIV/0!</v>
          </cell>
          <cell r="DZ33">
            <v>0</v>
          </cell>
          <cell r="EB33">
            <v>0</v>
          </cell>
          <cell r="EE33">
            <v>0</v>
          </cell>
          <cell r="EG33" t="e">
            <v>#DIV/0!</v>
          </cell>
          <cell r="EI33">
            <v>0</v>
          </cell>
          <cell r="EK33">
            <v>0</v>
          </cell>
        </row>
        <row r="34">
          <cell r="Q34" t="str">
            <v>Other Operated Departments</v>
          </cell>
          <cell r="U34">
            <v>60000</v>
          </cell>
          <cell r="W34">
            <v>0.49586776859504134</v>
          </cell>
          <cell r="Y34">
            <v>279.06976744186045</v>
          </cell>
          <cell r="AA34">
            <v>1.3182177695755339</v>
          </cell>
          <cell r="AD34">
            <v>66000</v>
          </cell>
          <cell r="AF34">
            <v>0.49624060150375937</v>
          </cell>
          <cell r="AH34">
            <v>306.97674418604652</v>
          </cell>
          <cell r="AJ34">
            <v>1.356489569417326</v>
          </cell>
          <cell r="AM34">
            <v>73000</v>
          </cell>
          <cell r="AO34">
            <v>0.5</v>
          </cell>
          <cell r="AQ34">
            <v>339.53488372093022</v>
          </cell>
          <cell r="AS34">
            <v>1.4094296636676062</v>
          </cell>
          <cell r="AZ34" t="str">
            <v>Other Operated Departments</v>
          </cell>
          <cell r="BD34">
            <v>77000</v>
          </cell>
          <cell r="BF34">
            <v>0.49677419354838709</v>
          </cell>
          <cell r="BH34">
            <v>358.13953488372096</v>
          </cell>
          <cell r="BJ34">
            <v>1.4429473605307048</v>
          </cell>
          <cell r="BM34">
            <v>80000</v>
          </cell>
          <cell r="BO34">
            <v>0.50314465408805031</v>
          </cell>
          <cell r="BQ34">
            <v>372.09302325581393</v>
          </cell>
          <cell r="BS34">
            <v>1.49916608886307</v>
          </cell>
          <cell r="BV34">
            <v>82000</v>
          </cell>
          <cell r="BX34">
            <v>0.5</v>
          </cell>
          <cell r="BZ34">
            <v>381.39534883720933</v>
          </cell>
          <cell r="CB34">
            <v>1.5366452410846467</v>
          </cell>
          <cell r="CI34" t="str">
            <v>Other Operated Departments</v>
          </cell>
          <cell r="CM34">
            <v>84000</v>
          </cell>
          <cell r="CO34">
            <v>0.49704142011834318</v>
          </cell>
          <cell r="CQ34">
            <v>390.69767441860466</v>
          </cell>
          <cell r="CS34">
            <v>1.5741243933062234</v>
          </cell>
          <cell r="CV34">
            <v>87000</v>
          </cell>
          <cell r="CX34">
            <v>0.5</v>
          </cell>
          <cell r="CZ34">
            <v>404.6511627906977</v>
          </cell>
          <cell r="DB34">
            <v>1.6303431216385886</v>
          </cell>
          <cell r="DE34">
            <v>90000</v>
          </cell>
          <cell r="DG34">
            <v>0.5027932960893855</v>
          </cell>
          <cell r="DI34">
            <v>418.60465116279067</v>
          </cell>
          <cell r="DK34">
            <v>1.6865618499709536</v>
          </cell>
          <cell r="DR34" t="str">
            <v>Other Operated Departments</v>
          </cell>
          <cell r="DV34">
            <v>92000</v>
          </cell>
          <cell r="DX34">
            <v>0.49729729729729732</v>
          </cell>
          <cell r="DZ34">
            <v>427.90697674418607</v>
          </cell>
          <cell r="EB34">
            <v>1.7240410021925303</v>
          </cell>
          <cell r="EE34">
            <v>95000</v>
          </cell>
          <cell r="EG34">
            <v>0.5</v>
          </cell>
          <cell r="EI34">
            <v>441.86046511627904</v>
          </cell>
          <cell r="EK34">
            <v>1.7802597305248955</v>
          </cell>
        </row>
        <row r="36">
          <cell r="R36" t="str">
            <v>Total Departmental Expenses</v>
          </cell>
          <cell r="U36">
            <v>3103000</v>
          </cell>
          <cell r="W36">
            <v>0.44398340248962653</v>
          </cell>
          <cell r="Y36">
            <v>14432.558139534884</v>
          </cell>
          <cell r="AA36">
            <v>68.17382898321469</v>
          </cell>
          <cell r="AD36">
            <v>3326000</v>
          </cell>
          <cell r="AF36">
            <v>0.42838742916022671</v>
          </cell>
          <cell r="AH36">
            <v>15469.767441860466</v>
          </cell>
          <cell r="AJ36">
            <v>68.358853149727679</v>
          </cell>
          <cell r="AM36">
            <v>3506000</v>
          </cell>
          <cell r="AO36">
            <v>0.41579696394686905</v>
          </cell>
          <cell r="AQ36">
            <v>16306.976744186046</v>
          </cell>
          <cell r="AS36">
            <v>67.69123836737846</v>
          </cell>
          <cell r="BA36" t="str">
            <v>Total Departmental Expenses</v>
          </cell>
          <cell r="BD36">
            <v>3651000</v>
          </cell>
          <cell r="BF36">
            <v>0.40985630893578806</v>
          </cell>
          <cell r="BH36">
            <v>16981.39534883721</v>
          </cell>
          <cell r="BJ36">
            <v>68.41819238048835</v>
          </cell>
          <cell r="BM36">
            <v>3761000</v>
          </cell>
          <cell r="BO36">
            <v>0.410097045033257</v>
          </cell>
          <cell r="BQ36">
            <v>17493.023255813954</v>
          </cell>
          <cell r="BS36">
            <v>70.479545752675079</v>
          </cell>
          <cell r="BV36">
            <v>3873000</v>
          </cell>
          <cell r="BX36">
            <v>0.41036236490781947</v>
          </cell>
          <cell r="BZ36">
            <v>18013.953488372092</v>
          </cell>
          <cell r="CB36">
            <v>72.578378277083374</v>
          </cell>
          <cell r="CJ36" t="str">
            <v>Total Departmental Expenses</v>
          </cell>
          <cell r="CM36">
            <v>3989000</v>
          </cell>
          <cell r="CO36">
            <v>0.41085590689051393</v>
          </cell>
          <cell r="CQ36">
            <v>18553.488372093023</v>
          </cell>
          <cell r="CS36">
            <v>74.752169105934826</v>
          </cell>
          <cell r="CV36">
            <v>4110000</v>
          </cell>
          <cell r="CX36">
            <v>0.40952570745316857</v>
          </cell>
          <cell r="CZ36">
            <v>19116.279069767443</v>
          </cell>
          <cell r="DB36">
            <v>77.01965781534021</v>
          </cell>
          <cell r="DE36">
            <v>4233000</v>
          </cell>
          <cell r="DG36">
            <v>0.41045282652962278</v>
          </cell>
          <cell r="DI36">
            <v>19688.372093023256</v>
          </cell>
          <cell r="DK36">
            <v>79.324625676967187</v>
          </cell>
          <cell r="DS36" t="str">
            <v>Total Departmental Expenses</v>
          </cell>
          <cell r="DV36">
            <v>4359000</v>
          </cell>
          <cell r="DX36">
            <v>0.40941110171879402</v>
          </cell>
          <cell r="DZ36">
            <v>20274.418604651164</v>
          </cell>
          <cell r="EB36">
            <v>81.685812266926519</v>
          </cell>
          <cell r="EE36">
            <v>4491000</v>
          </cell>
          <cell r="EG36">
            <v>0.4108874656907594</v>
          </cell>
          <cell r="EI36">
            <v>20888.372093023256</v>
          </cell>
          <cell r="EK36">
            <v>84.159436313550586</v>
          </cell>
        </row>
        <row r="38">
          <cell r="R38" t="str">
            <v>Departmental Profit</v>
          </cell>
          <cell r="U38">
            <v>3886000</v>
          </cell>
          <cell r="W38">
            <v>0.55601659751037347</v>
          </cell>
          <cell r="Y38">
            <v>18074.418604651164</v>
          </cell>
          <cell r="AA38">
            <v>85.376570876175407</v>
          </cell>
          <cell r="AD38">
            <v>4438000</v>
          </cell>
          <cell r="AF38">
            <v>0.57161257083977335</v>
          </cell>
          <cell r="AH38">
            <v>20641.860465116279</v>
          </cell>
          <cell r="AJ38">
            <v>91.213647107183235</v>
          </cell>
          <cell r="AM38">
            <v>4926000</v>
          </cell>
          <cell r="AO38">
            <v>0.58420303605313095</v>
          </cell>
          <cell r="AQ38">
            <v>22911.627906976744</v>
          </cell>
          <cell r="AS38">
            <v>95.107541414063405</v>
          </cell>
          <cell r="BA38" t="str">
            <v>Departmental Profit</v>
          </cell>
          <cell r="BD38">
            <v>5257000</v>
          </cell>
          <cell r="BF38">
            <v>0.59014369106421194</v>
          </cell>
          <cell r="BH38">
            <v>24451.162790697676</v>
          </cell>
          <cell r="BJ38">
            <v>98.513951614414481</v>
          </cell>
          <cell r="BM38">
            <v>5410000</v>
          </cell>
          <cell r="BO38">
            <v>0.58990295496674294</v>
          </cell>
          <cell r="BQ38">
            <v>25162.79069767442</v>
          </cell>
          <cell r="BS38">
            <v>101.3811067593651</v>
          </cell>
          <cell r="BV38">
            <v>5565000</v>
          </cell>
          <cell r="BX38">
            <v>0.58963763509218059</v>
          </cell>
          <cell r="BZ38">
            <v>25883.720930232557</v>
          </cell>
          <cell r="CB38">
            <v>104.2857410565373</v>
          </cell>
          <cell r="CJ38" t="str">
            <v>Departmental Profit</v>
          </cell>
          <cell r="CM38">
            <v>5720000</v>
          </cell>
          <cell r="CO38">
            <v>0.58914409310948601</v>
          </cell>
          <cell r="CQ38">
            <v>26604.651162790698</v>
          </cell>
          <cell r="CS38">
            <v>107.1903753537095</v>
          </cell>
          <cell r="CV38">
            <v>5926000</v>
          </cell>
          <cell r="CX38">
            <v>0.59047429254683137</v>
          </cell>
          <cell r="CZ38">
            <v>27562.79069767442</v>
          </cell>
          <cell r="DB38">
            <v>111.05072803253191</v>
          </cell>
          <cell r="DE38">
            <v>6080000</v>
          </cell>
          <cell r="DG38">
            <v>0.58954717347037722</v>
          </cell>
          <cell r="DI38">
            <v>28279.069767441859</v>
          </cell>
          <cell r="DK38">
            <v>113.93662275359331</v>
          </cell>
          <cell r="DS38" t="str">
            <v>Departmental Profit</v>
          </cell>
          <cell r="DV38">
            <v>6288000</v>
          </cell>
          <cell r="DX38">
            <v>0.59058889828120598</v>
          </cell>
          <cell r="DZ38">
            <v>29246.511627906977</v>
          </cell>
          <cell r="EB38">
            <v>117.8344545846373</v>
          </cell>
          <cell r="EE38">
            <v>6439000</v>
          </cell>
          <cell r="EG38">
            <v>0.5891125343092406</v>
          </cell>
          <cell r="EI38">
            <v>29948.837209302324</v>
          </cell>
          <cell r="EK38">
            <v>120.66413057736634</v>
          </cell>
        </row>
        <row r="40">
          <cell r="P40" t="str">
            <v>Undistributed Expenses</v>
          </cell>
          <cell r="AY40" t="str">
            <v>Undistributed Expenses</v>
          </cell>
          <cell r="CH40" t="str">
            <v>Undistributed Expenses</v>
          </cell>
          <cell r="DQ40" t="str">
            <v>Undistributed Expenses</v>
          </cell>
        </row>
        <row r="41">
          <cell r="Q41" t="str">
            <v>Administrative and General</v>
          </cell>
          <cell r="U41">
            <v>684000</v>
          </cell>
          <cell r="W41">
            <v>9.7868078408928319E-2</v>
          </cell>
          <cell r="Y41">
            <v>3181.3953488372094</v>
          </cell>
          <cell r="AA41">
            <v>15.027682573161087</v>
          </cell>
          <cell r="AD41">
            <v>705000</v>
          </cell>
          <cell r="AF41">
            <v>9.0803709428129833E-2</v>
          </cell>
          <cell r="AH41">
            <v>3279.0697674418607</v>
          </cell>
          <cell r="AJ41">
            <v>14.48977494604871</v>
          </cell>
          <cell r="AM41">
            <v>726000</v>
          </cell>
          <cell r="AO41">
            <v>8.6100569259962054E-2</v>
          </cell>
          <cell r="AQ41">
            <v>3376.7441860465115</v>
          </cell>
          <cell r="AS41">
            <v>14.017067614009346</v>
          </cell>
          <cell r="AZ41" t="str">
            <v>Administrative and General</v>
          </cell>
          <cell r="BD41">
            <v>748000</v>
          </cell>
          <cell r="BF41">
            <v>8.3969465648854963E-2</v>
          </cell>
          <cell r="BH41">
            <v>3479.0697674418607</v>
          </cell>
          <cell r="BJ41">
            <v>14.017202930869704</v>
          </cell>
          <cell r="BM41">
            <v>770000</v>
          </cell>
          <cell r="BO41">
            <v>8.3960309671791522E-2</v>
          </cell>
          <cell r="BQ41">
            <v>3581.3953488372094</v>
          </cell>
          <cell r="BS41">
            <v>14.429473605307049</v>
          </cell>
          <cell r="BV41">
            <v>793000</v>
          </cell>
          <cell r="BX41">
            <v>8.4022038567493115E-2</v>
          </cell>
          <cell r="BZ41">
            <v>3688.3720930232557</v>
          </cell>
          <cell r="CB41">
            <v>14.860483855855181</v>
          </cell>
          <cell r="CI41" t="str">
            <v>Administrative and General</v>
          </cell>
          <cell r="CM41">
            <v>817000</v>
          </cell>
          <cell r="CO41">
            <v>8.4148727984344418E-2</v>
          </cell>
          <cell r="CQ41">
            <v>3800</v>
          </cell>
          <cell r="CS41">
            <v>15.310233682514102</v>
          </cell>
          <cell r="CV41">
            <v>842000</v>
          </cell>
          <cell r="CX41">
            <v>8.3897967317656433E-2</v>
          </cell>
          <cell r="CZ41">
            <v>3916.2790697674418</v>
          </cell>
          <cell r="DB41">
            <v>15.778723085283811</v>
          </cell>
          <cell r="DE41">
            <v>867000</v>
          </cell>
          <cell r="DG41">
            <v>8.4068651216910692E-2</v>
          </cell>
          <cell r="DI41">
            <v>4032.5581395348836</v>
          </cell>
          <cell r="DK41">
            <v>16.24721248805352</v>
          </cell>
          <cell r="DR41" t="str">
            <v>Administrative and General</v>
          </cell>
          <cell r="DV41">
            <v>893000</v>
          </cell>
          <cell r="DX41">
            <v>8.3873391565699257E-2</v>
          </cell>
          <cell r="DZ41">
            <v>4153.4883720930229</v>
          </cell>
          <cell r="EB41">
            <v>16.734441466934019</v>
          </cell>
          <cell r="EE41">
            <v>920000</v>
          </cell>
          <cell r="EG41">
            <v>8.4172003659652328E-2</v>
          </cell>
          <cell r="EI41">
            <v>4279.0697674418607</v>
          </cell>
          <cell r="EK41">
            <v>17.240410021925303</v>
          </cell>
        </row>
        <row r="42">
          <cell r="Q42" t="str">
            <v>Franchise Fees</v>
          </cell>
          <cell r="U42">
            <v>233000</v>
          </cell>
          <cell r="W42">
            <v>3.3338102732865929E-2</v>
          </cell>
          <cell r="Y42">
            <v>1083.7209302325582</v>
          </cell>
          <cell r="AA42">
            <v>5.1190790051849895</v>
          </cell>
          <cell r="AD42">
            <v>257000</v>
          </cell>
          <cell r="AF42">
            <v>3.3101494075218958E-2</v>
          </cell>
          <cell r="AH42">
            <v>1195.3488372093022</v>
          </cell>
          <cell r="AJ42">
            <v>5.2820881718220125</v>
          </cell>
          <cell r="AM42">
            <v>282000</v>
          </cell>
          <cell r="AO42">
            <v>3.3444022770398485E-2</v>
          </cell>
          <cell r="AQ42">
            <v>1311.6279069767443</v>
          </cell>
          <cell r="AS42">
            <v>5.4446460980036298</v>
          </cell>
          <cell r="AZ42" t="str">
            <v>Franchise Fees</v>
          </cell>
          <cell r="BD42">
            <v>299000</v>
          </cell>
          <cell r="BF42">
            <v>3.356533453075887E-2</v>
          </cell>
          <cell r="BH42">
            <v>1390.6976744186047</v>
          </cell>
          <cell r="BJ42">
            <v>5.603133257125724</v>
          </cell>
          <cell r="BM42">
            <v>308000</v>
          </cell>
          <cell r="BO42">
            <v>3.3584123868716606E-2</v>
          </cell>
          <cell r="BQ42">
            <v>1432.5581395348838</v>
          </cell>
          <cell r="BS42">
            <v>5.7717894421228193</v>
          </cell>
          <cell r="BV42">
            <v>317000</v>
          </cell>
          <cell r="BX42">
            <v>3.3587624496715408E-2</v>
          </cell>
          <cell r="BZ42">
            <v>1474.4186046511627</v>
          </cell>
          <cell r="CB42">
            <v>5.9404456271199146</v>
          </cell>
          <cell r="CI42" t="str">
            <v>Franchise Fees</v>
          </cell>
          <cell r="CM42">
            <v>326000</v>
          </cell>
          <cell r="CO42">
            <v>3.3577093418477699E-2</v>
          </cell>
          <cell r="CQ42">
            <v>1516.2790697674418</v>
          </cell>
          <cell r="CS42">
            <v>6.10910181211701</v>
          </cell>
          <cell r="CV42">
            <v>338000</v>
          </cell>
          <cell r="CX42">
            <v>3.367875647668394E-2</v>
          </cell>
          <cell r="CZ42">
            <v>1572.0930232558139</v>
          </cell>
          <cell r="DB42">
            <v>6.3339767254464707</v>
          </cell>
          <cell r="DE42">
            <v>346000</v>
          </cell>
          <cell r="DG42">
            <v>3.3549888490255017E-2</v>
          </cell>
          <cell r="DI42">
            <v>1609.3023255813953</v>
          </cell>
          <cell r="DK42">
            <v>6.4838933343327776</v>
          </cell>
          <cell r="DR42" t="str">
            <v>Franchise Fees</v>
          </cell>
          <cell r="DV42">
            <v>358000</v>
          </cell>
          <cell r="DX42">
            <v>3.3624495162956701E-2</v>
          </cell>
          <cell r="DZ42">
            <v>1665.1162790697674</v>
          </cell>
          <cell r="EB42">
            <v>6.7087682476622374</v>
          </cell>
          <cell r="EE42">
            <v>367000</v>
          </cell>
          <cell r="EG42">
            <v>3.3577310155535223E-2</v>
          </cell>
          <cell r="EI42">
            <v>1706.9767441860465</v>
          </cell>
          <cell r="EK42">
            <v>6.8774244326593337</v>
          </cell>
        </row>
        <row r="43">
          <cell r="Q43" t="str">
            <v>Marketing</v>
          </cell>
          <cell r="U43">
            <v>411000</v>
          </cell>
          <cell r="W43">
            <v>5.8806696236943769E-2</v>
          </cell>
          <cell r="Y43">
            <v>1911.6279069767443</v>
          </cell>
          <cell r="AA43">
            <v>9.0297917215924066</v>
          </cell>
          <cell r="AD43">
            <v>423000</v>
          </cell>
          <cell r="AF43">
            <v>5.4482225656877895E-2</v>
          </cell>
          <cell r="AH43">
            <v>1967.4418604651162</v>
          </cell>
          <cell r="AJ43">
            <v>8.6938649676292261</v>
          </cell>
          <cell r="AM43">
            <v>436000</v>
          </cell>
          <cell r="AO43">
            <v>5.1707779886148005E-2</v>
          </cell>
          <cell r="AQ43">
            <v>2027.9069767441861</v>
          </cell>
          <cell r="AS43">
            <v>8.4179634706722783</v>
          </cell>
          <cell r="AZ43" t="str">
            <v>Marketing</v>
          </cell>
          <cell r="BD43">
            <v>449000</v>
          </cell>
          <cell r="BF43">
            <v>5.0404131118096093E-2</v>
          </cell>
          <cell r="BH43">
            <v>2088.3720930232557</v>
          </cell>
          <cell r="BJ43">
            <v>8.4140696737439793</v>
          </cell>
          <cell r="BM43">
            <v>462000</v>
          </cell>
          <cell r="BO43">
            <v>5.0376185803074909E-2</v>
          </cell>
          <cell r="BQ43">
            <v>2148.8372093023254</v>
          </cell>
          <cell r="BS43">
            <v>8.6576841631842285</v>
          </cell>
          <cell r="BV43">
            <v>476000</v>
          </cell>
          <cell r="BX43">
            <v>5.0434414070777707E-2</v>
          </cell>
          <cell r="BZ43">
            <v>2213.953488372093</v>
          </cell>
          <cell r="CB43">
            <v>8.9200382287352653</v>
          </cell>
          <cell r="CI43" t="str">
            <v>Marketing</v>
          </cell>
          <cell r="CM43">
            <v>490000</v>
          </cell>
          <cell r="CO43">
            <v>5.0468637346791634E-2</v>
          </cell>
          <cell r="CQ43">
            <v>2279.0697674418607</v>
          </cell>
          <cell r="CS43">
            <v>9.1823922942863039</v>
          </cell>
          <cell r="CV43">
            <v>505000</v>
          </cell>
          <cell r="CX43">
            <v>5.0318852132323635E-2</v>
          </cell>
          <cell r="CZ43">
            <v>2348.8372093023254</v>
          </cell>
          <cell r="DB43">
            <v>9.4634859359481283</v>
          </cell>
          <cell r="DE43">
            <v>520000</v>
          </cell>
          <cell r="DG43">
            <v>5.0421797731019104E-2</v>
          </cell>
          <cell r="DI43">
            <v>2418.6046511627906</v>
          </cell>
          <cell r="DK43">
            <v>9.7445795776099544</v>
          </cell>
          <cell r="DR43" t="str">
            <v>Marketing</v>
          </cell>
          <cell r="DV43">
            <v>536000</v>
          </cell>
          <cell r="DX43">
            <v>5.0342819573588805E-2</v>
          </cell>
          <cell r="DZ43">
            <v>2493.0232558139537</v>
          </cell>
          <cell r="EB43">
            <v>10.044412795382568</v>
          </cell>
          <cell r="EE43">
            <v>552000</v>
          </cell>
          <cell r="EG43">
            <v>5.0503202195791401E-2</v>
          </cell>
          <cell r="EI43">
            <v>2567.4418604651164</v>
          </cell>
          <cell r="EK43">
            <v>10.344246013155182</v>
          </cell>
        </row>
        <row r="44">
          <cell r="Q44" t="str">
            <v>Property Operations and Maintenance</v>
          </cell>
          <cell r="U44">
            <v>274000</v>
          </cell>
          <cell r="W44">
            <v>3.9204464157962512E-2</v>
          </cell>
          <cell r="Y44">
            <v>1274.4186046511627</v>
          </cell>
          <cell r="AA44">
            <v>6.0198611477282711</v>
          </cell>
          <cell r="AD44">
            <v>282000</v>
          </cell>
          <cell r="AF44">
            <v>3.6321483771251932E-2</v>
          </cell>
          <cell r="AH44">
            <v>1311.6279069767443</v>
          </cell>
          <cell r="AJ44">
            <v>5.7959099784194841</v>
          </cell>
          <cell r="AM44">
            <v>290000</v>
          </cell>
          <cell r="AO44">
            <v>3.4392789373814042E-2</v>
          </cell>
          <cell r="AQ44">
            <v>1348.8372093023256</v>
          </cell>
          <cell r="AS44">
            <v>5.5991041433370663</v>
          </cell>
          <cell r="AZ44" t="str">
            <v>Property Operations and Maintenance</v>
          </cell>
          <cell r="BD44">
            <v>299000</v>
          </cell>
          <cell r="BF44">
            <v>3.356533453075887E-2</v>
          </cell>
          <cell r="BH44">
            <v>1390.6976744186047</v>
          </cell>
          <cell r="BJ44">
            <v>5.603133257125724</v>
          </cell>
          <cell r="BM44">
            <v>308000</v>
          </cell>
          <cell r="BO44">
            <v>3.3584123868716606E-2</v>
          </cell>
          <cell r="BQ44">
            <v>1432.5581395348838</v>
          </cell>
          <cell r="BS44">
            <v>5.7717894421228193</v>
          </cell>
          <cell r="BV44">
            <v>317000</v>
          </cell>
          <cell r="BX44">
            <v>3.3587624496715408E-2</v>
          </cell>
          <cell r="BZ44">
            <v>1474.4186046511627</v>
          </cell>
          <cell r="CB44">
            <v>5.9404456271199146</v>
          </cell>
          <cell r="CI44" t="str">
            <v>Property Operations and Maintenance</v>
          </cell>
          <cell r="CM44">
            <v>327000</v>
          </cell>
          <cell r="CO44">
            <v>3.3680090637552784E-2</v>
          </cell>
          <cell r="CQ44">
            <v>1520.9302325581396</v>
          </cell>
          <cell r="CS44">
            <v>6.1278413882277984</v>
          </cell>
          <cell r="CV44">
            <v>337000</v>
          </cell>
          <cell r="CX44">
            <v>3.3579115185332804E-2</v>
          </cell>
          <cell r="CZ44">
            <v>1567.4418604651162</v>
          </cell>
          <cell r="DB44">
            <v>6.3152371493356823</v>
          </cell>
          <cell r="DE44">
            <v>347000</v>
          </cell>
          <cell r="DG44">
            <v>3.3646853485891595E-2</v>
          </cell>
          <cell r="DI44">
            <v>1613.953488372093</v>
          </cell>
          <cell r="DK44">
            <v>6.5026329104435661</v>
          </cell>
          <cell r="DR44" t="str">
            <v>Property Operations and Maintenance</v>
          </cell>
          <cell r="DV44">
            <v>357000</v>
          </cell>
          <cell r="DX44">
            <v>3.3530571992110451E-2</v>
          </cell>
          <cell r="DZ44">
            <v>1660.4651162790697</v>
          </cell>
          <cell r="EB44">
            <v>6.6900286715514499</v>
          </cell>
          <cell r="EE44">
            <v>368000</v>
          </cell>
          <cell r="EG44">
            <v>3.3668801463860934E-2</v>
          </cell>
          <cell r="EI44">
            <v>1711.6279069767443</v>
          </cell>
          <cell r="EK44">
            <v>6.8961640087701213</v>
          </cell>
        </row>
        <row r="45">
          <cell r="Q45" t="str">
            <v>Energy and Utilities</v>
          </cell>
          <cell r="U45">
            <v>251000</v>
          </cell>
          <cell r="W45">
            <v>3.5913578480469312E-2</v>
          </cell>
          <cell r="Y45">
            <v>1167.4418604651162</v>
          </cell>
          <cell r="AA45">
            <v>5.51454433605765</v>
          </cell>
          <cell r="AD45">
            <v>258000</v>
          </cell>
          <cell r="AF45">
            <v>3.3230293663060281E-2</v>
          </cell>
          <cell r="AH45">
            <v>1200</v>
          </cell>
          <cell r="AJ45">
            <v>5.3026410440859113</v>
          </cell>
          <cell r="AM45">
            <v>266000</v>
          </cell>
          <cell r="AO45">
            <v>3.1546489563567363E-2</v>
          </cell>
          <cell r="AQ45">
            <v>1237.2093023255813</v>
          </cell>
          <cell r="AS45">
            <v>5.1357300073367576</v>
          </cell>
          <cell r="AZ45" t="str">
            <v>Energy and Utilities</v>
          </cell>
          <cell r="BD45">
            <v>274000</v>
          </cell>
          <cell r="BF45">
            <v>3.0758868432869332E-2</v>
          </cell>
          <cell r="BH45">
            <v>1274.4186046511627</v>
          </cell>
          <cell r="BJ45">
            <v>5.1346438543560149</v>
          </cell>
          <cell r="BM45">
            <v>282000</v>
          </cell>
          <cell r="BO45">
            <v>3.0749100425253518E-2</v>
          </cell>
          <cell r="BQ45">
            <v>1311.6279069767443</v>
          </cell>
          <cell r="BS45">
            <v>5.2845604632423218</v>
          </cell>
          <cell r="BV45">
            <v>291000</v>
          </cell>
          <cell r="BX45">
            <v>3.0832803560076286E-2</v>
          </cell>
          <cell r="BZ45">
            <v>1353.4883720930231</v>
          </cell>
          <cell r="CB45">
            <v>5.4532166482394171</v>
          </cell>
          <cell r="CI45" t="str">
            <v>Energy and Utilities</v>
          </cell>
          <cell r="CM45">
            <v>300000</v>
          </cell>
          <cell r="CO45">
            <v>3.089916572252549E-2</v>
          </cell>
          <cell r="CQ45">
            <v>1395.3488372093022</v>
          </cell>
          <cell r="CS45">
            <v>5.6218728332365124</v>
          </cell>
          <cell r="CV45">
            <v>309000</v>
          </cell>
          <cell r="CX45">
            <v>3.0789159027500998E-2</v>
          </cell>
          <cell r="CZ45">
            <v>1437.2093023255813</v>
          </cell>
          <cell r="DB45">
            <v>5.7905290182336078</v>
          </cell>
          <cell r="DE45">
            <v>318000</v>
          </cell>
          <cell r="DG45">
            <v>3.0834868612430913E-2</v>
          </cell>
          <cell r="DI45">
            <v>1479.0697674418604</v>
          </cell>
          <cell r="DK45">
            <v>5.9591852032307031</v>
          </cell>
          <cell r="DR45" t="str">
            <v>Energy and Utilities</v>
          </cell>
          <cell r="DV45">
            <v>327000</v>
          </cell>
          <cell r="DX45">
            <v>3.071287686672302E-2</v>
          </cell>
          <cell r="DZ45">
            <v>1520.9302325581396</v>
          </cell>
          <cell r="EB45">
            <v>6.1278413882277984</v>
          </cell>
          <cell r="EE45">
            <v>337000</v>
          </cell>
          <cell r="EG45">
            <v>3.0832570905763954E-2</v>
          </cell>
          <cell r="EI45">
            <v>1567.4418604651162</v>
          </cell>
          <cell r="EK45">
            <v>6.3152371493356823</v>
          </cell>
        </row>
        <row r="47">
          <cell r="R47" t="str">
            <v>Total Undistributed Expenses</v>
          </cell>
          <cell r="U47">
            <v>1853000</v>
          </cell>
          <cell r="W47">
            <v>0.26513092001716981</v>
          </cell>
          <cell r="Y47">
            <v>8618.6046511627901</v>
          </cell>
          <cell r="AA47">
            <v>40.710958783724408</v>
          </cell>
          <cell r="AD47">
            <v>1925000</v>
          </cell>
          <cell r="AF47">
            <v>0.24793920659453889</v>
          </cell>
          <cell r="AH47">
            <v>8953.4883720930229</v>
          </cell>
          <cell r="AJ47">
            <v>39.564279108005344</v>
          </cell>
          <cell r="AM47">
            <v>2000000</v>
          </cell>
          <cell r="AO47">
            <v>0.23719165085388993</v>
          </cell>
          <cell r="AQ47">
            <v>9302.3255813953492</v>
          </cell>
          <cell r="AS47">
            <v>38.614511333359076</v>
          </cell>
          <cell r="BA47" t="str">
            <v>Total Undistributed Expenses</v>
          </cell>
          <cell r="BD47">
            <v>2069000</v>
          </cell>
          <cell r="BF47">
            <v>0.23226313426133813</v>
          </cell>
          <cell r="BH47">
            <v>9623.2558139534885</v>
          </cell>
          <cell r="BJ47">
            <v>38.772182973221149</v>
          </cell>
          <cell r="BM47">
            <v>2130000</v>
          </cell>
          <cell r="BO47">
            <v>0.23225384363755316</v>
          </cell>
          <cell r="BQ47">
            <v>9906.9767441860458</v>
          </cell>
          <cell r="BS47">
            <v>39.915297115979236</v>
          </cell>
          <cell r="BV47">
            <v>2194000</v>
          </cell>
          <cell r="BX47">
            <v>0.23246450519177791</v>
          </cell>
          <cell r="BZ47">
            <v>10204.651162790698</v>
          </cell>
          <cell r="CB47">
            <v>41.114629987069691</v>
          </cell>
          <cell r="CJ47" t="str">
            <v>Total Undistributed Expenses</v>
          </cell>
          <cell r="CM47">
            <v>2260000</v>
          </cell>
          <cell r="CO47">
            <v>0.23277371510969203</v>
          </cell>
          <cell r="CQ47">
            <v>10511.627906976744</v>
          </cell>
          <cell r="CS47">
            <v>42.351442010381724</v>
          </cell>
          <cell r="CV47">
            <v>2331000</v>
          </cell>
          <cell r="CX47">
            <v>0.2322638501394978</v>
          </cell>
          <cell r="CZ47">
            <v>10841.860465116279</v>
          </cell>
          <cell r="DB47">
            <v>43.681951914247698</v>
          </cell>
          <cell r="DE47">
            <v>2398000</v>
          </cell>
          <cell r="DG47">
            <v>0.23252205953650731</v>
          </cell>
          <cell r="DI47">
            <v>11153.488372093023</v>
          </cell>
          <cell r="DK47">
            <v>44.937503513670521</v>
          </cell>
          <cell r="DS47" t="str">
            <v>Total Undistributed Expenses</v>
          </cell>
          <cell r="DV47">
            <v>2471000</v>
          </cell>
          <cell r="DX47">
            <v>0.23208415516107825</v>
          </cell>
          <cell r="DZ47">
            <v>11493.023255813954</v>
          </cell>
          <cell r="EB47">
            <v>46.305492569758073</v>
          </cell>
          <cell r="EE47">
            <v>2544000</v>
          </cell>
          <cell r="EG47">
            <v>0.23275388838060385</v>
          </cell>
          <cell r="EI47">
            <v>11832.558139534884</v>
          </cell>
          <cell r="EK47">
            <v>47.673481625845625</v>
          </cell>
        </row>
        <row r="49">
          <cell r="R49" t="str">
            <v>Gross Operating Profit</v>
          </cell>
          <cell r="U49">
            <v>2033000</v>
          </cell>
          <cell r="W49">
            <v>0.2908856774932036</v>
          </cell>
          <cell r="Y49">
            <v>9455.8139534883721</v>
          </cell>
          <cell r="AA49">
            <v>44.665612092451006</v>
          </cell>
          <cell r="AD49">
            <v>2513000</v>
          </cell>
          <cell r="AF49">
            <v>0.32367336424523441</v>
          </cell>
          <cell r="AH49">
            <v>11688.372093023256</v>
          </cell>
          <cell r="AJ49">
            <v>51.649367999177883</v>
          </cell>
          <cell r="AM49">
            <v>2926000</v>
          </cell>
          <cell r="AO49">
            <v>0.34701138519924096</v>
          </cell>
          <cell r="AQ49">
            <v>13609.302325581395</v>
          </cell>
          <cell r="AS49">
            <v>56.49303008070433</v>
          </cell>
          <cell r="BA49" t="str">
            <v>Gross Operating Profit</v>
          </cell>
          <cell r="BD49">
            <v>3188000</v>
          </cell>
          <cell r="BF49">
            <v>0.35788055680287384</v>
          </cell>
          <cell r="BH49">
            <v>14827.906976744185</v>
          </cell>
          <cell r="BJ49">
            <v>59.741768641193339</v>
          </cell>
          <cell r="BM49">
            <v>3280000</v>
          </cell>
          <cell r="BO49">
            <v>0.35764911132918986</v>
          </cell>
          <cell r="BQ49">
            <v>15255.813953488372</v>
          </cell>
          <cell r="BS49">
            <v>61.465809643385867</v>
          </cell>
          <cell r="BV49">
            <v>3371000</v>
          </cell>
          <cell r="BX49">
            <v>0.35717312990040262</v>
          </cell>
          <cell r="BZ49">
            <v>15679.069767441861</v>
          </cell>
          <cell r="CB49">
            <v>63.171111069467607</v>
          </cell>
          <cell r="CJ49" t="str">
            <v>Gross Operating Profit</v>
          </cell>
          <cell r="CM49">
            <v>3460000</v>
          </cell>
          <cell r="CO49">
            <v>0.35637037799979399</v>
          </cell>
          <cell r="CQ49">
            <v>16093.023255813954</v>
          </cell>
          <cell r="CS49">
            <v>64.838933343327767</v>
          </cell>
          <cell r="CV49">
            <v>3595000</v>
          </cell>
          <cell r="CX49">
            <v>0.35821044240733357</v>
          </cell>
          <cell r="CZ49">
            <v>16720.930232558141</v>
          </cell>
          <cell r="DB49">
            <v>67.368776118284202</v>
          </cell>
          <cell r="DE49">
            <v>3682000</v>
          </cell>
          <cell r="DG49">
            <v>0.35702511393386988</v>
          </cell>
          <cell r="DI49">
            <v>17125.581395348836</v>
          </cell>
          <cell r="DK49">
            <v>68.999119239922791</v>
          </cell>
          <cell r="DS49" t="str">
            <v>Gross Operating Profit</v>
          </cell>
          <cell r="DV49">
            <v>3817000</v>
          </cell>
          <cell r="DX49">
            <v>0.35850474312012776</v>
          </cell>
          <cell r="DZ49">
            <v>17753.488372093023</v>
          </cell>
          <cell r="EB49">
            <v>71.528962014879227</v>
          </cell>
          <cell r="EE49">
            <v>3895000</v>
          </cell>
          <cell r="EG49">
            <v>0.35635864592863675</v>
          </cell>
          <cell r="EI49">
            <v>18116.279069767443</v>
          </cell>
          <cell r="EK49">
            <v>72.990648951520711</v>
          </cell>
        </row>
        <row r="51">
          <cell r="P51" t="str">
            <v>Fixed Charges and Management Fees</v>
          </cell>
          <cell r="AY51" t="str">
            <v>Fixed Charges and Management Fees</v>
          </cell>
          <cell r="CH51" t="str">
            <v>Fixed Charges and Management Fees</v>
          </cell>
          <cell r="DQ51" t="str">
            <v>Fixed Charges and Management Fees</v>
          </cell>
        </row>
        <row r="52">
          <cell r="Q52" t="str">
            <v>Base Management Fee</v>
          </cell>
          <cell r="U52">
            <v>210000</v>
          </cell>
          <cell r="W52">
            <v>3.0047217055372728E-2</v>
          </cell>
          <cell r="Y52">
            <v>976.74418604651157</v>
          </cell>
          <cell r="AA52">
            <v>4.6137621935143684</v>
          </cell>
          <cell r="AD52">
            <v>233000</v>
          </cell>
          <cell r="AF52">
            <v>3.0010303967027304E-2</v>
          </cell>
          <cell r="AH52">
            <v>1083.7209302325582</v>
          </cell>
          <cell r="AJ52">
            <v>4.7888192374884389</v>
          </cell>
          <cell r="AM52">
            <v>253000</v>
          </cell>
          <cell r="AO52">
            <v>3.0004743833017079E-2</v>
          </cell>
          <cell r="AQ52">
            <v>1176.7441860465117</v>
          </cell>
          <cell r="AS52">
            <v>4.8847356836699234</v>
          </cell>
          <cell r="AZ52" t="str">
            <v>Base Management Fee</v>
          </cell>
          <cell r="BD52">
            <v>267000</v>
          </cell>
          <cell r="BF52">
            <v>2.9973057925460261E-2</v>
          </cell>
          <cell r="BH52">
            <v>1241.8604651162791</v>
          </cell>
          <cell r="BJ52">
            <v>5.0034668215804956</v>
          </cell>
          <cell r="BM52">
            <v>275000</v>
          </cell>
          <cell r="BO52">
            <v>2.9985824882782685E-2</v>
          </cell>
          <cell r="BQ52">
            <v>1279.0697674418604</v>
          </cell>
          <cell r="BS52">
            <v>5.1533834304668025</v>
          </cell>
          <cell r="BV52">
            <v>283000</v>
          </cell>
          <cell r="BX52">
            <v>2.9985166348802713E-2</v>
          </cell>
          <cell r="BZ52">
            <v>1316.2790697674418</v>
          </cell>
          <cell r="CB52">
            <v>5.3033000393531102</v>
          </cell>
          <cell r="CI52" t="str">
            <v>Base Management Fee</v>
          </cell>
          <cell r="CM52">
            <v>291000</v>
          </cell>
          <cell r="CO52">
            <v>2.9972190750849725E-2</v>
          </cell>
          <cell r="CQ52">
            <v>1353.4883720930231</v>
          </cell>
          <cell r="CS52">
            <v>5.4532166482394171</v>
          </cell>
          <cell r="CV52">
            <v>301000</v>
          </cell>
          <cell r="CX52">
            <v>2.9992028696691909E-2</v>
          </cell>
          <cell r="CZ52">
            <v>1400</v>
          </cell>
          <cell r="DB52">
            <v>5.6406124093473009</v>
          </cell>
          <cell r="DE52">
            <v>309000</v>
          </cell>
          <cell r="DG52">
            <v>2.9962183651701734E-2</v>
          </cell>
          <cell r="DI52">
            <v>1437.2093023255813</v>
          </cell>
          <cell r="DK52">
            <v>5.7905290182336078</v>
          </cell>
          <cell r="DR52" t="str">
            <v>Base Management Fee</v>
          </cell>
          <cell r="DV52">
            <v>319000</v>
          </cell>
          <cell r="DX52">
            <v>2.9961491499953037E-2</v>
          </cell>
          <cell r="DZ52">
            <v>1483.7209302325582</v>
          </cell>
          <cell r="EB52">
            <v>5.9779247793414916</v>
          </cell>
          <cell r="EE52">
            <v>328000</v>
          </cell>
          <cell r="EG52">
            <v>3.0009149130832569E-2</v>
          </cell>
          <cell r="EI52">
            <v>1525.5813953488373</v>
          </cell>
          <cell r="EK52">
            <v>6.1465809643385869</v>
          </cell>
        </row>
        <row r="53">
          <cell r="Q53" t="str">
            <v>Incentive Management Fee</v>
          </cell>
          <cell r="U53">
            <v>0</v>
          </cell>
          <cell r="W53">
            <v>0</v>
          </cell>
          <cell r="Y53">
            <v>0</v>
          </cell>
          <cell r="AA53">
            <v>0</v>
          </cell>
          <cell r="AD53">
            <v>0</v>
          </cell>
          <cell r="AF53">
            <v>0</v>
          </cell>
          <cell r="AH53">
            <v>0</v>
          </cell>
          <cell r="AJ53">
            <v>0</v>
          </cell>
          <cell r="AM53">
            <v>0</v>
          </cell>
          <cell r="AO53">
            <v>0</v>
          </cell>
          <cell r="AQ53">
            <v>0</v>
          </cell>
          <cell r="AS53">
            <v>0</v>
          </cell>
          <cell r="AZ53" t="str">
            <v>Incentive Management Fee</v>
          </cell>
          <cell r="BD53">
            <v>0</v>
          </cell>
          <cell r="BF53">
            <v>0</v>
          </cell>
          <cell r="BH53">
            <v>0</v>
          </cell>
          <cell r="BJ53">
            <v>0</v>
          </cell>
          <cell r="BM53">
            <v>0</v>
          </cell>
          <cell r="BO53">
            <v>0</v>
          </cell>
          <cell r="BQ53">
            <v>0</v>
          </cell>
          <cell r="BS53">
            <v>0</v>
          </cell>
          <cell r="BV53">
            <v>0</v>
          </cell>
          <cell r="BX53">
            <v>0</v>
          </cell>
          <cell r="BZ53">
            <v>0</v>
          </cell>
          <cell r="CB53">
            <v>0</v>
          </cell>
          <cell r="CI53" t="str">
            <v>Incentive Management Fee</v>
          </cell>
          <cell r="CM53">
            <v>0</v>
          </cell>
          <cell r="CO53">
            <v>0</v>
          </cell>
          <cell r="CQ53">
            <v>0</v>
          </cell>
          <cell r="CS53">
            <v>0</v>
          </cell>
          <cell r="CV53">
            <v>0</v>
          </cell>
          <cell r="CX53">
            <v>0</v>
          </cell>
          <cell r="CZ53">
            <v>0</v>
          </cell>
          <cell r="DB53">
            <v>0</v>
          </cell>
          <cell r="DE53">
            <v>0</v>
          </cell>
          <cell r="DG53">
            <v>0</v>
          </cell>
          <cell r="DI53">
            <v>0</v>
          </cell>
          <cell r="DK53">
            <v>0</v>
          </cell>
          <cell r="DR53" t="str">
            <v>Incentive Management Fee</v>
          </cell>
          <cell r="DV53">
            <v>0</v>
          </cell>
          <cell r="DX53">
            <v>0</v>
          </cell>
          <cell r="DZ53">
            <v>0</v>
          </cell>
          <cell r="EB53">
            <v>0</v>
          </cell>
          <cell r="EE53">
            <v>0</v>
          </cell>
          <cell r="EG53">
            <v>0</v>
          </cell>
          <cell r="EI53">
            <v>0</v>
          </cell>
          <cell r="EK53">
            <v>0</v>
          </cell>
        </row>
        <row r="54">
          <cell r="Q54" t="str">
            <v>Property Taxes</v>
          </cell>
          <cell r="U54">
            <v>195000</v>
          </cell>
          <cell r="W54">
            <v>2.790098726570325E-2</v>
          </cell>
          <cell r="Y54">
            <v>906.97674418604652</v>
          </cell>
          <cell r="AA54">
            <v>4.2842077511204852</v>
          </cell>
          <cell r="AD54">
            <v>198000</v>
          </cell>
          <cell r="AF54">
            <v>2.5502318392581144E-2</v>
          </cell>
          <cell r="AH54">
            <v>920.93023255813955</v>
          </cell>
          <cell r="AJ54">
            <v>4.0694687082519785</v>
          </cell>
          <cell r="AM54">
            <v>202000</v>
          </cell>
          <cell r="AO54">
            <v>2.3956356736242884E-2</v>
          </cell>
          <cell r="AQ54">
            <v>939.53488372093022</v>
          </cell>
          <cell r="AS54">
            <v>3.9000656446692665</v>
          </cell>
          <cell r="AZ54" t="str">
            <v>Property Taxes</v>
          </cell>
          <cell r="BD54">
            <v>207000</v>
          </cell>
          <cell r="BF54">
            <v>2.3237539290525369E-2</v>
          </cell>
          <cell r="BH54">
            <v>962.79069767441865</v>
          </cell>
          <cell r="BJ54">
            <v>3.8790922549331932</v>
          </cell>
          <cell r="BM54">
            <v>211000</v>
          </cell>
          <cell r="BO54">
            <v>2.3007305637335079E-2</v>
          </cell>
          <cell r="BQ54">
            <v>981.39534883720933</v>
          </cell>
          <cell r="BS54">
            <v>3.9540505593763471</v>
          </cell>
          <cell r="BV54">
            <v>215000</v>
          </cell>
          <cell r="BX54">
            <v>2.2780250052977326E-2</v>
          </cell>
          <cell r="BZ54">
            <v>1000</v>
          </cell>
          <cell r="CB54">
            <v>4.0290088638195005</v>
          </cell>
          <cell r="CI54" t="str">
            <v>Property Taxes</v>
          </cell>
          <cell r="CM54">
            <v>219000</v>
          </cell>
          <cell r="CO54">
            <v>2.2556390977443608E-2</v>
          </cell>
          <cell r="CQ54">
            <v>1018.6046511627907</v>
          </cell>
          <cell r="CS54">
            <v>4.1039671682626535</v>
          </cell>
          <cell r="CV54">
            <v>224000</v>
          </cell>
          <cell r="CX54">
            <v>2.2319649262654444E-2</v>
          </cell>
          <cell r="CZ54">
            <v>1041.8604651162791</v>
          </cell>
          <cell r="DB54">
            <v>4.1976650488165959</v>
          </cell>
          <cell r="DE54">
            <v>228000</v>
          </cell>
          <cell r="DG54">
            <v>2.2108019005139146E-2</v>
          </cell>
          <cell r="DI54">
            <v>1060.4651162790697</v>
          </cell>
          <cell r="DK54">
            <v>4.2726233532597488</v>
          </cell>
          <cell r="DR54" t="str">
            <v>Property Taxes</v>
          </cell>
          <cell r="DV54">
            <v>233000</v>
          </cell>
          <cell r="DX54">
            <v>2.188409880717573E-2</v>
          </cell>
          <cell r="DZ54">
            <v>1083.7209302325582</v>
          </cell>
          <cell r="EB54">
            <v>4.3663212338136912</v>
          </cell>
          <cell r="EE54">
            <v>237000</v>
          </cell>
          <cell r="EG54">
            <v>2.1683440073193047E-2</v>
          </cell>
          <cell r="EI54">
            <v>1102.3255813953488</v>
          </cell>
          <cell r="EK54">
            <v>4.4412795382568451</v>
          </cell>
        </row>
        <row r="55">
          <cell r="Q55" t="str">
            <v>Ground Lease</v>
          </cell>
          <cell r="U55">
            <v>0</v>
          </cell>
          <cell r="W55">
            <v>0</v>
          </cell>
          <cell r="Y55">
            <v>0</v>
          </cell>
          <cell r="AA55">
            <v>0</v>
          </cell>
          <cell r="AD55">
            <v>0</v>
          </cell>
          <cell r="AF55">
            <v>0</v>
          </cell>
          <cell r="AH55">
            <v>0</v>
          </cell>
          <cell r="AJ55">
            <v>0</v>
          </cell>
          <cell r="AM55">
            <v>0</v>
          </cell>
          <cell r="AO55">
            <v>0</v>
          </cell>
          <cell r="AQ55">
            <v>0</v>
          </cell>
          <cell r="AS55">
            <v>0</v>
          </cell>
          <cell r="AZ55" t="str">
            <v>Ground Lease</v>
          </cell>
          <cell r="BD55">
            <v>0</v>
          </cell>
          <cell r="BF55">
            <v>0</v>
          </cell>
          <cell r="BH55">
            <v>0</v>
          </cell>
          <cell r="BJ55">
            <v>0</v>
          </cell>
          <cell r="BM55">
            <v>0</v>
          </cell>
          <cell r="BO55">
            <v>0</v>
          </cell>
          <cell r="BQ55">
            <v>0</v>
          </cell>
          <cell r="BS55">
            <v>0</v>
          </cell>
          <cell r="BV55">
            <v>0</v>
          </cell>
          <cell r="BX55">
            <v>0</v>
          </cell>
          <cell r="BZ55">
            <v>0</v>
          </cell>
          <cell r="CB55">
            <v>0</v>
          </cell>
          <cell r="CI55" t="str">
            <v>Ground Lease</v>
          </cell>
          <cell r="CM55">
            <v>0</v>
          </cell>
          <cell r="CO55">
            <v>0</v>
          </cell>
          <cell r="CQ55">
            <v>0</v>
          </cell>
          <cell r="CS55">
            <v>0</v>
          </cell>
          <cell r="CV55">
            <v>0</v>
          </cell>
          <cell r="CX55">
            <v>0</v>
          </cell>
          <cell r="CZ55">
            <v>0</v>
          </cell>
          <cell r="DB55">
            <v>0</v>
          </cell>
          <cell r="DE55">
            <v>0</v>
          </cell>
          <cell r="DG55">
            <v>0</v>
          </cell>
          <cell r="DI55">
            <v>0</v>
          </cell>
          <cell r="DK55">
            <v>0</v>
          </cell>
          <cell r="DR55" t="str">
            <v>Ground Lease</v>
          </cell>
          <cell r="DV55">
            <v>0</v>
          </cell>
          <cell r="DX55">
            <v>0</v>
          </cell>
          <cell r="DZ55">
            <v>0</v>
          </cell>
          <cell r="EB55">
            <v>0</v>
          </cell>
          <cell r="EE55">
            <v>0</v>
          </cell>
          <cell r="EG55">
            <v>0</v>
          </cell>
          <cell r="EI55">
            <v>0</v>
          </cell>
          <cell r="EK55">
            <v>0</v>
          </cell>
        </row>
        <row r="56">
          <cell r="Q56" t="str">
            <v>Insurance</v>
          </cell>
          <cell r="U56">
            <v>57000</v>
          </cell>
          <cell r="W56">
            <v>8.155673200744026E-3</v>
          </cell>
          <cell r="Y56">
            <v>265.11627906976742</v>
          </cell>
          <cell r="AA56">
            <v>1.2523068810967573</v>
          </cell>
          <cell r="AD56">
            <v>59000</v>
          </cell>
          <cell r="AF56">
            <v>7.5991756826378157E-3</v>
          </cell>
          <cell r="AH56">
            <v>274.41860465116281</v>
          </cell>
          <cell r="AJ56">
            <v>1.2126194635700338</v>
          </cell>
          <cell r="AM56">
            <v>60000</v>
          </cell>
          <cell r="AO56">
            <v>7.1157495256166979E-3</v>
          </cell>
          <cell r="AQ56">
            <v>279.06976744186045</v>
          </cell>
          <cell r="AS56">
            <v>1.1584353400007723</v>
          </cell>
          <cell r="AZ56" t="str">
            <v>Insurance</v>
          </cell>
          <cell r="BD56">
            <v>62000</v>
          </cell>
          <cell r="BF56">
            <v>6.9600359227660526E-3</v>
          </cell>
          <cell r="BH56">
            <v>288.37209302325579</v>
          </cell>
          <cell r="BJ56">
            <v>1.1618537188688791</v>
          </cell>
          <cell r="BM56">
            <v>64000</v>
          </cell>
          <cell r="BO56">
            <v>6.9785192454476066E-3</v>
          </cell>
          <cell r="BQ56">
            <v>297.67441860465118</v>
          </cell>
          <cell r="BS56">
            <v>1.1993328710904558</v>
          </cell>
          <cell r="BV56">
            <v>66000</v>
          </cell>
          <cell r="BX56">
            <v>6.993006993006993E-3</v>
          </cell>
          <cell r="BZ56">
            <v>306.97674418604652</v>
          </cell>
          <cell r="CB56">
            <v>1.2368120233120328</v>
          </cell>
          <cell r="CI56" t="str">
            <v>Insurance</v>
          </cell>
          <cell r="CM56">
            <v>68000</v>
          </cell>
          <cell r="CO56">
            <v>7.0038108971057778E-3</v>
          </cell>
          <cell r="CQ56">
            <v>316.27906976744185</v>
          </cell>
          <cell r="CS56">
            <v>1.2742911755336095</v>
          </cell>
          <cell r="CV56">
            <v>70000</v>
          </cell>
          <cell r="CX56">
            <v>6.9748903945795141E-3</v>
          </cell>
          <cell r="CZ56">
            <v>325.58139534883719</v>
          </cell>
          <cell r="DB56">
            <v>1.3117703277551862</v>
          </cell>
          <cell r="DE56">
            <v>72000</v>
          </cell>
          <cell r="DG56">
            <v>6.981479685833414E-3</v>
          </cell>
          <cell r="DI56">
            <v>334.88372093023258</v>
          </cell>
          <cell r="DK56">
            <v>1.3492494799767629</v>
          </cell>
          <cell r="DR56" t="str">
            <v>Insurance</v>
          </cell>
          <cell r="DV56">
            <v>74000</v>
          </cell>
          <cell r="DX56">
            <v>6.9503146426223347E-3</v>
          </cell>
          <cell r="DZ56">
            <v>344.18604651162792</v>
          </cell>
          <cell r="EB56">
            <v>1.3867286321983396</v>
          </cell>
          <cell r="EE56">
            <v>77000</v>
          </cell>
          <cell r="EG56">
            <v>7.0448307410795972E-3</v>
          </cell>
          <cell r="EI56">
            <v>358.13953488372096</v>
          </cell>
          <cell r="EK56">
            <v>1.4429473605307048</v>
          </cell>
        </row>
        <row r="57">
          <cell r="Q57" t="str">
            <v>Equipment Leases</v>
          </cell>
          <cell r="U57">
            <v>0</v>
          </cell>
          <cell r="W57">
            <v>0</v>
          </cell>
          <cell r="Y57">
            <v>0</v>
          </cell>
          <cell r="AA57">
            <v>0</v>
          </cell>
          <cell r="AD57">
            <v>0</v>
          </cell>
          <cell r="AF57">
            <v>0</v>
          </cell>
          <cell r="AH57">
            <v>0</v>
          </cell>
          <cell r="AJ57">
            <v>0</v>
          </cell>
          <cell r="AM57">
            <v>0</v>
          </cell>
          <cell r="AO57">
            <v>0</v>
          </cell>
          <cell r="AQ57">
            <v>0</v>
          </cell>
          <cell r="AS57">
            <v>0</v>
          </cell>
          <cell r="AZ57" t="str">
            <v>Insurance</v>
          </cell>
          <cell r="BD57">
            <v>0</v>
          </cell>
          <cell r="BF57">
            <v>0</v>
          </cell>
          <cell r="BH57">
            <v>0</v>
          </cell>
          <cell r="BJ57">
            <v>0</v>
          </cell>
          <cell r="BM57">
            <v>0</v>
          </cell>
          <cell r="BO57">
            <v>0</v>
          </cell>
          <cell r="BQ57">
            <v>0</v>
          </cell>
          <cell r="BS57">
            <v>0</v>
          </cell>
          <cell r="BV57">
            <v>0</v>
          </cell>
          <cell r="BX57">
            <v>0</v>
          </cell>
          <cell r="BZ57">
            <v>0</v>
          </cell>
          <cell r="CB57">
            <v>0</v>
          </cell>
          <cell r="CI57" t="str">
            <v>Insurance</v>
          </cell>
          <cell r="CM57">
            <v>0</v>
          </cell>
          <cell r="CO57">
            <v>0</v>
          </cell>
          <cell r="CQ57">
            <v>0</v>
          </cell>
          <cell r="CS57">
            <v>0</v>
          </cell>
          <cell r="CV57">
            <v>0</v>
          </cell>
          <cell r="CX57">
            <v>0</v>
          </cell>
          <cell r="CZ57">
            <v>0</v>
          </cell>
          <cell r="DB57">
            <v>0</v>
          </cell>
          <cell r="DE57">
            <v>0</v>
          </cell>
          <cell r="DG57">
            <v>0</v>
          </cell>
          <cell r="DI57">
            <v>0</v>
          </cell>
          <cell r="DK57">
            <v>0</v>
          </cell>
          <cell r="DR57" t="str">
            <v>Insurance</v>
          </cell>
          <cell r="DV57">
            <v>0</v>
          </cell>
          <cell r="DX57">
            <v>0</v>
          </cell>
          <cell r="DZ57">
            <v>0</v>
          </cell>
          <cell r="EB57">
            <v>0</v>
          </cell>
          <cell r="EE57">
            <v>0</v>
          </cell>
          <cell r="EG57">
            <v>0</v>
          </cell>
          <cell r="EI57">
            <v>0</v>
          </cell>
          <cell r="EK57">
            <v>0</v>
          </cell>
        </row>
        <row r="59">
          <cell r="R59" t="str">
            <v>Total Fixed Charges</v>
          </cell>
          <cell r="U59">
            <v>462000</v>
          </cell>
          <cell r="W59">
            <v>6.6103877521820009E-2</v>
          </cell>
          <cell r="Y59">
            <v>2148.8372093023254</v>
          </cell>
          <cell r="AA59">
            <v>10.150276825731611</v>
          </cell>
          <cell r="AD59">
            <v>490000</v>
          </cell>
          <cell r="AF59">
            <v>6.3111798042246259E-2</v>
          </cell>
          <cell r="AH59">
            <v>2279.0697674418607</v>
          </cell>
          <cell r="AJ59">
            <v>10.07090740931045</v>
          </cell>
          <cell r="AM59">
            <v>515000</v>
          </cell>
          <cell r="AO59">
            <v>6.1076850094876657E-2</v>
          </cell>
          <cell r="AQ59">
            <v>2395.3488372093025</v>
          </cell>
          <cell r="AS59">
            <v>9.9432366683399618</v>
          </cell>
          <cell r="BA59" t="str">
            <v>Total Fixed Charges</v>
          </cell>
          <cell r="BD59">
            <v>536000</v>
          </cell>
          <cell r="BF59">
            <v>6.0170633138751685E-2</v>
          </cell>
          <cell r="BH59">
            <v>2493.0232558139537</v>
          </cell>
          <cell r="BJ59">
            <v>10.044412795382568</v>
          </cell>
          <cell r="BM59">
            <v>550000</v>
          </cell>
          <cell r="BO59">
            <v>5.997164976556537E-2</v>
          </cell>
          <cell r="BQ59">
            <v>2558.1395348837209</v>
          </cell>
          <cell r="BS59">
            <v>10.306766860933605</v>
          </cell>
          <cell r="BV59">
            <v>564000</v>
          </cell>
          <cell r="BX59">
            <v>5.9758423394787034E-2</v>
          </cell>
          <cell r="BZ59">
            <v>2623.2558139534885</v>
          </cell>
          <cell r="CB59">
            <v>10.569120926484644</v>
          </cell>
          <cell r="CJ59" t="str">
            <v>Total Fixed Charges</v>
          </cell>
          <cell r="CM59">
            <v>578000</v>
          </cell>
          <cell r="CO59">
            <v>5.9532392625399111E-2</v>
          </cell>
          <cell r="CQ59">
            <v>2688.3720930232557</v>
          </cell>
          <cell r="CS59">
            <v>10.83147499203568</v>
          </cell>
          <cell r="CV59">
            <v>595000</v>
          </cell>
          <cell r="CX59">
            <v>5.9286568353925866E-2</v>
          </cell>
          <cell r="CZ59">
            <v>2767.4418604651164</v>
          </cell>
          <cell r="DB59">
            <v>11.150047785919082</v>
          </cell>
          <cell r="DE59">
            <v>609000</v>
          </cell>
          <cell r="DG59">
            <v>5.9051682342674293E-2</v>
          </cell>
          <cell r="DI59">
            <v>2832.5581395348836</v>
          </cell>
          <cell r="DK59">
            <v>11.41240185147012</v>
          </cell>
          <cell r="DS59" t="str">
            <v>Total Fixed Charges</v>
          </cell>
          <cell r="DV59">
            <v>626000</v>
          </cell>
          <cell r="DX59">
            <v>5.87959049497511E-2</v>
          </cell>
          <cell r="DZ59">
            <v>2911.6279069767443</v>
          </cell>
          <cell r="EB59">
            <v>11.730974645353522</v>
          </cell>
          <cell r="EE59">
            <v>642000</v>
          </cell>
          <cell r="EG59">
            <v>5.8737419945105215E-2</v>
          </cell>
          <cell r="EI59">
            <v>2986.046511627907</v>
          </cell>
          <cell r="EK59">
            <v>12.030807863126135</v>
          </cell>
        </row>
        <row r="61">
          <cell r="P61" t="str">
            <v>Income Before Reserves</v>
          </cell>
          <cell r="U61">
            <v>1571000</v>
          </cell>
          <cell r="W61">
            <v>0.22478179997138359</v>
          </cell>
          <cell r="Y61">
            <v>7306.9767441860467</v>
          </cell>
          <cell r="AA61">
            <v>34.515335266719397</v>
          </cell>
          <cell r="AD61">
            <v>2023000</v>
          </cell>
          <cell r="AF61">
            <v>0.26056156620298815</v>
          </cell>
          <cell r="AH61">
            <v>9409.3023255813951</v>
          </cell>
          <cell r="AJ61">
            <v>41.578460589867433</v>
          </cell>
          <cell r="AM61">
            <v>2411000</v>
          </cell>
          <cell r="AO61">
            <v>0.28593453510436434</v>
          </cell>
          <cell r="AQ61">
            <v>11213.953488372093</v>
          </cell>
          <cell r="AS61">
            <v>46.549793412364366</v>
          </cell>
          <cell r="AY61" t="str">
            <v>Income Before Reserves</v>
          </cell>
          <cell r="BD61">
            <v>2652000</v>
          </cell>
          <cell r="BF61">
            <v>0.29770992366412213</v>
          </cell>
          <cell r="BH61">
            <v>12334.883720930233</v>
          </cell>
          <cell r="BJ61">
            <v>49.697355845810769</v>
          </cell>
          <cell r="BM61">
            <v>2730000</v>
          </cell>
          <cell r="BO61">
            <v>0.29767746156362446</v>
          </cell>
          <cell r="BQ61">
            <v>12697.674418604651</v>
          </cell>
          <cell r="BS61">
            <v>51.159042782452261</v>
          </cell>
          <cell r="BV61">
            <v>2807000</v>
          </cell>
          <cell r="BX61">
            <v>0.29741470650561558</v>
          </cell>
          <cell r="BZ61">
            <v>13055.813953488372</v>
          </cell>
          <cell r="CB61">
            <v>52.601990142982963</v>
          </cell>
          <cell r="CH61" t="str">
            <v>Income Before Reserves</v>
          </cell>
          <cell r="CM61">
            <v>2882000</v>
          </cell>
          <cell r="CO61">
            <v>0.29683798537439487</v>
          </cell>
          <cell r="CQ61">
            <v>13404.651162790698</v>
          </cell>
          <cell r="CS61">
            <v>54.007458351292094</v>
          </cell>
          <cell r="CV61">
            <v>3000000</v>
          </cell>
          <cell r="CX61">
            <v>0.29892387405340776</v>
          </cell>
          <cell r="CZ61">
            <v>13953.488372093023</v>
          </cell>
          <cell r="DB61">
            <v>56.218728332365124</v>
          </cell>
          <cell r="DE61">
            <v>3073000</v>
          </cell>
          <cell r="DG61">
            <v>0.2979734315911956</v>
          </cell>
          <cell r="DI61">
            <v>14293.023255813954</v>
          </cell>
          <cell r="DK61">
            <v>57.586717388452676</v>
          </cell>
          <cell r="DQ61" t="str">
            <v>Income Before Reserves</v>
          </cell>
          <cell r="DV61">
            <v>3191000</v>
          </cell>
          <cell r="DX61">
            <v>0.29970883817037663</v>
          </cell>
          <cell r="DZ61">
            <v>14841.860465116279</v>
          </cell>
          <cell r="EB61">
            <v>59.7979873695257</v>
          </cell>
          <cell r="EE61">
            <v>3253000</v>
          </cell>
          <cell r="EG61">
            <v>0.29762122598353158</v>
          </cell>
          <cell r="EI61">
            <v>15130.232558139534</v>
          </cell>
          <cell r="EK61">
            <v>60.959841088394583</v>
          </cell>
        </row>
        <row r="63">
          <cell r="Q63" t="str">
            <v>Reserve for Replacements</v>
          </cell>
          <cell r="U63">
            <v>140000</v>
          </cell>
          <cell r="W63">
            <v>2.0031478036915153E-2</v>
          </cell>
          <cell r="Y63">
            <v>651.16279069767438</v>
          </cell>
          <cell r="AA63">
            <v>3.0758414623429124</v>
          </cell>
          <cell r="AD63">
            <v>233000</v>
          </cell>
          <cell r="AF63">
            <v>3.0010303967027304E-2</v>
          </cell>
          <cell r="AH63">
            <v>1083.7209302325582</v>
          </cell>
          <cell r="AJ63">
            <v>4.7888192374884389</v>
          </cell>
          <cell r="AM63">
            <v>337000</v>
          </cell>
          <cell r="AO63">
            <v>3.9966793168880459E-2</v>
          </cell>
          <cell r="AQ63">
            <v>1567.4418604651162</v>
          </cell>
          <cell r="AS63">
            <v>6.5065451596710044</v>
          </cell>
          <cell r="AZ63" t="str">
            <v>Reserve for Replacements</v>
          </cell>
          <cell r="BD63">
            <v>356000</v>
          </cell>
          <cell r="BF63">
            <v>3.9964077233947015E-2</v>
          </cell>
          <cell r="BH63">
            <v>1655.8139534883721</v>
          </cell>
          <cell r="BJ63">
            <v>6.6712890954406614</v>
          </cell>
          <cell r="BM63">
            <v>367000</v>
          </cell>
          <cell r="BO63">
            <v>4.0017446298113622E-2</v>
          </cell>
          <cell r="BQ63">
            <v>1706.9767441860465</v>
          </cell>
          <cell r="BS63">
            <v>6.8774244326593337</v>
          </cell>
          <cell r="BV63">
            <v>378000</v>
          </cell>
          <cell r="BX63">
            <v>4.0050858232676415E-2</v>
          </cell>
          <cell r="BZ63">
            <v>1758.1395348837209</v>
          </cell>
          <cell r="CB63">
            <v>7.0835597698780051</v>
          </cell>
          <cell r="CI63" t="str">
            <v>Reserve for Replacements</v>
          </cell>
          <cell r="CM63">
            <v>388000</v>
          </cell>
          <cell r="CO63">
            <v>3.9962921001132967E-2</v>
          </cell>
          <cell r="CQ63">
            <v>1804.6511627906978</v>
          </cell>
          <cell r="CS63">
            <v>7.2709555309858889</v>
          </cell>
          <cell r="CV63">
            <v>401000</v>
          </cell>
          <cell r="CX63">
            <v>3.9956157831805499E-2</v>
          </cell>
          <cell r="CZ63">
            <v>1865.1162790697674</v>
          </cell>
          <cell r="DB63">
            <v>7.5145700204261381</v>
          </cell>
          <cell r="DE63">
            <v>413000</v>
          </cell>
          <cell r="DG63">
            <v>4.0046543197905557E-2</v>
          </cell>
          <cell r="DI63">
            <v>1920.9302325581396</v>
          </cell>
          <cell r="DK63">
            <v>7.7394449337555988</v>
          </cell>
          <cell r="DR63" t="str">
            <v>Reserve for Replacements</v>
          </cell>
          <cell r="DV63">
            <v>426000</v>
          </cell>
          <cell r="DX63">
            <v>4.0011270780501547E-2</v>
          </cell>
          <cell r="DZ63">
            <v>1981.3953488372092</v>
          </cell>
          <cell r="EB63">
            <v>7.9830594231958472</v>
          </cell>
          <cell r="EE63">
            <v>437000</v>
          </cell>
          <cell r="EG63">
            <v>3.998170173833486E-2</v>
          </cell>
          <cell r="EI63">
            <v>2032.5581395348838</v>
          </cell>
          <cell r="EK63">
            <v>8.1891947604145194</v>
          </cell>
        </row>
        <row r="65">
          <cell r="P65" t="str">
            <v>Net Operating Income (4)</v>
          </cell>
          <cell r="U65">
            <v>1431000</v>
          </cell>
          <cell r="W65">
            <v>0.20475032193446846</v>
          </cell>
          <cell r="Y65">
            <v>6655.8139534883721</v>
          </cell>
          <cell r="AA65">
            <v>31.439493804376482</v>
          </cell>
          <cell r="AD65">
            <v>1790000</v>
          </cell>
          <cell r="AF65">
            <v>0.23055126223596084</v>
          </cell>
          <cell r="AH65">
            <v>8325.5813953488378</v>
          </cell>
          <cell r="AJ65">
            <v>36.789641352378993</v>
          </cell>
          <cell r="AM65">
            <v>2074000</v>
          </cell>
          <cell r="AO65">
            <v>0.24596774193548387</v>
          </cell>
          <cell r="AQ65">
            <v>9646.5116279069771</v>
          </cell>
          <cell r="AS65">
            <v>40.04324825269336</v>
          </cell>
          <cell r="AY65" t="str">
            <v>Net Operating Income (4)</v>
          </cell>
          <cell r="BD65">
            <v>2296000</v>
          </cell>
          <cell r="BF65">
            <v>0.25774584643017512</v>
          </cell>
          <cell r="BH65">
            <v>10679.069767441861</v>
          </cell>
          <cell r="BJ65">
            <v>43.026066750370106</v>
          </cell>
          <cell r="BM65">
            <v>2363000</v>
          </cell>
          <cell r="BO65">
            <v>0.25766001526551086</v>
          </cell>
          <cell r="BQ65">
            <v>10990.697674418605</v>
          </cell>
          <cell r="BS65">
            <v>44.281618349792929</v>
          </cell>
          <cell r="BV65">
            <v>2429000</v>
          </cell>
          <cell r="BX65">
            <v>0.25736384827293918</v>
          </cell>
          <cell r="BZ65">
            <v>11297.674418604651</v>
          </cell>
          <cell r="CB65">
            <v>45.518430373104962</v>
          </cell>
          <cell r="CH65" t="str">
            <v>Net Operating Income (4)</v>
          </cell>
          <cell r="CM65">
            <v>2494000</v>
          </cell>
          <cell r="CO65">
            <v>0.25687506437326191</v>
          </cell>
          <cell r="CQ65">
            <v>11600</v>
          </cell>
          <cell r="CS65">
            <v>46.736502820306207</v>
          </cell>
          <cell r="CV65">
            <v>2599000</v>
          </cell>
          <cell r="CX65">
            <v>0.25896771622160225</v>
          </cell>
          <cell r="CZ65">
            <v>12088.372093023256</v>
          </cell>
          <cell r="DB65">
            <v>48.704158311938983</v>
          </cell>
          <cell r="DE65">
            <v>2660000</v>
          </cell>
          <cell r="DG65">
            <v>0.25792688839329003</v>
          </cell>
          <cell r="DI65">
            <v>12372.093023255815</v>
          </cell>
          <cell r="DK65">
            <v>49.847272454697077</v>
          </cell>
          <cell r="DQ65" t="str">
            <v>Net Operating Income (4)</v>
          </cell>
          <cell r="DV65">
            <v>2765000</v>
          </cell>
          <cell r="DX65">
            <v>0.25969756738987509</v>
          </cell>
          <cell r="DZ65">
            <v>12860.465116279071</v>
          </cell>
          <cell r="EB65">
            <v>51.814927946329853</v>
          </cell>
          <cell r="EE65">
            <v>2816000</v>
          </cell>
          <cell r="EG65">
            <v>0.2576395242451967</v>
          </cell>
          <cell r="EI65">
            <v>13097.674418604651</v>
          </cell>
          <cell r="EK65">
            <v>52.77064632798006</v>
          </cell>
        </row>
        <row r="68">
          <cell r="P68" t="str">
            <v>Notes:</v>
          </cell>
          <cell r="S68" t="str">
            <v>(1)  PAR - Per Available Room.</v>
          </cell>
          <cell r="AY68" t="str">
            <v>Notes:</v>
          </cell>
          <cell r="BB68" t="str">
            <v>(1)  PAR - Per Available Room.</v>
          </cell>
          <cell r="CH68" t="str">
            <v>Notes:</v>
          </cell>
          <cell r="CK68" t="str">
            <v>(1)  PAR - Per Available Room.</v>
          </cell>
          <cell r="DQ68" t="str">
            <v>Notes:</v>
          </cell>
          <cell r="DT68" t="str">
            <v>(1)  PAR - Per Available Room.</v>
          </cell>
        </row>
        <row r="69">
          <cell r="S69" t="str">
            <v>(2)  POR - Per Occupied Room.</v>
          </cell>
          <cell r="BB69" t="str">
            <v>(2)  POR - Per Occupied Room.</v>
          </cell>
          <cell r="CK69" t="str">
            <v>(2)  POR - Per Occupied Room.</v>
          </cell>
          <cell r="DT69" t="str">
            <v>(2)  POR - Per Occupied Room.</v>
          </cell>
        </row>
        <row r="70">
          <cell r="S70" t="str">
            <v>(3)  Departmental expense ratios are based on the respective department's revenues, not total revenues.</v>
          </cell>
          <cell r="BB70" t="str">
            <v>(3)  Departmental expense ratios are based on the respective department's revenues, not total revenues.</v>
          </cell>
          <cell r="CK70" t="str">
            <v>(3)  Departmental expense ratios are based on the respective department's revenues, not total revenues.</v>
          </cell>
          <cell r="DT70" t="str">
            <v>(3)  Departmental expense ratios are based on the respective department's revenues, not total revenues.</v>
          </cell>
        </row>
        <row r="71">
          <cell r="S71" t="str">
            <v>(4)  Net operating income before interest, amortization, depreciation, and income tax.</v>
          </cell>
          <cell r="BB71" t="str">
            <v>(4)  Net operating income before interest, amortization, depreciation, and income tax.</v>
          </cell>
          <cell r="CK71" t="str">
            <v>(4)  Net operating income before interest, amortization, depreciation, and income tax.</v>
          </cell>
          <cell r="DT71" t="str">
            <v>(4)  Net operating income before interest, amortization, depreciation, and income tax.</v>
          </cell>
        </row>
        <row r="74">
          <cell r="P74" t="str">
            <v>Source:</v>
          </cell>
          <cell r="S74" t="str">
            <v>PKF Consulting</v>
          </cell>
          <cell r="AY74" t="str">
            <v>Source:</v>
          </cell>
          <cell r="BB74" t="str">
            <v>PKF Consulting</v>
          </cell>
          <cell r="CH74" t="str">
            <v>Source:</v>
          </cell>
          <cell r="CK74" t="str">
            <v>PKF Consulting</v>
          </cell>
          <cell r="DQ74" t="str">
            <v>Source:</v>
          </cell>
          <cell r="DT74" t="str">
            <v>PKF Consulting</v>
          </cell>
        </row>
      </sheetData>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
      <sheetName val="B"/>
      <sheetName val="C"/>
      <sheetName val="C-5"/>
      <sheetName val="D"/>
      <sheetName val="fire"/>
      <sheetName val="sheriff"/>
      <sheetName val="EconBenf"/>
      <sheetName val="Report Tables"/>
      <sheetName val="Personnel"/>
      <sheetName val="Sheet1"/>
    </sheetNames>
    <sheetDataSet>
      <sheetData sheetId="0"/>
      <sheetData sheetId="1"/>
      <sheetData sheetId="2"/>
      <sheetData sheetId="3"/>
      <sheetData sheetId="4">
        <row r="6">
          <cell r="C6" t="str">
            <v>Table C-5</v>
          </cell>
        </row>
      </sheetData>
      <sheetData sheetId="5"/>
      <sheetData sheetId="6"/>
      <sheetData sheetId="7"/>
      <sheetData sheetId="8"/>
      <sheetData sheetId="9"/>
      <sheetData sheetId="10"/>
      <sheetData sheetId="1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Index"/>
      <sheetName val="Phasing DATA"/>
      <sheetName val="tax and fee summary"/>
      <sheetName val="tax and fee summary ALTS"/>
      <sheetName val="summary"/>
      <sheetName val="CF Summary"/>
      <sheetName val="Aff hsg cash flow"/>
      <sheetName val="Sheet1"/>
      <sheetName val="Afford hsg subsidy"/>
      <sheetName val="SF and MF Fees"/>
      <sheetName val="Assump"/>
      <sheetName val="Absorb &amp; Phasing"/>
      <sheetName val="allocation factors LINKING"/>
      <sheetName val="allocation factors"/>
      <sheetName val="pop equiv"/>
      <sheetName val="SHERIFF"/>
      <sheetName val="SHERIFF COSTS"/>
      <sheetName val="SHERIFF SWORN OFFICERS"/>
      <sheetName val="SHERIFF CF"/>
      <sheetName val="FIRE"/>
      <sheetName val="FIRE COSTS"/>
      <sheetName val="FIRE COSTS 2"/>
      <sheetName val="FIRE CF"/>
      <sheetName val="LIB ASSUMP"/>
      <sheetName val="LIB"/>
      <sheetName val="LIB COSTS"/>
      <sheetName val="LIB CF"/>
      <sheetName val="PARKS"/>
      <sheetName val="PARKS COSTS"/>
      <sheetName val="PARKS CF"/>
      <sheetName val="REC"/>
      <sheetName val="REC COSTS"/>
      <sheetName val="REC CF"/>
      <sheetName val="OS"/>
      <sheetName val="OS COSTS"/>
      <sheetName val="OS CF"/>
      <sheetName val="LSC"/>
      <sheetName val="LSC COSTS"/>
      <sheetName val="LSC CF"/>
      <sheetName val="MS COSTS"/>
      <sheetName val="MS CF"/>
      <sheetName val="MS"/>
      <sheetName val="TRAN"/>
      <sheetName val="TRAN COSTS"/>
      <sheetName val="TRAN CF"/>
      <sheetName val="ROAD"/>
      <sheetName val="ROAD COSTS"/>
      <sheetName val="ROAD 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and Use"/>
      <sheetName val="Fees by LU type"/>
      <sheetName val="CIP Costs"/>
      <sheetName val="oversizing w. MF EDU"/>
      <sheetName val="bonds - text charts"/>
      <sheetName val="Bonds"/>
      <sheetName val="Fee Comp - buildout"/>
      <sheetName val="cost alloc"/>
      <sheetName val="Fee Comp - initial"/>
      <sheetName val="cost alloc initial"/>
      <sheetName val="Oversizing"/>
      <sheetName val="Cost Summary"/>
      <sheetName val="Sheet8"/>
      <sheetName val="Sheet7"/>
      <sheetName val="Sheet6"/>
      <sheetName val="Sheet5"/>
      <sheetName val="Sheet4"/>
      <sheetName val="Sheet3"/>
      <sheetName val="Sheet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hasing"/>
      <sheetName val="Fee Comp by Scenario"/>
      <sheetName val="Bonds Scenario1"/>
      <sheetName val="Bonds Scenario 2"/>
      <sheetName val="Fees by LU type"/>
      <sheetName val="Fee Comparison by Infr"/>
      <sheetName val="Bonds revised"/>
      <sheetName val="Bonds-Orig Scenario"/>
      <sheetName val="CIP Costs"/>
      <sheetName val="Bonds Scenariox"/>
      <sheetName val="Sheet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D"/>
    </sheetNames>
    <sheetDataSet>
      <sheetData sheetId="0"/>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 2"/>
      <sheetName val="Demolition"/>
      <sheetName val="Remediation"/>
      <sheetName val="Grading"/>
      <sheetName val="ErosionControl"/>
      <sheetName val="StreetWork"/>
      <sheetName val="SanitarySewer"/>
      <sheetName val="Water"/>
      <sheetName val="ReclaimedWater"/>
      <sheetName val="StormDrain"/>
      <sheetName val="Landscaping"/>
      <sheetName val="DryUtilities"/>
      <sheetName val="WetlandMitigation"/>
      <sheetName val="Marina"/>
      <sheetName val="TransitFacilities"/>
      <sheetName val="CommunityFacilities"/>
      <sheetName val="Miscellaneous"/>
      <sheetName val="ConstructionAdmin"/>
      <sheetName val="ProfessionalServices"/>
      <sheetName val="MaintenanceAndRepair"/>
      <sheetName val="ImprovementAcceptance"/>
      <sheetName val="AssessmentAndBenefit"/>
      <sheetName val="Unit Street Costs"/>
      <sheetName val="Mstr Unit Price"/>
      <sheetName val="Derivation of Unit Pr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Mix"/>
      <sheetName val="Sell Out"/>
      <sheetName val="Book Sources and Uses"/>
      <sheetName val="Summary"/>
      <sheetName val="Program Scheme"/>
      <sheetName val="Assumptions"/>
      <sheetName val="Timing"/>
      <sheetName val="Sales Scheme &amp; Commissions"/>
      <sheetName val="Development Budget &amp; Timing"/>
      <sheetName val="Cash Flow"/>
      <sheetName val="Cash Flow to Debt &amp; Equity"/>
      <sheetName val="Cash Flow to Investors"/>
    </sheetNames>
    <sheetDataSet>
      <sheetData sheetId="0"/>
      <sheetData sheetId="1"/>
      <sheetData sheetId="2"/>
      <sheetData sheetId="3"/>
      <sheetData sheetId="4"/>
      <sheetData sheetId="5" refreshError="1"/>
      <sheetData sheetId="6"/>
      <sheetData sheetId="7"/>
      <sheetData sheetId="8"/>
      <sheetData sheetId="9"/>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Summ"/>
      <sheetName val="Index"/>
      <sheetName val="County Rev"/>
      <sheetName val="County Exp"/>
      <sheetName val="Muni Rev"/>
      <sheetName val="Muni Exp"/>
      <sheetName val="Muni Summ"/>
      <sheetName val="RevSupport"/>
      <sheetName val="A"/>
      <sheetName val="Sheet4"/>
      <sheetName val="Historical Revenue Raw Data"/>
      <sheetName val="New Revenue Line items"/>
      <sheetName val="Revenue Detail - Raw Data"/>
      <sheetName val="County Exp GF, Road"/>
      <sheetName val="County Revenue Detail"/>
      <sheetName val="County Expenditure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MapScreen"/>
      <sheetName val="PrintScreen"/>
      <sheetName val="ImportCode"/>
      <sheetName val="PivotCode"/>
      <sheetName val="QueryCode"/>
      <sheetName val="IC"/>
      <sheetName val="KC"/>
      <sheetName val="WR"/>
      <sheetName val="ER"/>
      <sheetName val="SB"/>
      <sheetName val="SD"/>
      <sheetName val="OC"/>
      <sheetName val="VN"/>
      <sheetName val="SCV"/>
      <sheetName val="SV"/>
      <sheetName val="LA"/>
      <sheetName val="SubmarketList"/>
      <sheetName val="MapChoice"/>
      <sheetName val="SortMenu"/>
      <sheetName val="TopSales"/>
      <sheetName val="YearBook"/>
      <sheetName val="DatabaseList"/>
      <sheetName val="Increment"/>
      <sheetName val="PriceMatrix"/>
      <sheetName val="ptHelp"/>
      <sheetName val="SaleInv"/>
      <sheetName val="PriceAvg"/>
      <sheetName val="RTTables"/>
      <sheetName val="PivotScreen"/>
      <sheetName val="AssocMenu"/>
      <sheetName val="ImportChoice"/>
      <sheetName val="QueryFormat"/>
      <sheetName val="DevSumMenu"/>
      <sheetName val="DevPage"/>
      <sheetName val="OffMarket"/>
      <sheetName val="InputScreen"/>
      <sheetName val="DevSumSort"/>
      <sheetName val="MapLabelMenu"/>
      <sheetName val="ExportMenu"/>
      <sheetName val="Copyright"/>
      <sheetName val="ImportScreen"/>
      <sheetName val="ListBoxList"/>
      <sheetName val="ListBoxList2"/>
      <sheetName val="AjustAxis"/>
      <sheetName val="GraphChoice"/>
      <sheetName val="SubTotalMenu"/>
      <sheetName val="Reports"/>
      <sheetName val="Stats"/>
      <sheetName val="QueryResults"/>
      <sheetName val="GraphInput"/>
      <sheetName val="WorkSpace"/>
      <sheetName val="MapData"/>
      <sheetName val="TabCodes"/>
      <sheetName val="ViewGraph"/>
      <sheetName val="PlanData"/>
      <sheetName val="DevData"/>
      <sheetName val="Amenities"/>
      <sheetName val="Phasing"/>
      <sheetName val="Comments"/>
      <sheetName val="IncrHistory"/>
      <sheetName val="ListBox"/>
      <sheetName val="Control"/>
      <sheetName val="UnitCount"/>
      <sheetName val="DatabaseList2"/>
      <sheetName val="RatioMenu"/>
      <sheetName val="InvMenu"/>
      <sheetName val="SalesMenu"/>
      <sheetName val="GraphCode"/>
      <sheetName val="park cost"/>
      <sheetName val="fee sched"/>
      <sheetName val="Allocations"/>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ain Cost Summary"/>
      <sheetName val="Fee Summary"/>
      <sheetName val="Services"/>
      <sheetName val="Sources &amp; Uses"/>
      <sheetName val="Land Use"/>
      <sheetName val="DLSSP Fair Share Summary"/>
      <sheetName val="Dual Costs Alloc"/>
      <sheetName val="F - Cost Summary"/>
      <sheetName val="Subdiv.Bckbone Allocation"/>
      <sheetName val="Fee Burden"/>
      <sheetName val="New Table V-1"/>
      <sheetName val="III-2"/>
      <sheetName val="Public Facilities"/>
      <sheetName val="Traffic Justification"/>
      <sheetName val="University Water"/>
      <sheetName val="Bonds"/>
      <sheetName val="MaxTax"/>
      <sheetName val="SUMMARY"/>
      <sheetName val="Road Fee DUEs"/>
      <sheetName val="Improvements"/>
      <sheetName val="Existing Fees"/>
      <sheetName val="F - Type Costs"/>
      <sheetName val="water"/>
      <sheetName val="Summary Burden"/>
      <sheetName val="Community Costs Alloc"/>
      <sheetName val="EDU Factors"/>
      <sheetName val="Partial Shared Backbone"/>
      <sheetName val="Other Cost Summary"/>
      <sheetName val="Segment Summary"/>
      <sheetName val="Parks CF-1"/>
      <sheetName val="Parks CF-2"/>
      <sheetName val="Open Space"/>
      <sheetName val="Extra cost alloc Community"/>
      <sheetName val="Extra Dual Costs Alloc NO Univ"/>
      <sheetName val="SUMMARY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Unit Mix"/>
      <sheetName val="B"/>
      <sheetName val="C"/>
      <sheetName val="D"/>
      <sheetName val="Leasing"/>
      <sheetName val="Improvments"/>
      <sheetName val="Bob's Sheet"/>
      <sheetName val="Analyze"/>
      <sheetName val="Assumptions"/>
      <sheetName val="RETax"/>
      <sheetName val="Leaseup"/>
    </sheetNames>
    <sheetDataSet>
      <sheetData sheetId="0" refreshError="1"/>
      <sheetData sheetId="1">
        <row r="45">
          <cell r="E45">
            <v>253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Valuation"/>
      <sheetName val="Distributions"/>
      <sheetName val="Assumptions"/>
      <sheetName val="Argus Run"/>
      <sheetName val="Debt Worksheet"/>
      <sheetName val="Rent Roll"/>
      <sheetName val="Put Calculator"/>
      <sheetName val="Option Hair Cut"/>
      <sheetName val="Vaga Analysis"/>
      <sheetName val="Put_Option_Yld_Analysis"/>
      <sheetName val="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heet1"/>
      <sheetName val="Density"/>
      <sheetName val="Bonds"/>
      <sheetName val="Mello 1.75 w.density"/>
      <sheetName val="Shortfall"/>
      <sheetName val="Detail by phase 6.30"/>
      <sheetName val="LandUse"/>
      <sheetName val="2 percent 1.75 SF"/>
      <sheetName val="Mello 1.75"/>
      <sheetName val="2 percent 1.75"/>
      <sheetName val="Mello1.95"/>
      <sheetName val="2 percent SF"/>
      <sheetName val="1.95 percent"/>
      <sheetName val="Mello 1.87"/>
      <sheetName val="2 percent 1.87% SF"/>
      <sheetName val="2 percent 1.87%"/>
      <sheetName val="Mello Mossdale"/>
      <sheetName val="2 percent Mossdale"/>
      <sheetName val="Bond Projections"/>
      <sheetName val="Fees"/>
      <sheetName val="CFF"/>
      <sheetName val="Infra Summary"/>
      <sheetName val="Detail"/>
      <sheetName val="DUE"/>
      <sheetName val="Non-Rich"/>
      <sheetName val="Factors"/>
      <sheetName val="School"/>
      <sheetName val="Mello w. Revised LU"/>
      <sheetName val="Mello Test"/>
      <sheetName val="Mello Test (2)"/>
      <sheetName val="Mello Test (3)"/>
      <sheetName val="Detail by phase(old)"/>
      <sheetName val="Mello1.95 interest scenario"/>
      <sheetName val="1.95interest summary"/>
      <sheetName val="Fee Burden for FP"/>
      <sheetName val="Density sample"/>
      <sheetName val="Detail by phase 8.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U"/>
      <sheetName val="CostTotal"/>
      <sheetName val="Sources_Uses"/>
      <sheetName val="Phasing"/>
      <sheetName val="Shared"/>
      <sheetName val="Costs"/>
      <sheetName val="allocation"/>
      <sheetName val="2%"/>
      <sheetName val="MaxTax"/>
      <sheetName val="Bond Proceeds"/>
      <sheetName val="Feasibility"/>
      <sheetName val="O_M"/>
      <sheetName val="Transit"/>
      <sheetName val="Sheet1"/>
      <sheetName val="Fee Burden"/>
      <sheetName val="EDU Fa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ndex"/>
      <sheetName val="Assumptions"/>
      <sheetName val="Summary"/>
      <sheetName val="TI Tables"/>
      <sheetName val="Land Use"/>
      <sheetName val="Parks"/>
      <sheetName val="Land Use Scenarios"/>
      <sheetName val="Bonds"/>
      <sheetName val="Sew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ext tables"/>
      <sheetName val="Figures"/>
      <sheetName val="Providers"/>
      <sheetName val="Summ Costs"/>
      <sheetName val="Funding"/>
      <sheetName val="assess"/>
      <sheetName val="cost per unit"/>
      <sheetName val="total cost"/>
      <sheetName val="Bonds"/>
      <sheetName val="Sheet1"/>
      <sheetName val="LU Detail"/>
      <sheetName val="LU Sum"/>
      <sheetName val="LU Pop"/>
      <sheetName val="persons"/>
      <sheetName val="parks sum"/>
      <sheetName val="parks cost"/>
      <sheetName val="parks alloc"/>
      <sheetName val="rec sum"/>
      <sheetName val="rec cost"/>
      <sheetName val="rec alloc"/>
      <sheetName val="drain sum"/>
      <sheetName val="drain cost"/>
      <sheetName val="drain alloc"/>
      <sheetName val="l and l sum"/>
      <sheetName val="l and l cost"/>
      <sheetName val="l and l alloc"/>
      <sheetName val="library sum"/>
      <sheetName val="library cost"/>
      <sheetName val="library alloc"/>
      <sheetName val="fire sum"/>
      <sheetName val="fire cost"/>
      <sheetName val="fire alloc"/>
      <sheetName val="transit sum"/>
      <sheetName val="transit cost"/>
      <sheetName val="transit alloc"/>
      <sheetName val="Detailed LU"/>
      <sheetName val="Governance"/>
      <sheetName val="Form &amp; Diss"/>
    </sheetNames>
    <sheetDataSet>
      <sheetData sheetId="0">
        <row r="31">
          <cell r="E31" t="str">
            <v>Figure 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U detail"/>
      <sheetName val="form costs"/>
      <sheetName val="Two Percent"/>
      <sheetName val="Tax Rates"/>
      <sheetName val="Land Use Sum"/>
      <sheetName val="Bond Proceeds"/>
      <sheetName val="Bonds (2)"/>
      <sheetName val="Bonds"/>
      <sheetName val="absorp"/>
      <sheetName val="Land Use Sum (2)"/>
      <sheetName val="Bond Proceeds (2)"/>
      <sheetName val="Land Residual"/>
      <sheetName val="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s"/>
      <sheetName val="Comparables"/>
      <sheetName val="Occ-ADR"/>
      <sheetName val="ADR Analysis"/>
      <sheetName val="Input"/>
      <sheetName val="Summary"/>
      <sheetName val="Output"/>
      <sheetName val="Rates"/>
      <sheetName val="Valuation"/>
      <sheetName val="Condo"/>
      <sheetName val="IRR"/>
      <sheetName val="TOR"/>
    </sheetNames>
    <sheetDataSet>
      <sheetData sheetId="0" refreshError="1"/>
      <sheetData sheetId="1" refreshError="1">
        <row r="25">
          <cell r="L25">
            <v>148.77611940298507</v>
          </cell>
          <cell r="M25">
            <v>0.53752269336544856</v>
          </cell>
          <cell r="O25">
            <v>84271</v>
          </cell>
          <cell r="P25">
            <v>5.611973933632719E-3</v>
          </cell>
          <cell r="Q25">
            <v>334.40873015873018</v>
          </cell>
          <cell r="R25">
            <v>1.2524113127350007</v>
          </cell>
          <cell r="V25" t="str">
            <v xml:space="preserve">  Rentals and Other Income</v>
          </cell>
          <cell r="X25">
            <v>8499</v>
          </cell>
          <cell r="Y25">
            <v>5.9252134739591438E-4</v>
          </cell>
          <cell r="Z25">
            <v>42.924242424242422</v>
          </cell>
          <cell r="AA25">
            <v>0.16840374098438615</v>
          </cell>
          <cell r="AC25">
            <v>33571</v>
          </cell>
          <cell r="AD25">
            <v>5.0545892933527284E-3</v>
          </cell>
          <cell r="AE25">
            <v>196.32163742690059</v>
          </cell>
          <cell r="AF25">
            <v>0.77669296439395696</v>
          </cell>
          <cell r="AH25">
            <v>156245</v>
          </cell>
          <cell r="AI25">
            <v>2.0559578987403662E-3</v>
          </cell>
          <cell r="AJ25">
            <v>189.55973368965473</v>
          </cell>
          <cell r="AK25">
            <v>0.72131609198055502</v>
          </cell>
          <cell r="AN25">
            <v>824.25205479452052</v>
          </cell>
          <cell r="AO25">
            <v>216611</v>
          </cell>
        </row>
        <row r="26">
          <cell r="L26">
            <v>93840.119402985074</v>
          </cell>
          <cell r="M26">
            <v>339.04092894505061</v>
          </cell>
          <cell r="O26">
            <v>15016285</v>
          </cell>
          <cell r="P26">
            <v>1</v>
          </cell>
          <cell r="Q26">
            <v>59588.432539682537</v>
          </cell>
          <cell r="R26">
            <v>223.16769955563481</v>
          </cell>
          <cell r="V26" t="str">
            <v xml:space="preserve">    Total Revenues</v>
          </cell>
          <cell r="X26">
            <v>14343787</v>
          </cell>
          <cell r="Y26">
            <v>1</v>
          </cell>
          <cell r="Z26">
            <v>72443.368686868693</v>
          </cell>
          <cell r="AA26">
            <v>284.21548307838628</v>
          </cell>
          <cell r="AC26">
            <v>6641687</v>
          </cell>
          <cell r="AD26">
            <v>1</v>
          </cell>
          <cell r="AE26">
            <v>38840.274853801173</v>
          </cell>
          <cell r="AF26">
            <v>153.66094440459941</v>
          </cell>
          <cell r="AH26">
            <v>75996206</v>
          </cell>
          <cell r="AI26">
            <v>1</v>
          </cell>
          <cell r="AJ26">
            <v>74269.292344847345</v>
          </cell>
          <cell r="AK26">
            <v>278.10340840060599</v>
          </cell>
          <cell r="AN26">
            <v>1023.2520547945205</v>
          </cell>
          <cell r="AO26">
            <v>273266</v>
          </cell>
        </row>
        <row r="28">
          <cell r="V28" t="str">
            <v>Departmental Expenses</v>
          </cell>
        </row>
        <row r="29">
          <cell r="L29">
            <v>16414.791044776121</v>
          </cell>
          <cell r="M29">
            <v>59.306041378318625</v>
          </cell>
          <cell r="O29">
            <v>2906897</v>
          </cell>
          <cell r="P29">
            <v>0.2827894397019895</v>
          </cell>
          <cell r="Q29">
            <v>11535.305555555555</v>
          </cell>
          <cell r="R29">
            <v>43.201465364780717</v>
          </cell>
          <cell r="V29" t="str">
            <v xml:space="preserve">  Rooms</v>
          </cell>
          <cell r="X29">
            <v>2593531</v>
          </cell>
          <cell r="Y29">
            <v>0.30603970125878932</v>
          </cell>
          <cell r="Z29">
            <v>13098.641414141413</v>
          </cell>
          <cell r="AA29">
            <v>51.389613220258383</v>
          </cell>
          <cell r="AC29">
            <v>1852586</v>
          </cell>
          <cell r="AD29">
            <v>0.32005397042855871</v>
          </cell>
          <cell r="AE29">
            <v>10833.836257309942</v>
          </cell>
          <cell r="AF29">
            <v>42.861115609744814</v>
          </cell>
          <cell r="AH29">
            <v>15069046</v>
          </cell>
          <cell r="AI29">
            <v>0.3168633313263351</v>
          </cell>
          <cell r="AJ29">
            <v>14726.621783355244</v>
          </cell>
          <cell r="AK29">
            <v>55.144240410442571</v>
          </cell>
          <cell r="AN29">
            <v>1023.2520547945205</v>
          </cell>
          <cell r="AO29">
            <v>273266</v>
          </cell>
        </row>
        <row r="30">
          <cell r="L30">
            <v>30339.179104477611</v>
          </cell>
          <cell r="M30">
            <v>109.61434759944638</v>
          </cell>
          <cell r="O30">
            <v>2901696</v>
          </cell>
          <cell r="P30">
            <v>0.74852826041813114</v>
          </cell>
          <cell r="Q30">
            <v>11514.666666666666</v>
          </cell>
          <cell r="R30">
            <v>43.124169601854739</v>
          </cell>
          <cell r="V30" t="str">
            <v xml:space="preserve">  Food &amp; Beverage</v>
          </cell>
          <cell r="X30">
            <v>4131506</v>
          </cell>
          <cell r="Y30">
            <v>0.78729543496985355</v>
          </cell>
          <cell r="Z30">
            <v>20866.191919191919</v>
          </cell>
          <cell r="AA30">
            <v>81.863874138067686</v>
          </cell>
          <cell r="AC30">
            <v>299231</v>
          </cell>
          <cell r="AD30">
            <v>0.85611737206062011</v>
          </cell>
          <cell r="AE30">
            <v>1749.8888888888889</v>
          </cell>
          <cell r="AF30">
            <v>6.9229576845660876</v>
          </cell>
          <cell r="AH30">
            <v>19024162</v>
          </cell>
          <cell r="AI30">
            <v>0.79417354431074094</v>
          </cell>
          <cell r="AJ30">
            <v>18591.862983182815</v>
          </cell>
          <cell r="AK30">
            <v>69.617742419474069</v>
          </cell>
          <cell r="AN30">
            <v>1023.2520547945205</v>
          </cell>
          <cell r="AO30">
            <v>273266</v>
          </cell>
        </row>
        <row r="31">
          <cell r="L31">
            <v>0</v>
          </cell>
          <cell r="M31">
            <v>0</v>
          </cell>
          <cell r="O31">
            <v>0</v>
          </cell>
          <cell r="P31">
            <v>0</v>
          </cell>
          <cell r="Q31">
            <v>0</v>
          </cell>
          <cell r="R31">
            <v>0</v>
          </cell>
          <cell r="V31" t="str">
            <v xml:space="preserve">  Beverage</v>
          </cell>
          <cell r="X31">
            <v>0</v>
          </cell>
          <cell r="Y31">
            <v>0</v>
          </cell>
          <cell r="Z31">
            <v>0</v>
          </cell>
          <cell r="AA31">
            <v>0</v>
          </cell>
          <cell r="AC31">
            <v>0</v>
          </cell>
          <cell r="AD31">
            <v>0</v>
          </cell>
          <cell r="AE31">
            <v>0</v>
          </cell>
          <cell r="AF31">
            <v>0</v>
          </cell>
          <cell r="AH31">
            <v>0</v>
          </cell>
          <cell r="AI31">
            <v>0</v>
          </cell>
          <cell r="AJ31">
            <v>0</v>
          </cell>
          <cell r="AK31">
            <v>0</v>
          </cell>
          <cell r="AN31">
            <v>0</v>
          </cell>
          <cell r="AO31">
            <v>0</v>
          </cell>
        </row>
        <row r="32">
          <cell r="L32">
            <v>379.95024875621891</v>
          </cell>
          <cell r="M32">
            <v>1.3727463915302069</v>
          </cell>
          <cell r="O32">
            <v>64400</v>
          </cell>
          <cell r="P32">
            <v>0.32209501803031892</v>
          </cell>
          <cell r="Q32">
            <v>255.55555555555554</v>
          </cell>
          <cell r="R32">
            <v>0.95709423811434602</v>
          </cell>
          <cell r="V32" t="str">
            <v xml:space="preserve">  Telecommunications</v>
          </cell>
          <cell r="X32">
            <v>69347</v>
          </cell>
          <cell r="Y32">
            <v>0.67122558414154909</v>
          </cell>
          <cell r="Z32">
            <v>350.23737373737373</v>
          </cell>
          <cell r="AA32">
            <v>1.374078624078624</v>
          </cell>
          <cell r="AC32">
            <v>32232</v>
          </cell>
          <cell r="AD32">
            <v>0.57901449691918017</v>
          </cell>
          <cell r="AE32">
            <v>188.49122807017545</v>
          </cell>
          <cell r="AF32">
            <v>0.74571408740716749</v>
          </cell>
          <cell r="AH32">
            <v>267171.25514999998</v>
          </cell>
          <cell r="AI32">
            <v>0.49437949234975526</v>
          </cell>
          <cell r="AJ32">
            <v>261.10014037904932</v>
          </cell>
          <cell r="AK32">
            <v>0.97769665875008227</v>
          </cell>
          <cell r="AN32">
            <v>1023.2520547945205</v>
          </cell>
          <cell r="AO32">
            <v>273266</v>
          </cell>
        </row>
        <row r="33">
          <cell r="L33">
            <v>0</v>
          </cell>
          <cell r="M33">
            <v>0</v>
          </cell>
          <cell r="O33">
            <v>0</v>
          </cell>
          <cell r="P33">
            <v>0</v>
          </cell>
          <cell r="Q33">
            <v>0</v>
          </cell>
          <cell r="R33">
            <v>0</v>
          </cell>
          <cell r="V33" t="str">
            <v xml:space="preserve">  Garage and Parking</v>
          </cell>
          <cell r="X33">
            <v>0</v>
          </cell>
          <cell r="Y33">
            <v>0</v>
          </cell>
          <cell r="Z33">
            <v>0</v>
          </cell>
          <cell r="AA33">
            <v>0</v>
          </cell>
          <cell r="AC33">
            <v>0</v>
          </cell>
          <cell r="AD33">
            <v>0</v>
          </cell>
          <cell r="AE33">
            <v>0</v>
          </cell>
          <cell r="AF33">
            <v>0</v>
          </cell>
          <cell r="AH33">
            <v>0</v>
          </cell>
          <cell r="AI33">
            <v>0</v>
          </cell>
          <cell r="AJ33">
            <v>0</v>
          </cell>
          <cell r="AK33">
            <v>0</v>
          </cell>
          <cell r="AN33">
            <v>0</v>
          </cell>
          <cell r="AO33">
            <v>0</v>
          </cell>
        </row>
        <row r="34">
          <cell r="L34">
            <v>0</v>
          </cell>
          <cell r="M34">
            <v>0</v>
          </cell>
          <cell r="O34">
            <v>0</v>
          </cell>
          <cell r="P34">
            <v>0</v>
          </cell>
          <cell r="Q34">
            <v>0</v>
          </cell>
          <cell r="R34">
            <v>0</v>
          </cell>
          <cell r="V34" t="str">
            <v xml:space="preserve">  Golf</v>
          </cell>
          <cell r="X34">
            <v>0</v>
          </cell>
          <cell r="Y34">
            <v>0</v>
          </cell>
          <cell r="Z34">
            <v>0</v>
          </cell>
          <cell r="AA34">
            <v>0</v>
          </cell>
          <cell r="AC34">
            <v>0</v>
          </cell>
          <cell r="AD34">
            <v>0</v>
          </cell>
          <cell r="AE34">
            <v>0</v>
          </cell>
          <cell r="AF34">
            <v>0</v>
          </cell>
          <cell r="AH34">
            <v>0</v>
          </cell>
          <cell r="AI34">
            <v>0</v>
          </cell>
          <cell r="AJ34">
            <v>0</v>
          </cell>
          <cell r="AK34">
            <v>0</v>
          </cell>
          <cell r="AN34">
            <v>0</v>
          </cell>
          <cell r="AO34">
            <v>0</v>
          </cell>
        </row>
        <row r="35">
          <cell r="L35">
            <v>0</v>
          </cell>
          <cell r="M35">
            <v>0</v>
          </cell>
          <cell r="O35">
            <v>0</v>
          </cell>
          <cell r="P35">
            <v>0</v>
          </cell>
          <cell r="Q35">
            <v>0</v>
          </cell>
          <cell r="R35">
            <v>0</v>
          </cell>
          <cell r="V35" t="str">
            <v xml:space="preserve">  Spa</v>
          </cell>
          <cell r="X35">
            <v>0</v>
          </cell>
          <cell r="Y35">
            <v>0</v>
          </cell>
          <cell r="Z35">
            <v>0</v>
          </cell>
          <cell r="AA35">
            <v>0</v>
          </cell>
          <cell r="AC35">
            <v>0</v>
          </cell>
          <cell r="AD35">
            <v>0</v>
          </cell>
          <cell r="AE35">
            <v>0</v>
          </cell>
          <cell r="AF35">
            <v>0</v>
          </cell>
          <cell r="AH35">
            <v>0</v>
          </cell>
          <cell r="AI35">
            <v>0</v>
          </cell>
          <cell r="AJ35">
            <v>0</v>
          </cell>
          <cell r="AK35">
            <v>0</v>
          </cell>
          <cell r="AN35">
            <v>0</v>
          </cell>
          <cell r="AO35">
            <v>0</v>
          </cell>
        </row>
        <row r="36">
          <cell r="L36">
            <v>3105.1840796019901</v>
          </cell>
          <cell r="M36">
            <v>11.218916829939065</v>
          </cell>
          <cell r="O36">
            <v>638706</v>
          </cell>
          <cell r="P36">
            <v>1.1085393348132233</v>
          </cell>
          <cell r="Q36">
            <v>2534.5476190476193</v>
          </cell>
          <cell r="R36">
            <v>9.492264479022694</v>
          </cell>
          <cell r="V36" t="str">
            <v xml:space="preserve">  Other Operated Departments</v>
          </cell>
          <cell r="X36">
            <v>454969</v>
          </cell>
          <cell r="Y36">
            <v>0.89251258430404778</v>
          </cell>
          <cell r="Z36">
            <v>2297.8232323232323</v>
          </cell>
          <cell r="AA36">
            <v>9.0149996037092812</v>
          </cell>
          <cell r="AC36">
            <v>357472</v>
          </cell>
          <cell r="AD36">
            <v>0.86226551174340826</v>
          </cell>
          <cell r="AE36">
            <v>2090.4795321637425</v>
          </cell>
          <cell r="AF36">
            <v>8.2704115864238954</v>
          </cell>
          <cell r="AH36">
            <v>3189222.7448499999</v>
          </cell>
          <cell r="AI36">
            <v>0.84193860944608412</v>
          </cell>
          <cell r="AJ36">
            <v>3116.7518598244383</v>
          </cell>
          <cell r="AK36">
            <v>11.670763083771856</v>
          </cell>
          <cell r="AN36">
            <v>1023.2520547945205</v>
          </cell>
          <cell r="AO36">
            <v>273266</v>
          </cell>
        </row>
        <row r="37">
          <cell r="L37">
            <v>50239.104477611938</v>
          </cell>
          <cell r="M37">
            <v>181.51205219923426</v>
          </cell>
          <cell r="O37">
            <v>6511699</v>
          </cell>
          <cell r="P37">
            <v>0.43364247548578094</v>
          </cell>
          <cell r="Q37">
            <v>25840.075396825396</v>
          </cell>
          <cell r="R37">
            <v>96.774993683772493</v>
          </cell>
          <cell r="V37" t="str">
            <v xml:space="preserve">    Total Departmental Expenses</v>
          </cell>
          <cell r="X37">
            <v>7249353</v>
          </cell>
          <cell r="Y37">
            <v>0.50540021264956037</v>
          </cell>
          <cell r="Z37">
            <v>36612.893939393936</v>
          </cell>
          <cell r="AA37">
            <v>143.64256558611396</v>
          </cell>
          <cell r="AC37">
            <v>2541521</v>
          </cell>
          <cell r="AD37">
            <v>0.38266196525069612</v>
          </cell>
          <cell r="AE37">
            <v>14862.695906432749</v>
          </cell>
          <cell r="AF37">
            <v>58.800198968141963</v>
          </cell>
          <cell r="AH37">
            <v>37549602</v>
          </cell>
          <cell r="AI37">
            <v>0.49409837643737109</v>
          </cell>
          <cell r="AJ37">
            <v>36696.336766741544</v>
          </cell>
          <cell r="AK37">
            <v>137.41044257243857</v>
          </cell>
          <cell r="AN37">
            <v>1023.2520547945205</v>
          </cell>
          <cell r="AO37">
            <v>273266</v>
          </cell>
        </row>
        <row r="39">
          <cell r="L39">
            <v>43601.014925373136</v>
          </cell>
          <cell r="M39">
            <v>157.52887674581632</v>
          </cell>
          <cell r="O39">
            <v>8504586</v>
          </cell>
          <cell r="P39">
            <v>0.56635752451421906</v>
          </cell>
          <cell r="Q39">
            <v>33748.357142857145</v>
          </cell>
          <cell r="R39">
            <v>126.39270587186232</v>
          </cell>
          <cell r="V39" t="str">
            <v>Departmental Profit</v>
          </cell>
          <cell r="X39">
            <v>7094434</v>
          </cell>
          <cell r="Y39">
            <v>0.49459978735043958</v>
          </cell>
          <cell r="Z39">
            <v>35830.474747474749</v>
          </cell>
          <cell r="AA39">
            <v>140.57291749227232</v>
          </cell>
          <cell r="AC39">
            <v>4100166</v>
          </cell>
          <cell r="AD39">
            <v>0.61733803474930393</v>
          </cell>
          <cell r="AE39">
            <v>23977.57894736842</v>
          </cell>
          <cell r="AF39">
            <v>94.860745436457435</v>
          </cell>
          <cell r="AH39">
            <v>38446604</v>
          </cell>
          <cell r="AI39">
            <v>0.50590162356262891</v>
          </cell>
          <cell r="AJ39">
            <v>37572.955578105801</v>
          </cell>
          <cell r="AK39">
            <v>140.69296582816742</v>
          </cell>
          <cell r="AN39">
            <v>1023.2520547945205</v>
          </cell>
          <cell r="AO39">
            <v>273266</v>
          </cell>
        </row>
        <row r="41">
          <cell r="V41" t="str">
            <v>Undistributed Expenses</v>
          </cell>
        </row>
        <row r="42">
          <cell r="L42">
            <v>7823.2139303482591</v>
          </cell>
          <cell r="M42">
            <v>28.264986608667517</v>
          </cell>
          <cell r="O42">
            <v>1341264</v>
          </cell>
          <cell r="P42">
            <v>8.9320627571999336E-2</v>
          </cell>
          <cell r="Q42">
            <v>5322.4761904761908</v>
          </cell>
          <cell r="R42">
            <v>19.933478978108699</v>
          </cell>
          <cell r="V42" t="str">
            <v xml:space="preserve">  Administrative &amp; General</v>
          </cell>
          <cell r="X42">
            <v>1280008</v>
          </cell>
          <cell r="Y42">
            <v>8.9237800310336457E-2</v>
          </cell>
          <cell r="Z42">
            <v>6464.6868686868684</v>
          </cell>
          <cell r="AA42">
            <v>25.362764524054846</v>
          </cell>
          <cell r="AC42">
            <v>420806</v>
          </cell>
          <cell r="AD42">
            <v>6.3358300383622418E-2</v>
          </cell>
          <cell r="AE42">
            <v>2460.8538011695905</v>
          </cell>
          <cell r="AF42">
            <v>9.7356962728177123</v>
          </cell>
          <cell r="AH42">
            <v>6009265</v>
          </cell>
          <cell r="AI42">
            <v>7.9073223734353271E-2</v>
          </cell>
          <cell r="AJ42">
            <v>5872.7123701762048</v>
          </cell>
          <cell r="AK42">
            <v>21.990533033747337</v>
          </cell>
          <cell r="AN42">
            <v>1023.2520547945205</v>
          </cell>
          <cell r="AO42">
            <v>273266</v>
          </cell>
        </row>
        <row r="43">
          <cell r="L43">
            <v>4764.3233830845775</v>
          </cell>
          <cell r="M43">
            <v>17.213326622687973</v>
          </cell>
          <cell r="O43">
            <v>945579</v>
          </cell>
          <cell r="P43">
            <v>6.2970235314526862E-2</v>
          </cell>
          <cell r="Q43">
            <v>3752.2976190476193</v>
          </cell>
          <cell r="R43">
            <v>14.052922555619956</v>
          </cell>
          <cell r="V43" t="str">
            <v xml:space="preserve">  Marketing</v>
          </cell>
          <cell r="X43">
            <v>947068</v>
          </cell>
          <cell r="Y43">
            <v>6.6026356916761245E-2</v>
          </cell>
          <cell r="Z43">
            <v>4783.1717171717173</v>
          </cell>
          <cell r="AA43">
            <v>18.76571292700325</v>
          </cell>
          <cell r="AC43">
            <v>469762</v>
          </cell>
          <cell r="AD43">
            <v>7.0729319222661347E-2</v>
          </cell>
          <cell r="AE43">
            <v>2747.1461988304095</v>
          </cell>
          <cell r="AF43">
            <v>10.86833398884853</v>
          </cell>
          <cell r="AH43">
            <v>4330987</v>
          </cell>
          <cell r="AI43">
            <v>5.6989516029260723E-2</v>
          </cell>
          <cell r="AJ43">
            <v>4232.5710265685284</v>
          </cell>
          <cell r="AK43">
            <v>15.848978650838378</v>
          </cell>
          <cell r="AN43">
            <v>1023.2520547945205</v>
          </cell>
          <cell r="AO43">
            <v>273266</v>
          </cell>
        </row>
        <row r="44">
          <cell r="L44">
            <v>0</v>
          </cell>
          <cell r="M44">
            <v>0</v>
          </cell>
          <cell r="O44">
            <v>0</v>
          </cell>
          <cell r="P44">
            <v>0</v>
          </cell>
          <cell r="Q44">
            <v>0</v>
          </cell>
          <cell r="R44">
            <v>0</v>
          </cell>
          <cell r="V44" t="str">
            <v xml:space="preserve">  Franchise Fees</v>
          </cell>
          <cell r="X44">
            <v>0</v>
          </cell>
          <cell r="Y44">
            <v>0</v>
          </cell>
          <cell r="Z44">
            <v>0</v>
          </cell>
          <cell r="AA44">
            <v>0</v>
          </cell>
          <cell r="AC44">
            <v>0</v>
          </cell>
          <cell r="AD44">
            <v>0</v>
          </cell>
          <cell r="AE44">
            <v>0</v>
          </cell>
          <cell r="AF44">
            <v>0</v>
          </cell>
          <cell r="AH44">
            <v>0</v>
          </cell>
          <cell r="AI44">
            <v>0</v>
          </cell>
          <cell r="AJ44">
            <v>0</v>
          </cell>
          <cell r="AK44">
            <v>0</v>
          </cell>
          <cell r="AN44">
            <v>0</v>
          </cell>
          <cell r="AO44">
            <v>0</v>
          </cell>
        </row>
        <row r="45">
          <cell r="L45">
            <v>3451.2039800995026</v>
          </cell>
          <cell r="M45">
            <v>12.469074110689698</v>
          </cell>
          <cell r="O45">
            <v>434265</v>
          </cell>
          <cell r="P45">
            <v>2.8919602951062797E-2</v>
          </cell>
          <cell r="Q45">
            <v>1723.2738095238096</v>
          </cell>
          <cell r="R45">
            <v>6.4539212626510318</v>
          </cell>
          <cell r="V45" t="str">
            <v xml:space="preserve">  Property Operation and Maintenance</v>
          </cell>
          <cell r="X45">
            <v>636746</v>
          </cell>
          <cell r="Y45">
            <v>4.4391763486170008E-2</v>
          </cell>
          <cell r="Z45">
            <v>3215.8888888888887</v>
          </cell>
          <cell r="AA45">
            <v>12.616826503923278</v>
          </cell>
          <cell r="AC45">
            <v>274362</v>
          </cell>
          <cell r="AD45">
            <v>4.130908306880466E-2</v>
          </cell>
          <cell r="AE45">
            <v>1604.4561403508771</v>
          </cell>
          <cell r="AF45">
            <v>6.3475927168405706</v>
          </cell>
          <cell r="AH45">
            <v>2588512</v>
          </cell>
          <cell r="AI45">
            <v>3.4061068785460155E-2</v>
          </cell>
          <cell r="AJ45">
            <v>2529.6914752052949</v>
          </cell>
          <cell r="AK45">
            <v>9.4724993230039587</v>
          </cell>
          <cell r="AN45">
            <v>1023.2520547945205</v>
          </cell>
          <cell r="AO45">
            <v>273266</v>
          </cell>
        </row>
        <row r="46">
          <cell r="L46">
            <v>2726.7761194029849</v>
          </cell>
          <cell r="M46">
            <v>9.8517426707170213</v>
          </cell>
          <cell r="O46">
            <v>390810</v>
          </cell>
          <cell r="P46">
            <v>2.6025744716486134E-2</v>
          </cell>
          <cell r="Q46">
            <v>1550.8333333333333</v>
          </cell>
          <cell r="R46">
            <v>5.8081055776004282</v>
          </cell>
          <cell r="V46" t="str">
            <v xml:space="preserve">  Utility Costs</v>
          </cell>
          <cell r="X46">
            <v>379056</v>
          </cell>
          <cell r="Y46">
            <v>2.6426493923815238E-2</v>
          </cell>
          <cell r="Z46">
            <v>1914.4242424242425</v>
          </cell>
          <cell r="AA46">
            <v>7.510818736625188</v>
          </cell>
          <cell r="AC46">
            <v>188544</v>
          </cell>
          <cell r="AD46">
            <v>2.8387968297813492E-2</v>
          </cell>
          <cell r="AE46">
            <v>1102.5964912280701</v>
          </cell>
          <cell r="AF46">
            <v>4.362122018369849</v>
          </cell>
          <cell r="AH46">
            <v>2049183</v>
          </cell>
          <cell r="AI46">
            <v>2.6964280295782135E-2</v>
          </cell>
          <cell r="AJ46">
            <v>2002.6180161558502</v>
          </cell>
          <cell r="AK46">
            <v>7.4988582553263123</v>
          </cell>
          <cell r="AN46">
            <v>1023.2520547945205</v>
          </cell>
          <cell r="AO46">
            <v>273266</v>
          </cell>
        </row>
        <row r="47">
          <cell r="L47">
            <v>0</v>
          </cell>
          <cell r="M47">
            <v>0</v>
          </cell>
          <cell r="O47">
            <v>0</v>
          </cell>
          <cell r="P47">
            <v>0</v>
          </cell>
          <cell r="Q47">
            <v>0</v>
          </cell>
          <cell r="R47">
            <v>0</v>
          </cell>
          <cell r="V47" t="str">
            <v xml:space="preserve">  Other Undistributed Expenses</v>
          </cell>
          <cell r="X47">
            <v>0</v>
          </cell>
          <cell r="Y47">
            <v>0</v>
          </cell>
          <cell r="Z47">
            <v>0</v>
          </cell>
          <cell r="AA47">
            <v>0</v>
          </cell>
          <cell r="AC47">
            <v>0</v>
          </cell>
          <cell r="AD47">
            <v>0</v>
          </cell>
          <cell r="AE47">
            <v>0</v>
          </cell>
          <cell r="AF47">
            <v>0</v>
          </cell>
          <cell r="AH47">
            <v>0</v>
          </cell>
          <cell r="AI47">
            <v>0</v>
          </cell>
          <cell r="AJ47">
            <v>0</v>
          </cell>
          <cell r="AK47">
            <v>0</v>
          </cell>
          <cell r="AN47">
            <v>0</v>
          </cell>
          <cell r="AO47">
            <v>0</v>
          </cell>
        </row>
        <row r="48">
          <cell r="L48">
            <v>18765.517412935322</v>
          </cell>
          <cell r="M48">
            <v>67.799130012762205</v>
          </cell>
          <cell r="O48">
            <v>3111918</v>
          </cell>
          <cell r="P48">
            <v>0.20723621055407512</v>
          </cell>
          <cell r="Q48">
            <v>12348.880952380952</v>
          </cell>
          <cell r="R48">
            <v>46.248428373980119</v>
          </cell>
          <cell r="V48" t="str">
            <v xml:space="preserve">    Total Undistributed Operating Expenses</v>
          </cell>
          <cell r="X48">
            <v>3242878</v>
          </cell>
          <cell r="Y48">
            <v>0.22608241463708295</v>
          </cell>
          <cell r="Z48">
            <v>16378.171717171717</v>
          </cell>
          <cell r="AA48">
            <v>64.256122691606564</v>
          </cell>
          <cell r="AC48">
            <v>1353474</v>
          </cell>
          <cell r="AD48">
            <v>0.20378467097290193</v>
          </cell>
          <cell r="AE48">
            <v>7915.0526315789475</v>
          </cell>
          <cell r="AF48">
            <v>31.313744996876665</v>
          </cell>
          <cell r="AH48">
            <v>14977947</v>
          </cell>
          <cell r="AI48">
            <v>0.19708808884485629</v>
          </cell>
          <cell r="AJ48">
            <v>14637.592888105879</v>
          </cell>
          <cell r="AK48">
            <v>54.810869262915986</v>
          </cell>
          <cell r="AN48">
            <v>1023.2520547945205</v>
          </cell>
          <cell r="AO48">
            <v>273266</v>
          </cell>
        </row>
        <row r="50">
          <cell r="L50">
            <v>24835.497512437811</v>
          </cell>
          <cell r="M50">
            <v>89.729746733054128</v>
          </cell>
          <cell r="O50">
            <v>5392668</v>
          </cell>
          <cell r="P50">
            <v>0.35912131396014396</v>
          </cell>
          <cell r="Q50">
            <v>21399.476190476191</v>
          </cell>
          <cell r="R50">
            <v>80.1442774978822</v>
          </cell>
          <cell r="V50" t="str">
            <v>Gross Operating Profit</v>
          </cell>
          <cell r="X50">
            <v>3851556</v>
          </cell>
          <cell r="Y50">
            <v>0.26851737271335668</v>
          </cell>
          <cell r="Z50">
            <v>19452.303030303032</v>
          </cell>
          <cell r="AA50">
            <v>76.316794800665775</v>
          </cell>
          <cell r="AC50">
            <v>2746692</v>
          </cell>
          <cell r="AD50">
            <v>0.41355336377640201</v>
          </cell>
          <cell r="AE50">
            <v>16062.526315789473</v>
          </cell>
          <cell r="AF50">
            <v>63.547000439580778</v>
          </cell>
          <cell r="AH50">
            <v>23468657</v>
          </cell>
          <cell r="AI50">
            <v>0.30881353471777262</v>
          </cell>
          <cell r="AJ50">
            <v>22935.362689999922</v>
          </cell>
          <cell r="AK50">
            <v>85.882096565251445</v>
          </cell>
          <cell r="AN50">
            <v>1023.2520547945205</v>
          </cell>
          <cell r="AO50">
            <v>273266</v>
          </cell>
        </row>
        <row r="52">
          <cell r="L52">
            <v>2813.2636815920396</v>
          </cell>
          <cell r="M52">
            <v>10.164219078604425</v>
          </cell>
          <cell r="O52">
            <v>612487</v>
          </cell>
          <cell r="P52">
            <v>4.0788184294584182E-2</v>
          </cell>
          <cell r="Q52">
            <v>2430.5039682539682</v>
          </cell>
          <cell r="R52">
            <v>9.1026052580736252</v>
          </cell>
          <cell r="V52" t="str">
            <v xml:space="preserve">  Base Management Fee</v>
          </cell>
          <cell r="X52">
            <v>573577</v>
          </cell>
          <cell r="Y52">
            <v>3.9987835848371144E-2</v>
          </cell>
          <cell r="Z52">
            <v>2896.8535353535353</v>
          </cell>
          <cell r="AA52">
            <v>11.365162082904018</v>
          </cell>
          <cell r="AC52">
            <v>189060</v>
          </cell>
          <cell r="AD52">
            <v>2.8465659402498192E-2</v>
          </cell>
          <cell r="AE52">
            <v>1105.6140350877192</v>
          </cell>
          <cell r="AF52">
            <v>4.3740601068875371</v>
          </cell>
          <cell r="AH52">
            <v>2574567</v>
          </cell>
          <cell r="AI52">
            <v>3.38775727830413E-2</v>
          </cell>
          <cell r="AJ52">
            <v>2516.063356957538</v>
          </cell>
          <cell r="AK52">
            <v>9.4214684593033891</v>
          </cell>
          <cell r="AN52">
            <v>1023.2520547945205</v>
          </cell>
          <cell r="AO52">
            <v>273266</v>
          </cell>
        </row>
        <row r="54">
          <cell r="V54" t="str">
            <v>Fixed Expenses</v>
          </cell>
        </row>
        <row r="55">
          <cell r="L55">
            <v>0</v>
          </cell>
          <cell r="M55">
            <v>0</v>
          </cell>
          <cell r="O55">
            <v>0</v>
          </cell>
          <cell r="V55" t="str">
            <v xml:space="preserve">  Incentive Management Fee</v>
          </cell>
          <cell r="X55">
            <v>0</v>
          </cell>
          <cell r="Y55">
            <v>0</v>
          </cell>
          <cell r="Z55">
            <v>0</v>
          </cell>
          <cell r="AA55">
            <v>0</v>
          </cell>
          <cell r="AC55">
            <v>0</v>
          </cell>
          <cell r="AD55">
            <v>0</v>
          </cell>
          <cell r="AE55">
            <v>0</v>
          </cell>
          <cell r="AF55">
            <v>0</v>
          </cell>
          <cell r="AH55">
            <v>0</v>
          </cell>
          <cell r="AI55">
            <v>0</v>
          </cell>
          <cell r="AJ55">
            <v>0</v>
          </cell>
          <cell r="AK55">
            <v>0</v>
          </cell>
          <cell r="AN55">
            <v>0</v>
          </cell>
          <cell r="AO55">
            <v>0</v>
          </cell>
        </row>
        <row r="56">
          <cell r="L56">
            <v>2084.0597014925374</v>
          </cell>
          <cell r="M56">
            <v>7.5296316934193737</v>
          </cell>
          <cell r="O56">
            <v>644347</v>
          </cell>
          <cell r="P56">
            <v>4.2909880839368725E-2</v>
          </cell>
          <cell r="Q56">
            <v>2556.9325396825398</v>
          </cell>
          <cell r="R56">
            <v>9.5760993951283311</v>
          </cell>
          <cell r="V56" t="str">
            <v xml:space="preserve">  Property Taxes</v>
          </cell>
          <cell r="X56">
            <v>404077</v>
          </cell>
          <cell r="Y56">
            <v>2.8170872866419446E-2</v>
          </cell>
          <cell r="Z56">
            <v>2040.7929292929293</v>
          </cell>
          <cell r="AA56">
            <v>8.0065982404692075</v>
          </cell>
          <cell r="AC56">
            <v>331920</v>
          </cell>
          <cell r="AD56">
            <v>4.9975254780901299E-2</v>
          </cell>
          <cell r="AE56">
            <v>1941.0526315789473</v>
          </cell>
          <cell r="AF56">
            <v>7.6792448464937646</v>
          </cell>
          <cell r="AH56">
            <v>2330194</v>
          </cell>
          <cell r="AI56">
            <v>3.0661978046640906E-2</v>
          </cell>
          <cell r="AJ56">
            <v>2277.2434114172647</v>
          </cell>
          <cell r="AK56">
            <v>8.5272006030753911</v>
          </cell>
          <cell r="AN56">
            <v>1023.2520547945205</v>
          </cell>
          <cell r="AO56">
            <v>273266</v>
          </cell>
        </row>
        <row r="57">
          <cell r="L57">
            <v>0</v>
          </cell>
          <cell r="M57">
            <v>0</v>
          </cell>
          <cell r="O57">
            <v>0</v>
          </cell>
          <cell r="P57">
            <v>0</v>
          </cell>
          <cell r="Q57">
            <v>0</v>
          </cell>
          <cell r="R57">
            <v>0</v>
          </cell>
          <cell r="V57" t="str">
            <v xml:space="preserve">  Direct Assessments</v>
          </cell>
          <cell r="X57">
            <v>0</v>
          </cell>
          <cell r="Y57">
            <v>0</v>
          </cell>
          <cell r="Z57">
            <v>0</v>
          </cell>
          <cell r="AA57">
            <v>0</v>
          </cell>
          <cell r="AC57">
            <v>0</v>
          </cell>
          <cell r="AD57">
            <v>0</v>
          </cell>
          <cell r="AE57">
            <v>0</v>
          </cell>
          <cell r="AF57">
            <v>0</v>
          </cell>
          <cell r="AH57">
            <v>0</v>
          </cell>
          <cell r="AI57">
            <v>0</v>
          </cell>
          <cell r="AJ57">
            <v>0</v>
          </cell>
          <cell r="AK57">
            <v>0</v>
          </cell>
          <cell r="AN57">
            <v>0</v>
          </cell>
          <cell r="AO57">
            <v>0</v>
          </cell>
        </row>
        <row r="58">
          <cell r="L58">
            <v>1176.3034825870648</v>
          </cell>
          <cell r="M58">
            <v>4.2499415814354791</v>
          </cell>
          <cell r="O58">
            <v>607040</v>
          </cell>
          <cell r="P58">
            <v>4.0425444775455448E-2</v>
          </cell>
          <cell r="Q58">
            <v>2408.8888888888887</v>
          </cell>
          <cell r="R58">
            <v>9.0216535140517493</v>
          </cell>
          <cell r="V58" t="str">
            <v xml:space="preserve">  Insurance</v>
          </cell>
          <cell r="X58">
            <v>349617</v>
          </cell>
          <cell r="Y58">
            <v>2.4374107061126884E-2</v>
          </cell>
          <cell r="Z58">
            <v>1765.7424242424242</v>
          </cell>
          <cell r="AA58">
            <v>6.9274986129824843</v>
          </cell>
          <cell r="AC58">
            <v>292256</v>
          </cell>
          <cell r="AD58">
            <v>4.4003278082812396E-2</v>
          </cell>
          <cell r="AE58">
            <v>1709.0994152046783</v>
          </cell>
          <cell r="AF58">
            <v>6.7615852671031629</v>
          </cell>
          <cell r="AH58">
            <v>1955030</v>
          </cell>
          <cell r="AI58">
            <v>2.5725363184577923E-2</v>
          </cell>
          <cell r="AJ58">
            <v>1910.6045190327911</v>
          </cell>
          <cell r="AK58">
            <v>7.1543111839745892</v>
          </cell>
          <cell r="AN58">
            <v>1023.2520547945205</v>
          </cell>
          <cell r="AO58">
            <v>273266</v>
          </cell>
        </row>
        <row r="59">
          <cell r="L59">
            <v>0</v>
          </cell>
          <cell r="M59">
            <v>0</v>
          </cell>
          <cell r="O59">
            <v>0</v>
          </cell>
          <cell r="P59">
            <v>0</v>
          </cell>
          <cell r="Q59">
            <v>0</v>
          </cell>
          <cell r="R59">
            <v>0</v>
          </cell>
          <cell r="V59" t="str">
            <v xml:space="preserve">  Ground Rent</v>
          </cell>
          <cell r="X59">
            <v>0</v>
          </cell>
          <cell r="Y59">
            <v>0</v>
          </cell>
          <cell r="Z59">
            <v>0</v>
          </cell>
          <cell r="AA59">
            <v>0</v>
          </cell>
          <cell r="AC59">
            <v>0</v>
          </cell>
          <cell r="AD59">
            <v>0</v>
          </cell>
          <cell r="AE59">
            <v>0</v>
          </cell>
          <cell r="AF59">
            <v>0</v>
          </cell>
          <cell r="AH59">
            <v>0</v>
          </cell>
          <cell r="AI59">
            <v>0</v>
          </cell>
          <cell r="AJ59">
            <v>0</v>
          </cell>
          <cell r="AK59">
            <v>0</v>
          </cell>
          <cell r="AN59">
            <v>0</v>
          </cell>
          <cell r="AO59">
            <v>0</v>
          </cell>
        </row>
        <row r="60">
          <cell r="L60">
            <v>0</v>
          </cell>
          <cell r="M60">
            <v>0</v>
          </cell>
          <cell r="O60">
            <v>0</v>
          </cell>
          <cell r="P60">
            <v>0</v>
          </cell>
          <cell r="Q60">
            <v>0</v>
          </cell>
          <cell r="R60">
            <v>0</v>
          </cell>
          <cell r="V60" t="str">
            <v xml:space="preserve">  Leases</v>
          </cell>
          <cell r="X60">
            <v>0</v>
          </cell>
          <cell r="Y60">
            <v>0</v>
          </cell>
          <cell r="Z60">
            <v>0</v>
          </cell>
          <cell r="AA60">
            <v>0</v>
          </cell>
          <cell r="AC60">
            <v>0</v>
          </cell>
          <cell r="AD60">
            <v>0</v>
          </cell>
          <cell r="AE60">
            <v>0</v>
          </cell>
          <cell r="AF60">
            <v>0</v>
          </cell>
          <cell r="AH60">
            <v>0</v>
          </cell>
          <cell r="AI60">
            <v>0</v>
          </cell>
          <cell r="AJ60">
            <v>0</v>
          </cell>
          <cell r="AK60">
            <v>0</v>
          </cell>
          <cell r="AN60">
            <v>0</v>
          </cell>
          <cell r="AO60">
            <v>0</v>
          </cell>
        </row>
        <row r="61">
          <cell r="L61">
            <v>0</v>
          </cell>
          <cell r="M61">
            <v>0</v>
          </cell>
          <cell r="O61">
            <v>0</v>
          </cell>
          <cell r="P61">
            <v>0</v>
          </cell>
          <cell r="Q61">
            <v>0</v>
          </cell>
          <cell r="R61">
            <v>0</v>
          </cell>
          <cell r="V61" t="str">
            <v xml:space="preserve">  Other Fixed Expense</v>
          </cell>
          <cell r="X61">
            <v>0</v>
          </cell>
          <cell r="Y61">
            <v>0</v>
          </cell>
          <cell r="Z61">
            <v>0</v>
          </cell>
          <cell r="AA61">
            <v>0</v>
          </cell>
          <cell r="AC61">
            <v>0</v>
          </cell>
          <cell r="AD61">
            <v>0</v>
          </cell>
          <cell r="AE61">
            <v>0</v>
          </cell>
          <cell r="AF61">
            <v>0</v>
          </cell>
          <cell r="AH61">
            <v>0</v>
          </cell>
          <cell r="AI61">
            <v>0</v>
          </cell>
          <cell r="AJ61">
            <v>0</v>
          </cell>
          <cell r="AK61">
            <v>0</v>
          </cell>
          <cell r="AN61">
            <v>0</v>
          </cell>
          <cell r="AO61">
            <v>0</v>
          </cell>
        </row>
        <row r="62">
          <cell r="L62">
            <v>3260.363184079602</v>
          </cell>
          <cell r="M62">
            <v>11.779573274854853</v>
          </cell>
          <cell r="O62">
            <v>1251387</v>
          </cell>
          <cell r="P62">
            <v>8.3335325614824179E-2</v>
          </cell>
          <cell r="Q62">
            <v>4965.8214285714284</v>
          </cell>
          <cell r="R62">
            <v>18.59775290918008</v>
          </cell>
          <cell r="V62" t="str">
            <v xml:space="preserve">    Total Fixed Expenses</v>
          </cell>
          <cell r="X62">
            <v>753694</v>
          </cell>
          <cell r="Y62">
            <v>5.254497992754633E-2</v>
          </cell>
          <cell r="Z62">
            <v>3806.5353535353534</v>
          </cell>
          <cell r="AA62">
            <v>14.934096853451692</v>
          </cell>
          <cell r="AC62">
            <v>624176</v>
          </cell>
          <cell r="AD62">
            <v>9.3978532863713687E-2</v>
          </cell>
          <cell r="AE62">
            <v>3650.1520467836258</v>
          </cell>
          <cell r="AF62">
            <v>14.440830113596927</v>
          </cell>
          <cell r="AH62">
            <v>4285224</v>
          </cell>
          <cell r="AI62">
            <v>5.6387341231218829E-2</v>
          </cell>
          <cell r="AJ62">
            <v>4187.8479304500561</v>
          </cell>
          <cell r="AK62">
            <v>15.681511787049981</v>
          </cell>
          <cell r="AN62">
            <v>1023.2520547945205</v>
          </cell>
          <cell r="AO62">
            <v>273266</v>
          </cell>
        </row>
        <row r="64">
          <cell r="L64">
            <v>18761.870646766169</v>
          </cell>
          <cell r="M64">
            <v>67.785954379594841</v>
          </cell>
          <cell r="O64">
            <v>3528794</v>
          </cell>
          <cell r="P64">
            <v>0.23499780405073559</v>
          </cell>
          <cell r="Q64">
            <v>14003.150793650793</v>
          </cell>
          <cell r="R64">
            <v>52.443919330628503</v>
          </cell>
          <cell r="V64" t="str">
            <v>Net Operating Income</v>
          </cell>
          <cell r="X64">
            <v>2524285</v>
          </cell>
          <cell r="Y64">
            <v>0.1759845569374392</v>
          </cell>
          <cell r="Z64">
            <v>12748.914141414141</v>
          </cell>
          <cell r="AA64">
            <v>50.017535864310055</v>
          </cell>
          <cell r="AC64">
            <v>1933456</v>
          </cell>
          <cell r="AD64">
            <v>0.29110917151019011</v>
          </cell>
          <cell r="AE64">
            <v>11306.760233918129</v>
          </cell>
          <cell r="AF64">
            <v>44.732110219096313</v>
          </cell>
          <cell r="AH64">
            <v>16608866</v>
          </cell>
          <cell r="AI64">
            <v>0.2185486207035125</v>
          </cell>
          <cell r="AJ64">
            <v>16231.451402592327</v>
          </cell>
          <cell r="AK64">
            <v>60.779116318898069</v>
          </cell>
          <cell r="AN64">
            <v>1023.2520547945205</v>
          </cell>
          <cell r="AO64">
            <v>273266</v>
          </cell>
        </row>
        <row r="66">
          <cell r="L66">
            <v>3753.6047761194031</v>
          </cell>
          <cell r="M66">
            <v>13.561637157802025</v>
          </cell>
          <cell r="O66">
            <v>600651.4</v>
          </cell>
          <cell r="P66">
            <v>0.04</v>
          </cell>
          <cell r="Q66">
            <v>2383.5373015873015</v>
          </cell>
          <cell r="R66">
            <v>8.926707982225393</v>
          </cell>
          <cell r="V66" t="str">
            <v xml:space="preserve">  FF&amp;E Reserve/Capital Expenditures</v>
          </cell>
          <cell r="X66">
            <v>573751.48</v>
          </cell>
          <cell r="Y66">
            <v>0.04</v>
          </cell>
          <cell r="Z66">
            <v>2897.7347474747476</v>
          </cell>
          <cell r="AA66">
            <v>11.368619323135452</v>
          </cell>
          <cell r="AC66">
            <v>265667.48</v>
          </cell>
          <cell r="AD66">
            <v>3.9999999999999994E-2</v>
          </cell>
          <cell r="AE66">
            <v>1553.6109941520467</v>
          </cell>
          <cell r="AF66">
            <v>6.1464377761839755</v>
          </cell>
          <cell r="AH66">
            <v>3039848.24</v>
          </cell>
          <cell r="AI66">
            <v>0.04</v>
          </cell>
          <cell r="AJ66">
            <v>2970.771693793894</v>
          </cell>
          <cell r="AK66">
            <v>11.124136336024241</v>
          </cell>
          <cell r="AN66">
            <v>1023.2520547945205</v>
          </cell>
          <cell r="AO66">
            <v>273266</v>
          </cell>
        </row>
        <row r="68">
          <cell r="L68">
            <v>15008.265870646766</v>
          </cell>
          <cell r="M68">
            <v>54.224317221792823</v>
          </cell>
          <cell r="O68">
            <v>2928142.6</v>
          </cell>
          <cell r="P68">
            <v>0.19499780405073558</v>
          </cell>
          <cell r="Q68">
            <v>11619.613492063492</v>
          </cell>
          <cell r="R68">
            <v>43.517211348403109</v>
          </cell>
          <cell r="V68" t="str">
            <v>Net Operating Income After Reserve</v>
          </cell>
          <cell r="X68">
            <v>1950533.52</v>
          </cell>
          <cell r="Y68">
            <v>0.13598455693743919</v>
          </cell>
          <cell r="Z68">
            <v>9851.1793939393938</v>
          </cell>
          <cell r="AA68">
            <v>38.648916541174607</v>
          </cell>
          <cell r="AC68">
            <v>1667788.52</v>
          </cell>
          <cell r="AD68">
            <v>0.25110917151019013</v>
          </cell>
          <cell r="AE68">
            <v>9753.1492397660822</v>
          </cell>
          <cell r="AF68">
            <v>38.58567244291234</v>
          </cell>
          <cell r="AH68">
            <v>13569017.76</v>
          </cell>
          <cell r="AI68">
            <v>0.17854862070351249</v>
          </cell>
          <cell r="AJ68">
            <v>13260.679708798432</v>
          </cell>
          <cell r="AK68">
            <v>49.654979982873826</v>
          </cell>
          <cell r="AN68">
            <v>1023.2520547945205</v>
          </cell>
          <cell r="AO68">
            <v>273266</v>
          </cell>
        </row>
        <row r="70">
          <cell r="V70" t="str">
            <v>Source: PKF Consulting</v>
          </cell>
        </row>
        <row r="74">
          <cell r="O74">
            <v>0</v>
          </cell>
          <cell r="X74">
            <v>0</v>
          </cell>
          <cell r="AC74">
            <v>0</v>
          </cell>
          <cell r="AH74">
            <v>0</v>
          </cell>
        </row>
        <row r="75">
          <cell r="O75">
            <v>0</v>
          </cell>
          <cell r="X75">
            <v>0</v>
          </cell>
          <cell r="AC75">
            <v>0</v>
          </cell>
          <cell r="AH75">
            <v>0</v>
          </cell>
        </row>
        <row r="76">
          <cell r="O76">
            <v>0</v>
          </cell>
          <cell r="X76">
            <v>0</v>
          </cell>
          <cell r="AC76">
            <v>0</v>
          </cell>
          <cell r="AH76">
            <v>0</v>
          </cell>
        </row>
      </sheetData>
      <sheetData sheetId="2" refreshError="1"/>
      <sheetData sheetId="3" refreshError="1"/>
      <sheetData sheetId="4" refreshError="1"/>
      <sheetData sheetId="5" refreshError="1">
        <row r="2">
          <cell r="B2" t="str">
            <v>Treasure Island Full-Service Hotel</v>
          </cell>
          <cell r="O2" t="str">
            <v>Treasure Island Full-Service Hotel</v>
          </cell>
          <cell r="AB2" t="str">
            <v>Treasure Island Full-Service Hotel</v>
          </cell>
          <cell r="AO2" t="str">
            <v>Treasure Island Full-Service Hotel</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_uses_detail"/>
      <sheetName val="land_uses"/>
      <sheetName val="Fee Revenue"/>
      <sheetName val="Index"/>
      <sheetName val="Cost Summ"/>
      <sheetName val="Sources Uses"/>
      <sheetName val="Railyards Fees"/>
      <sheetName val="Cost Alloc"/>
      <sheetName val="Feasibility"/>
      <sheetName val="Cost Alloc_II"/>
      <sheetName val="bonds"/>
      <sheetName val="Richard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Triggers"/>
      <sheetName val="Land Use"/>
      <sheetName val="LU Data"/>
      <sheetName val="Cost Sum&amp;Burden"/>
      <sheetName val="LLC"/>
      <sheetName val="Advanced Funding Admin. Fee"/>
      <sheetName val="Cost Allocation"/>
      <sheetName val="Sources&amp;Uses"/>
      <sheetName val="Southwest Placer Fee Program"/>
      <sheetName val="Other Fee Prog"/>
      <sheetName val="CFD"/>
      <sheetName val="O&amp;M"/>
      <sheetName val="Public_Facs"/>
      <sheetName val="Park Facility Cost"/>
      <sheetName val="Text Tables"/>
      <sheetName val="Eng_Segment"/>
      <sheetName val="Eng_Facility"/>
      <sheetName val="Participation"/>
      <sheetName val="Flow Chart "/>
      <sheetName val="Supplemental Drainage"/>
      <sheetName val="Drainage Shed Fee"/>
      <sheetName val="2% test"/>
      <sheetName val="1.8% goal"/>
      <sheetName val="Exhibit 3.6"/>
      <sheetName val="Exhibit 3.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s"/>
      <sheetName val="Comparables"/>
      <sheetName val="Occ-ADR"/>
      <sheetName val="ADR Analysis"/>
      <sheetName val="Input"/>
      <sheetName val="Summary"/>
      <sheetName val="Output"/>
      <sheetName val="Rates"/>
      <sheetName val="Valuation"/>
      <sheetName val="Condo"/>
      <sheetName val="IRR"/>
      <sheetName val="TOR"/>
    </sheetNames>
    <sheetDataSet>
      <sheetData sheetId="0" refreshError="1"/>
      <sheetData sheetId="1" refreshError="1"/>
      <sheetData sheetId="2" refreshError="1"/>
      <sheetData sheetId="3" refreshError="1"/>
      <sheetData sheetId="4" refreshError="1">
        <row r="12">
          <cell r="H12">
            <v>1</v>
          </cell>
        </row>
        <row r="729">
          <cell r="C729">
            <v>1.1440000000000001E-2</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App"/>
      <sheetName val="Fisc_Sum"/>
      <sheetName val="Bud_Sum"/>
      <sheetName val="Projdesc"/>
      <sheetName val="Gen_Assm"/>
      <sheetName val="AssessedValue"/>
      <sheetName val="Prop.Tax"/>
      <sheetName val="Sales Tax"/>
      <sheetName val="Police"/>
      <sheetName val="Fire"/>
      <sheetName val="Jobs"/>
      <sheetName val="Public Works"/>
      <sheetName val="Impact Fees"/>
      <sheetName val="Utility"/>
      <sheetName val="TAX INC"/>
      <sheetName val="Tax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ÿ"/>
      <sheetName val="000000"/>
      <sheetName val="100000"/>
      <sheetName val="CF and ROI"/>
      <sheetName val="Project Cost Summary"/>
      <sheetName val="Cash Flow"/>
      <sheetName val="Hard Cost "/>
    </sheetNames>
    <sheetDataSet>
      <sheetData sheetId="0" refreshError="1"/>
      <sheetData sheetId="1" refreshError="1"/>
      <sheetData sheetId="2" refreshError="1"/>
      <sheetData sheetId="3" refreshError="1">
        <row r="4">
          <cell r="C4">
            <v>591000</v>
          </cell>
        </row>
        <row r="5">
          <cell r="C5">
            <v>10000</v>
          </cell>
        </row>
        <row r="6">
          <cell r="C6">
            <v>601000</v>
          </cell>
        </row>
        <row r="55">
          <cell r="L55">
            <v>0</v>
          </cell>
        </row>
        <row r="56">
          <cell r="L56">
            <v>0</v>
          </cell>
        </row>
        <row r="57">
          <cell r="L57">
            <v>0</v>
          </cell>
          <cell r="P57">
            <v>8874.5750000000007</v>
          </cell>
        </row>
        <row r="58">
          <cell r="L58">
            <v>0</v>
          </cell>
          <cell r="P58">
            <v>8874.5750000000007</v>
          </cell>
        </row>
        <row r="59">
          <cell r="P59">
            <v>17749.150000000001</v>
          </cell>
        </row>
        <row r="62">
          <cell r="J62">
            <v>0.18</v>
          </cell>
        </row>
      </sheetData>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dex 2 (Non-Urb Svc Report)"/>
      <sheetName val="Assump"/>
      <sheetName val="Annual Costs"/>
      <sheetName val="Absorb &amp; Phasing"/>
      <sheetName val="Surplus_Shortfall"/>
      <sheetName val="Cost Backup 2"/>
      <sheetName val="Population &amp; Employment"/>
      <sheetName val="Muni Services"/>
      <sheetName val="CSA"/>
      <sheetName val="SF and MF Fees"/>
      <sheetName val="2% test - 1.6"/>
      <sheetName val="2% test - 1.7"/>
      <sheetName val="Bond Cap"/>
      <sheetName val="CSA Shortfall Scenarios"/>
      <sheetName val="Comps"/>
      <sheetName val="Append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ext table"/>
      <sheetName val="bo sum"/>
      <sheetName val="p1 sum"/>
      <sheetName val="adj ph1 cost"/>
      <sheetName val="lu sum com"/>
      <sheetName val="lu sum res"/>
      <sheetName val="lu sum com ph1"/>
      <sheetName val="lu sum res ph1"/>
      <sheetName val="costs"/>
      <sheetName val="park costs"/>
      <sheetName val="pop"/>
      <sheetName val="OS sum"/>
      <sheetName val="OS detail"/>
      <sheetName val="DUE_BO"/>
      <sheetName val="unit cost bo"/>
      <sheetName val="unit cost bo ALT2"/>
      <sheetName val="unit cost bo ALT3"/>
      <sheetName val="DUE_p1"/>
      <sheetName val="unit cost ph1"/>
      <sheetName val="unit cost ph1 ALT2"/>
      <sheetName val="unit cost ph1 ALT3"/>
      <sheetName val="max res lu"/>
      <sheetName val="option 2 lu data"/>
      <sheetName val="option 3 lu data"/>
      <sheetName val="acres"/>
      <sheetName val="taxes res"/>
      <sheetName val="taxes nonres"/>
      <sheetName val="bond"/>
      <sheetName val="taxes comp"/>
      <sheetName val="resale ta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ip"/>
      <sheetName val="Notes"/>
      <sheetName val="BaseAssumptions"/>
      <sheetName val="RevenueAssumptions"/>
      <sheetName val="CashFlowSummary"/>
      <sheetName val="Finance Summary"/>
      <sheetName val="Finance Summary 2"/>
      <sheetName val="Finance Summary 3"/>
      <sheetName val="Assumptions"/>
      <sheetName val="As Is Values"/>
      <sheetName val="LotTakedowns (2)"/>
      <sheetName val="Project Summaries"/>
      <sheetName val="LotTakedowns"/>
      <sheetName val="MasterCostAssmp"/>
      <sheetName val="InTractCstAssmp"/>
      <sheetName val="TNV"/>
      <sheetName val="Revolver"/>
      <sheetName val="1st Lien TL"/>
      <sheetName val="2nd Lien TL"/>
      <sheetName val="3rd Lien TL"/>
      <sheetName val="CashDistribute"/>
      <sheetName val="InvestorSummary"/>
      <sheetName val="Borchard"/>
      <sheetName val="Borchard (2)"/>
      <sheetName val="McAllister"/>
      <sheetName val="McAllister (2)"/>
      <sheetName val="McSweeny"/>
      <sheetName val="McSweeny (2)"/>
      <sheetName val="Oak Valley Core"/>
      <sheetName val="Oak Valley Core (2)"/>
      <sheetName val="Project Summary"/>
      <sheetName val="Datali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e"/>
      <sheetName val="Summary"/>
      <sheetName val="Costs1"/>
      <sheetName val="summ"/>
      <sheetName val="FISC1"/>
      <sheetName val="Growth Cap"/>
      <sheetName val="Growth Cap (2)"/>
      <sheetName val="D"/>
      <sheetName val="Bonds"/>
      <sheetName val="Bond Procee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Triggers"/>
      <sheetName val="Schools"/>
      <sheetName val="Land Use"/>
      <sheetName val="LU 2"/>
      <sheetName val="university"/>
      <sheetName val="Cost Sum&amp;Burden"/>
      <sheetName val="Cost Allocation"/>
      <sheetName val="Sources&amp;Uses"/>
      <sheetName val="Southwest Placer Fee Program"/>
      <sheetName val="Other Fee Prog"/>
      <sheetName val="CFD"/>
      <sheetName val="O&amp;M"/>
      <sheetName val="Public_Facs"/>
      <sheetName val="Text Tables"/>
      <sheetName val="Eng_Segment"/>
      <sheetName val="Eng_Facility"/>
      <sheetName val="Participation"/>
      <sheetName val="Flow Chart"/>
    </sheetNames>
    <sheetDataSet>
      <sheetData sheetId="0" refreshError="1"/>
      <sheetData sheetId="1" refreshError="1"/>
      <sheetData sheetId="2" refreshError="1"/>
      <sheetData sheetId="3" refreshError="1"/>
      <sheetData sheetId="4" refreshError="1"/>
      <sheetData sheetId="5" refreshError="1">
        <row r="4">
          <cell r="B4" t="str">
            <v>Table III-1</v>
          </cell>
        </row>
        <row r="5">
          <cell r="B5" t="str">
            <v>Placer Ranch Public Facilities Financing Plan</v>
          </cell>
        </row>
        <row r="6">
          <cell r="B6" t="str">
            <v>Summary of Infrastructure Improvement Costs (2006$)</v>
          </cell>
        </row>
        <row r="9">
          <cell r="B9" t="str">
            <v xml:space="preserve"> Improvement Type</v>
          </cell>
          <cell r="C9" t="str">
            <v>Phases 1A and 1B Infrastructure</v>
          </cell>
          <cell r="D9" t="str">
            <v>Remaining 
Phases
Infrastructure</v>
          </cell>
          <cell r="E9" t="str">
            <v>Total 
Estimated Cost</v>
          </cell>
        </row>
        <row r="12">
          <cell r="B12" t="str">
            <v>Backbone Infrastructure</v>
          </cell>
        </row>
        <row r="13">
          <cell r="B13" t="str">
            <v>Roads</v>
          </cell>
          <cell r="C13">
            <v>36200000</v>
          </cell>
          <cell r="D13">
            <v>26500000</v>
          </cell>
          <cell r="E13">
            <v>62700000</v>
          </cell>
        </row>
        <row r="14">
          <cell r="B14" t="str">
            <v>Trails</v>
          </cell>
          <cell r="C14">
            <v>1100000</v>
          </cell>
          <cell r="D14">
            <v>500000</v>
          </cell>
          <cell r="E14">
            <v>1600000</v>
          </cell>
        </row>
        <row r="15">
          <cell r="B15" t="str">
            <v>Sewer</v>
          </cell>
          <cell r="C15">
            <v>10300000</v>
          </cell>
          <cell r="D15">
            <v>2800000</v>
          </cell>
          <cell r="E15">
            <v>13100000</v>
          </cell>
        </row>
        <row r="16">
          <cell r="B16" t="str">
            <v>Water</v>
          </cell>
          <cell r="C16">
            <v>17700000</v>
          </cell>
          <cell r="D16">
            <v>4500000</v>
          </cell>
          <cell r="E16">
            <v>22200000</v>
          </cell>
        </row>
        <row r="17">
          <cell r="B17" t="str">
            <v>Storm Drainage - Facilities</v>
          </cell>
          <cell r="C17">
            <v>9800000</v>
          </cell>
          <cell r="D17">
            <v>8600000</v>
          </cell>
          <cell r="E17">
            <v>18300000</v>
          </cell>
        </row>
        <row r="18">
          <cell r="B18" t="str">
            <v>Recycled Water</v>
          </cell>
          <cell r="C18">
            <v>15600000</v>
          </cell>
          <cell r="D18">
            <v>1700000</v>
          </cell>
          <cell r="E18">
            <v>17300000</v>
          </cell>
        </row>
        <row r="19">
          <cell r="B19" t="str">
            <v>Open Space/Detention/Erosion</v>
          </cell>
          <cell r="C19">
            <v>600000</v>
          </cell>
          <cell r="D19">
            <v>500000</v>
          </cell>
          <cell r="E19">
            <v>1100000</v>
          </cell>
        </row>
        <row r="20">
          <cell r="B20" t="str">
            <v>Dry Utilities</v>
          </cell>
          <cell r="C20">
            <v>7100000</v>
          </cell>
          <cell r="D20">
            <v>6500000</v>
          </cell>
          <cell r="E20">
            <v>13600000</v>
          </cell>
        </row>
        <row r="21">
          <cell r="B21" t="str">
            <v>Total Backbone Infrastructure</v>
          </cell>
          <cell r="C21">
            <v>98400000</v>
          </cell>
          <cell r="D21">
            <v>51600000</v>
          </cell>
          <cell r="E21">
            <v>149900000</v>
          </cell>
        </row>
        <row r="23">
          <cell r="B23" t="str">
            <v>School Facilities [1]</v>
          </cell>
        </row>
        <row r="24">
          <cell r="B24" t="str">
            <v>Roseville City School District</v>
          </cell>
          <cell r="C24">
            <v>41400000</v>
          </cell>
          <cell r="D24">
            <v>41400000</v>
          </cell>
          <cell r="E24">
            <v>82800000</v>
          </cell>
        </row>
        <row r="25">
          <cell r="B25" t="str">
            <v>Roseville Joint Union High School</v>
          </cell>
          <cell r="C25">
            <v>23700000</v>
          </cell>
          <cell r="D25">
            <v>23700000</v>
          </cell>
          <cell r="E25">
            <v>47400000</v>
          </cell>
        </row>
        <row r="26">
          <cell r="B26" t="str">
            <v>Schools Subtotal</v>
          </cell>
          <cell r="C26">
            <v>65100000</v>
          </cell>
          <cell r="D26">
            <v>65100000</v>
          </cell>
          <cell r="E26">
            <v>130200000</v>
          </cell>
        </row>
        <row r="28">
          <cell r="B28" t="str">
            <v>Public Facilities Infrastructure</v>
          </cell>
        </row>
        <row r="29">
          <cell r="B29" t="str">
            <v>Onsite Parks (Pocket, Neighborhood &amp; Comm.)</v>
          </cell>
          <cell r="C29">
            <v>6400000</v>
          </cell>
          <cell r="D29">
            <v>12500000</v>
          </cell>
          <cell r="E29">
            <v>18900000</v>
          </cell>
        </row>
        <row r="30">
          <cell r="B30" t="str">
            <v>Onsite Recreation Facilities</v>
          </cell>
          <cell r="C30">
            <v>0</v>
          </cell>
          <cell r="D30">
            <v>4900000</v>
          </cell>
          <cell r="E30">
            <v>4900000</v>
          </cell>
        </row>
        <row r="31">
          <cell r="B31" t="str">
            <v>Community Park Facilities (Regional)</v>
          </cell>
          <cell r="C31">
            <v>1260000</v>
          </cell>
          <cell r="D31">
            <v>560000</v>
          </cell>
          <cell r="E31">
            <v>1820000</v>
          </cell>
        </row>
        <row r="32">
          <cell r="B32" t="str">
            <v>Sheriff Equipment [2]</v>
          </cell>
          <cell r="C32">
            <v>1300000</v>
          </cell>
          <cell r="D32">
            <v>1300000</v>
          </cell>
          <cell r="E32">
            <v>2600000</v>
          </cell>
        </row>
        <row r="33">
          <cell r="B33" t="str">
            <v>Library</v>
          </cell>
          <cell r="C33">
            <v>1260000</v>
          </cell>
          <cell r="D33">
            <v>560000</v>
          </cell>
          <cell r="E33">
            <v>1820000</v>
          </cell>
        </row>
        <row r="34">
          <cell r="B34" t="str">
            <v>On-Site Fire Facilities and Equipment [2]</v>
          </cell>
          <cell r="C34">
            <v>5450000</v>
          </cell>
          <cell r="D34">
            <v>5450000</v>
          </cell>
          <cell r="E34">
            <v>10900000</v>
          </cell>
        </row>
        <row r="35">
          <cell r="B35" t="str">
            <v>Regional Fire (inc. Land Costs)</v>
          </cell>
          <cell r="C35">
            <v>5080000</v>
          </cell>
          <cell r="D35">
            <v>2260000</v>
          </cell>
          <cell r="E35">
            <v>7340000</v>
          </cell>
        </row>
        <row r="36">
          <cell r="B36" t="str">
            <v>Transit</v>
          </cell>
          <cell r="C36">
            <v>3630000</v>
          </cell>
          <cell r="D36">
            <v>1230000</v>
          </cell>
          <cell r="E36">
            <v>4860000</v>
          </cell>
        </row>
        <row r="37">
          <cell r="B37" t="str">
            <v>Placer Parkway (Land Costs)</v>
          </cell>
          <cell r="C37">
            <v>31550000</v>
          </cell>
          <cell r="D37">
            <v>10680000</v>
          </cell>
          <cell r="E37">
            <v>42230000</v>
          </cell>
        </row>
        <row r="38">
          <cell r="B38" t="str">
            <v>Total Public Facilities Infrastructure</v>
          </cell>
          <cell r="C38">
            <v>55930000</v>
          </cell>
          <cell r="D38">
            <v>39440000</v>
          </cell>
          <cell r="E38">
            <v>95370000</v>
          </cell>
        </row>
        <row r="41">
          <cell r="B41" t="str">
            <v>Total All Improvements [3]</v>
          </cell>
          <cell r="C41">
            <v>219430000</v>
          </cell>
          <cell r="D41">
            <v>156140000</v>
          </cell>
          <cell r="E41">
            <v>375470000</v>
          </cell>
        </row>
        <row r="43">
          <cell r="E43" t="str">
            <v>"CIP_sum"</v>
          </cell>
        </row>
        <row r="128">
          <cell r="X128" t="str">
            <v>Table VI-1</v>
          </cell>
        </row>
        <row r="129">
          <cell r="X129" t="str">
            <v>Placer Ranch Public Facilities Financing Plan</v>
          </cell>
        </row>
        <row r="130">
          <cell r="X130" t="str">
            <v>Summary of Cost Allocation Basis per Infrastructure Type (2006$)</v>
          </cell>
        </row>
        <row r="133">
          <cell r="Y133" t="str">
            <v>Assigned
Cost (Rounded)</v>
          </cell>
          <cell r="Z133" t="str">
            <v>County Fee Program</v>
          </cell>
          <cell r="AB133" t="str">
            <v>Cost Allocation Basis</v>
          </cell>
          <cell r="AE133" t="str">
            <v>Appendix Table</v>
          </cell>
        </row>
        <row r="134">
          <cell r="X134" t="str">
            <v>Infrastructure Type</v>
          </cell>
          <cell r="AB134" t="str">
            <v>Residential</v>
          </cell>
          <cell r="AC134" t="str">
            <v>Nonresidential</v>
          </cell>
          <cell r="AE134" t="str">
            <v>Reference</v>
          </cell>
        </row>
        <row r="137">
          <cell r="X137" t="str">
            <v>PRSP Fee Program Project Costs</v>
          </cell>
        </row>
        <row r="139">
          <cell r="X139" t="str">
            <v>Roads</v>
          </cell>
          <cell r="Y139">
            <v>62708000</v>
          </cell>
          <cell r="AB139" t="str">
            <v>Daily Trip Ends per Unit</v>
          </cell>
          <cell r="AC139" t="str">
            <v>Daily Trip Ends per Sq. Ft.</v>
          </cell>
          <cell r="AE139" t="str">
            <v>Table E-1</v>
          </cell>
        </row>
        <row r="141">
          <cell r="X141" t="str">
            <v>Trails</v>
          </cell>
          <cell r="Y141">
            <v>1612000</v>
          </cell>
          <cell r="AB141" t="str">
            <v>Persons per Unit</v>
          </cell>
          <cell r="AC141" t="str">
            <v>n/a</v>
          </cell>
          <cell r="AE141" t="str">
            <v>Table E-2</v>
          </cell>
        </row>
        <row r="143">
          <cell r="X143" t="str">
            <v>Sewer</v>
          </cell>
          <cell r="Y143">
            <v>13138000</v>
          </cell>
          <cell r="AB143" t="str">
            <v>Gallons per Unit</v>
          </cell>
          <cell r="AC143" t="str">
            <v>Gallons per Acre</v>
          </cell>
          <cell r="AE143" t="str">
            <v>Table E-3</v>
          </cell>
        </row>
        <row r="145">
          <cell r="X145" t="str">
            <v>Water</v>
          </cell>
          <cell r="Y145">
            <v>22162000</v>
          </cell>
          <cell r="AB145" t="str">
            <v>Gallons per Unit</v>
          </cell>
          <cell r="AC145" t="str">
            <v>Gallons per Acre</v>
          </cell>
          <cell r="AE145" t="str">
            <v>Table E-4</v>
          </cell>
        </row>
        <row r="147">
          <cell r="X147" t="str">
            <v>Storm Drainage - Facilities</v>
          </cell>
          <cell r="Y147">
            <v>18328000</v>
          </cell>
          <cell r="AB147" t="str">
            <v>% Impervious Surface</v>
          </cell>
          <cell r="AC147" t="str">
            <v>% Impervious Surface</v>
          </cell>
          <cell r="AE147" t="str">
            <v>Table E-5</v>
          </cell>
        </row>
        <row r="149">
          <cell r="X149" t="str">
            <v>Recycled Water</v>
          </cell>
          <cell r="Y149">
            <v>17252000</v>
          </cell>
          <cell r="AB149" t="str">
            <v>Developable Acres</v>
          </cell>
          <cell r="AC149" t="str">
            <v>Developable Acres</v>
          </cell>
          <cell r="AE149" t="str">
            <v>Table E-6</v>
          </cell>
        </row>
        <row r="151">
          <cell r="X151" t="str">
            <v>Open Space/Detention/Erosion</v>
          </cell>
          <cell r="Y151">
            <v>1086000</v>
          </cell>
          <cell r="AB151" t="str">
            <v>Run-off Coefficient</v>
          </cell>
          <cell r="AC151" t="str">
            <v>Run-off Coefficient</v>
          </cell>
          <cell r="AE151" t="str">
            <v>Table E-7</v>
          </cell>
        </row>
        <row r="153">
          <cell r="X153" t="str">
            <v>Dry Utilities</v>
          </cell>
          <cell r="Y153">
            <v>13559000</v>
          </cell>
          <cell r="AB153" t="str">
            <v>Persons per Unit</v>
          </cell>
          <cell r="AC153" t="str">
            <v>Sq. Ft. per Employee</v>
          </cell>
          <cell r="AE153" t="str">
            <v>Table E-8</v>
          </cell>
        </row>
        <row r="155">
          <cell r="X155" t="str">
            <v>Parks and Recreation - Pocket &amp; Neighborhood Parks</v>
          </cell>
          <cell r="Y155">
            <v>9200000</v>
          </cell>
          <cell r="AB155" t="str">
            <v>Persons per Unit</v>
          </cell>
          <cell r="AC155" t="str">
            <v>n/a</v>
          </cell>
          <cell r="AE155" t="str">
            <v>Table E-9</v>
          </cell>
        </row>
        <row r="157">
          <cell r="X157" t="str">
            <v>Parks and Recreation - Onsite Community Parks</v>
          </cell>
          <cell r="Y157">
            <v>9700000</v>
          </cell>
          <cell r="AB157" t="str">
            <v>Persons per Unit</v>
          </cell>
          <cell r="AC157" t="str">
            <v>n/a</v>
          </cell>
          <cell r="AE157" t="str">
            <v>Table E-10</v>
          </cell>
        </row>
        <row r="159">
          <cell r="X159" t="str">
            <v>Parks and Recreation - Onsite Community Parks Facilities</v>
          </cell>
          <cell r="Y159">
            <v>4900000</v>
          </cell>
          <cell r="AB159" t="str">
            <v>Persons per Unit</v>
          </cell>
          <cell r="AC159" t="str">
            <v>n/a</v>
          </cell>
          <cell r="AE159" t="str">
            <v>Table E-11</v>
          </cell>
        </row>
        <row r="161">
          <cell r="X161" t="str">
            <v>On-Site Fire Facilities and Equipment</v>
          </cell>
          <cell r="Y161">
            <v>10872000</v>
          </cell>
          <cell r="AB161" t="str">
            <v>Equivalent Persons</v>
          </cell>
          <cell r="AC161" t="str">
            <v>Equivalent Persons</v>
          </cell>
          <cell r="AE161" t="str">
            <v>Table E-12</v>
          </cell>
        </row>
        <row r="163">
          <cell r="X163" t="str">
            <v>Sheriff Equipment</v>
          </cell>
          <cell r="Y163">
            <v>2622000</v>
          </cell>
          <cell r="AB163" t="str">
            <v>Persons per Unit</v>
          </cell>
          <cell r="AC163" t="str">
            <v>Employees per Acre</v>
          </cell>
          <cell r="AE163" t="str">
            <v>Table E-13</v>
          </cell>
        </row>
        <row r="165">
          <cell r="X165" t="str">
            <v>PRSP Fee Program Formation &amp; Updates</v>
          </cell>
          <cell r="Y165">
            <v>500000</v>
          </cell>
          <cell r="AB165" t="str">
            <v>Developable Acres</v>
          </cell>
          <cell r="AC165" t="str">
            <v>Developable Acres</v>
          </cell>
          <cell r="AE165" t="str">
            <v>Table E-14</v>
          </cell>
        </row>
        <row r="167">
          <cell r="X167" t="str">
            <v>Subtotal PRSP Project Costs [1]</v>
          </cell>
          <cell r="Y167">
            <v>187639000</v>
          </cell>
        </row>
        <row r="170">
          <cell r="X170" t="str">
            <v>Total</v>
          </cell>
          <cell r="Y170">
            <v>187639000</v>
          </cell>
        </row>
        <row r="172">
          <cell r="AE172" t="str">
            <v>"factors"</v>
          </cell>
        </row>
      </sheetData>
      <sheetData sheetId="6" refreshError="1"/>
      <sheetData sheetId="7" refreshError="1"/>
      <sheetData sheetId="8" refreshError="1">
        <row r="3">
          <cell r="B3" t="str">
            <v>Table VI-8</v>
          </cell>
        </row>
        <row r="4">
          <cell r="B4" t="str">
            <v>Placer Ranch Public Facilities Financing Plan</v>
          </cell>
        </row>
        <row r="5">
          <cell r="B5" t="str">
            <v>Fees by Project and Land Use - Placer Ranch (2006$)</v>
          </cell>
        </row>
        <row r="9">
          <cell r="C9" t="str">
            <v>Residential</v>
          </cell>
          <cell r="F9" t="str">
            <v>Nonresidential</v>
          </cell>
          <cell r="O9" t="str">
            <v>University</v>
          </cell>
        </row>
        <row r="10">
          <cell r="B10" t="str">
            <v xml:space="preserve"> Facility</v>
          </cell>
          <cell r="C10" t="str">
            <v>Single-Family</v>
          </cell>
          <cell r="D10" t="str">
            <v>Multifamily</v>
          </cell>
          <cell r="F10" t="str">
            <v>Retail</v>
          </cell>
          <cell r="I10" t="str">
            <v>Office</v>
          </cell>
          <cell r="L10" t="str">
            <v>Industrial</v>
          </cell>
          <cell r="O10" t="str">
            <v>[1]</v>
          </cell>
        </row>
        <row r="13">
          <cell r="F13" t="str">
            <v>per Bldg.</v>
          </cell>
          <cell r="G13" t="str">
            <v>per Acre</v>
          </cell>
          <cell r="I13" t="str">
            <v>per Bldg.</v>
          </cell>
          <cell r="J13" t="str">
            <v>per Acre</v>
          </cell>
          <cell r="L13" t="str">
            <v>per Bldg.</v>
          </cell>
          <cell r="M13" t="str">
            <v>per Acre</v>
          </cell>
        </row>
        <row r="14">
          <cell r="B14" t="str">
            <v>Cost per Land Use</v>
          </cell>
          <cell r="C14" t="str">
            <v>per Unit</v>
          </cell>
          <cell r="D14" t="str">
            <v>per Unit</v>
          </cell>
          <cell r="F14" t="str">
            <v>Sq. Ft.</v>
          </cell>
          <cell r="G14">
            <v>0.25296141915471115</v>
          </cell>
          <cell r="I14" t="str">
            <v>Sq. Ft.</v>
          </cell>
          <cell r="J14">
            <v>0.3</v>
          </cell>
          <cell r="L14" t="str">
            <v>Sq. Ft.</v>
          </cell>
          <cell r="M14">
            <v>0.3</v>
          </cell>
          <cell r="O14" t="str">
            <v>per Acre</v>
          </cell>
        </row>
        <row r="16">
          <cell r="B16" t="str">
            <v>Government Center</v>
          </cell>
          <cell r="C16">
            <v>0</v>
          </cell>
          <cell r="D16">
            <v>0</v>
          </cell>
          <cell r="F16">
            <v>0</v>
          </cell>
          <cell r="G16">
            <v>0</v>
          </cell>
          <cell r="I16">
            <v>0</v>
          </cell>
          <cell r="J16">
            <v>0</v>
          </cell>
          <cell r="L16">
            <v>0</v>
          </cell>
          <cell r="M16">
            <v>0</v>
          </cell>
          <cell r="O16">
            <v>0</v>
          </cell>
        </row>
        <row r="18">
          <cell r="B18" t="str">
            <v>Community Park Facilities</v>
          </cell>
          <cell r="C18">
            <v>386.87624621280787</v>
          </cell>
          <cell r="D18">
            <v>309.50099697024632</v>
          </cell>
          <cell r="F18">
            <v>0</v>
          </cell>
          <cell r="G18">
            <v>0</v>
          </cell>
          <cell r="I18">
            <v>0</v>
          </cell>
          <cell r="J18">
            <v>0</v>
          </cell>
          <cell r="L18">
            <v>0</v>
          </cell>
          <cell r="M18">
            <v>0</v>
          </cell>
          <cell r="O18">
            <v>0</v>
          </cell>
        </row>
        <row r="20">
          <cell r="B20" t="str">
            <v>Library Facilities</v>
          </cell>
          <cell r="C20">
            <v>387.4847864929954</v>
          </cell>
          <cell r="D20">
            <v>309.98782919439628</v>
          </cell>
          <cell r="F20">
            <v>0</v>
          </cell>
          <cell r="G20">
            <v>0</v>
          </cell>
          <cell r="I20">
            <v>0</v>
          </cell>
          <cell r="J20">
            <v>0</v>
          </cell>
          <cell r="L20">
            <v>0</v>
          </cell>
          <cell r="M20">
            <v>0</v>
          </cell>
          <cell r="O20">
            <v>0</v>
          </cell>
        </row>
        <row r="22">
          <cell r="B22" t="str">
            <v>Regional Fire Center [2]</v>
          </cell>
          <cell r="C22">
            <v>1157.6376472724669</v>
          </cell>
          <cell r="D22">
            <v>1157.6376472724669</v>
          </cell>
          <cell r="F22">
            <v>9.2611011781797342E-2</v>
          </cell>
          <cell r="G22">
            <v>1020.4806849591358</v>
          </cell>
          <cell r="I22">
            <v>9.2611011781797342E-2</v>
          </cell>
          <cell r="J22">
            <v>1210.2407019645277</v>
          </cell>
          <cell r="L22">
            <v>9.2611011781797356E-2</v>
          </cell>
          <cell r="M22">
            <v>1210.2407019645279</v>
          </cell>
          <cell r="O22">
            <v>3904.9965912670864</v>
          </cell>
        </row>
        <row r="24">
          <cell r="B24" t="str">
            <v>Transit</v>
          </cell>
          <cell r="C24">
            <v>565.57170391459647</v>
          </cell>
          <cell r="D24">
            <v>452.45736313167708</v>
          </cell>
          <cell r="F24">
            <v>9.3930148586136172E-2</v>
          </cell>
          <cell r="G24">
            <v>1035.0162526389081</v>
          </cell>
          <cell r="I24">
            <v>0.15148272517648551</v>
          </cell>
          <cell r="J24">
            <v>1979.5762526063127</v>
          </cell>
          <cell r="L24">
            <v>4.8865395218221128E-2</v>
          </cell>
          <cell r="M24">
            <v>638.57298471171373</v>
          </cell>
          <cell r="O24">
            <v>7548.7156889181124</v>
          </cell>
        </row>
        <row r="26">
          <cell r="B26" t="str">
            <v>Corporation Yard</v>
          </cell>
          <cell r="C26">
            <v>0</v>
          </cell>
          <cell r="D26">
            <v>0</v>
          </cell>
          <cell r="F26">
            <v>0</v>
          </cell>
          <cell r="G26">
            <v>0</v>
          </cell>
          <cell r="I26">
            <v>0</v>
          </cell>
          <cell r="J26">
            <v>0</v>
          </cell>
          <cell r="L26">
            <v>0</v>
          </cell>
          <cell r="M26">
            <v>0</v>
          </cell>
          <cell r="O26">
            <v>0</v>
          </cell>
        </row>
        <row r="28">
          <cell r="B28" t="str">
            <v>Placer Parkway - Land</v>
          </cell>
          <cell r="C28">
            <v>4913.9290679127062</v>
          </cell>
          <cell r="D28">
            <v>3931.1432543301644</v>
          </cell>
          <cell r="F28">
            <v>0.81610533959894227</v>
          </cell>
          <cell r="G28">
            <v>8992.6642623769203</v>
          </cell>
          <cell r="I28">
            <v>1.3161467615497393</v>
          </cell>
          <cell r="J28">
            <v>17199.405879931994</v>
          </cell>
          <cell r="L28">
            <v>0.42456347146765777</v>
          </cell>
          <cell r="M28">
            <v>5548.1954451393522</v>
          </cell>
          <cell r="O28">
            <v>65586.473284357795</v>
          </cell>
        </row>
        <row r="30">
          <cell r="B30" t="str">
            <v>Fee Formation &amp; Updates [3]</v>
          </cell>
          <cell r="C30">
            <v>17.815919434394822</v>
          </cell>
          <cell r="D30">
            <v>14.252735547515856</v>
          </cell>
          <cell r="F30">
            <v>2.9588678996642919E-3</v>
          </cell>
          <cell r="G30">
            <v>32.60376366546177</v>
          </cell>
          <cell r="I30">
            <v>4.771815861308309E-3</v>
          </cell>
          <cell r="J30">
            <v>62.358089675576984</v>
          </cell>
          <cell r="L30">
            <v>1.5392954391317121E-3</v>
          </cell>
          <cell r="M30">
            <v>20.115512798573214</v>
          </cell>
          <cell r="O30">
            <v>237.79002665102456</v>
          </cell>
        </row>
        <row r="32">
          <cell r="A32">
            <v>0.03</v>
          </cell>
          <cell r="B32" t="str">
            <v>Total Cost per Land Use</v>
          </cell>
          <cell r="C32">
            <v>7554.0268072807312</v>
          </cell>
          <cell r="D32">
            <v>6445.781801849268</v>
          </cell>
          <cell r="F32">
            <v>1.0348685713942201</v>
          </cell>
          <cell r="G32">
            <v>11080.764963640426</v>
          </cell>
          <cell r="I32">
            <v>1.6329916031295286</v>
          </cell>
          <cell r="J32">
            <v>20451.580924178412</v>
          </cell>
          <cell r="L32">
            <v>0.58615539126624949</v>
          </cell>
          <cell r="M32">
            <v>7417.1246446141668</v>
          </cell>
          <cell r="O32">
            <v>77277.975591194016</v>
          </cell>
        </row>
        <row r="34">
          <cell r="B34" t="str">
            <v>Administration Cost Component (3%) [4]</v>
          </cell>
          <cell r="C34">
            <v>222.34498355416719</v>
          </cell>
          <cell r="D34">
            <v>184.82181272696852</v>
          </cell>
          <cell r="F34">
            <v>3.0079394999006272E-2</v>
          </cell>
          <cell r="G34">
            <v>331.44483599924888</v>
          </cell>
          <cell r="I34">
            <v>4.6807214955240664E-2</v>
          </cell>
          <cell r="J34">
            <v>611.67668503508503</v>
          </cell>
          <cell r="L34">
            <v>1.6981196354030285E-2</v>
          </cell>
          <cell r="M34">
            <v>221.91027395446781</v>
          </cell>
          <cell r="O34">
            <v>2311.2055669362894</v>
          </cell>
        </row>
        <row r="36">
          <cell r="B36" t="str">
            <v>Total Fee per Land Use</v>
          </cell>
          <cell r="C36">
            <v>7776.3717908348981</v>
          </cell>
          <cell r="D36">
            <v>6630.6036145762364</v>
          </cell>
          <cell r="F36">
            <v>1.0649479663932264</v>
          </cell>
          <cell r="G36">
            <v>11412.209799639675</v>
          </cell>
          <cell r="I36">
            <v>1.6797988180847694</v>
          </cell>
          <cell r="J36">
            <v>21063.257609213499</v>
          </cell>
          <cell r="L36">
            <v>0.60313658762027977</v>
          </cell>
          <cell r="M36">
            <v>7639.0349185686346</v>
          </cell>
          <cell r="O36">
            <v>79589.181158130305</v>
          </cell>
        </row>
        <row r="38">
          <cell r="O38" t="str">
            <v>"pr_swp_fees_proj"</v>
          </cell>
        </row>
        <row r="49">
          <cell r="S49" t="str">
            <v>Table VI-5</v>
          </cell>
        </row>
        <row r="50">
          <cell r="S50" t="str">
            <v>Placer Ranch Public Facilities Financing Plan</v>
          </cell>
        </row>
        <row r="51">
          <cell r="S51" t="str">
            <v>Potential Southwest Placer Regional Fee Preliminary CIP (2006$)</v>
          </cell>
        </row>
        <row r="54">
          <cell r="S54" t="str">
            <v>Category</v>
          </cell>
          <cell r="T54" t="str">
            <v>Number 
of Units</v>
          </cell>
          <cell r="U54" t="str">
            <v>Unit 
Type</v>
          </cell>
          <cell r="V54" t="str">
            <v>Cost per
Unit</v>
          </cell>
          <cell r="W54" t="str">
            <v>Total 
Cost</v>
          </cell>
        </row>
        <row r="57">
          <cell r="S57" t="str">
            <v>Government Center (located in Placer Vineyards)</v>
          </cell>
        </row>
        <row r="58">
          <cell r="S58" t="str">
            <v>Master Plan</v>
          </cell>
          <cell r="U58" t="str">
            <v>lump sum</v>
          </cell>
          <cell r="V58">
            <v>350000</v>
          </cell>
          <cell r="W58">
            <v>350000</v>
          </cell>
        </row>
        <row r="59">
          <cell r="S59" t="str">
            <v>Building 1 of Master Plan (Sheriff &amp; Other Users)</v>
          </cell>
          <cell r="T59">
            <v>19000</v>
          </cell>
          <cell r="U59" t="str">
            <v>bldg sq. ft.</v>
          </cell>
          <cell r="V59">
            <v>350</v>
          </cell>
          <cell r="W59" t="str">
            <v>[1]</v>
          </cell>
        </row>
        <row r="60">
          <cell r="S60" t="str">
            <v>Expansion 1 (Other Users)</v>
          </cell>
          <cell r="T60">
            <v>19785</v>
          </cell>
          <cell r="U60" t="str">
            <v>bldg sq. ft.</v>
          </cell>
          <cell r="V60">
            <v>350</v>
          </cell>
          <cell r="W60">
            <v>6924750</v>
          </cell>
        </row>
        <row r="61">
          <cell r="S61" t="str">
            <v>Equipment &amp; Furnishings 1</v>
          </cell>
          <cell r="U61" t="str">
            <v>lump sum</v>
          </cell>
          <cell r="V61">
            <v>1365165</v>
          </cell>
          <cell r="W61">
            <v>1365165</v>
          </cell>
        </row>
        <row r="62">
          <cell r="S62" t="str">
            <v>Expansion 2 (Other Users)</v>
          </cell>
          <cell r="T62">
            <v>19785</v>
          </cell>
          <cell r="U62" t="str">
            <v>bldg sq. ft.</v>
          </cell>
          <cell r="V62">
            <v>350</v>
          </cell>
          <cell r="W62">
            <v>6924750</v>
          </cell>
        </row>
        <row r="63">
          <cell r="S63" t="str">
            <v>Equipment &amp; Furnishings 2</v>
          </cell>
          <cell r="U63" t="str">
            <v>lump sum</v>
          </cell>
          <cell r="V63">
            <v>1365165</v>
          </cell>
          <cell r="W63">
            <v>1365165</v>
          </cell>
        </row>
        <row r="64">
          <cell r="S64" t="str">
            <v>Expansion 3 (Library)</v>
          </cell>
          <cell r="T64" t="str">
            <v>see Library Facilities</v>
          </cell>
          <cell r="W64">
            <v>0</v>
          </cell>
        </row>
        <row r="65">
          <cell r="S65" t="str">
            <v>Total Government Center Facility</v>
          </cell>
          <cell r="T65">
            <v>58570</v>
          </cell>
          <cell r="W65">
            <v>16929830</v>
          </cell>
        </row>
        <row r="68">
          <cell r="S68" t="str">
            <v>Community Parks Facilities</v>
          </cell>
        </row>
        <row r="70">
          <cell r="S70" t="str">
            <v>Placer Vineyards Regional Facilities</v>
          </cell>
        </row>
        <row r="71">
          <cell r="S71" t="str">
            <v xml:space="preserve">Community Center </v>
          </cell>
          <cell r="T71">
            <v>28000</v>
          </cell>
          <cell r="U71" t="str">
            <v>bldg sq. ft.</v>
          </cell>
          <cell r="V71">
            <v>350</v>
          </cell>
          <cell r="W71">
            <v>9800000</v>
          </cell>
        </row>
        <row r="72">
          <cell r="S72" t="str">
            <v>Gymnasium</v>
          </cell>
          <cell r="T72">
            <v>12000</v>
          </cell>
          <cell r="U72" t="str">
            <v>bldg sq. ft.</v>
          </cell>
          <cell r="V72">
            <v>350</v>
          </cell>
          <cell r="W72">
            <v>4200000</v>
          </cell>
        </row>
        <row r="73">
          <cell r="S73" t="str">
            <v xml:space="preserve">Recreation Center </v>
          </cell>
          <cell r="T73">
            <v>8000</v>
          </cell>
          <cell r="U73" t="str">
            <v>bldg sq. ft.</v>
          </cell>
          <cell r="V73">
            <v>350</v>
          </cell>
          <cell r="W73">
            <v>2800000</v>
          </cell>
        </row>
        <row r="74">
          <cell r="S74" t="str">
            <v>Senior Center</v>
          </cell>
          <cell r="T74">
            <v>12000</v>
          </cell>
          <cell r="U74" t="str">
            <v>bldg sq. ft.</v>
          </cell>
          <cell r="V74">
            <v>350</v>
          </cell>
          <cell r="W74">
            <v>4200000</v>
          </cell>
        </row>
        <row r="75">
          <cell r="S75" t="str">
            <v>Youth Center</v>
          </cell>
          <cell r="T75">
            <v>8000</v>
          </cell>
          <cell r="U75" t="str">
            <v>bldg sq. ft.</v>
          </cell>
          <cell r="V75">
            <v>350</v>
          </cell>
          <cell r="W75">
            <v>2800000</v>
          </cell>
        </row>
        <row r="76">
          <cell r="S76" t="str">
            <v>Skateboard Parks</v>
          </cell>
          <cell r="T76">
            <v>2</v>
          </cell>
          <cell r="U76" t="str">
            <v>park</v>
          </cell>
          <cell r="V76">
            <v>700000</v>
          </cell>
          <cell r="W76">
            <v>1400000</v>
          </cell>
        </row>
        <row r="77">
          <cell r="S77" t="str">
            <v>Aquatic Center</v>
          </cell>
          <cell r="T77">
            <v>1</v>
          </cell>
          <cell r="U77" t="str">
            <v>center</v>
          </cell>
          <cell r="V77">
            <v>8000000</v>
          </cell>
          <cell r="W77">
            <v>8000000</v>
          </cell>
        </row>
        <row r="78">
          <cell r="S78" t="str">
            <v>Subtotal Placer Vineyards Regional Facilities</v>
          </cell>
          <cell r="W78">
            <v>33200000</v>
          </cell>
        </row>
        <row r="81">
          <cell r="S81" t="str">
            <v>Library Facilities (located in Placer Vineyards)</v>
          </cell>
        </row>
        <row r="82">
          <cell r="S82" t="str">
            <v>Library Facility</v>
          </cell>
          <cell r="T82">
            <v>25500</v>
          </cell>
          <cell r="U82" t="str">
            <v>bldg sq. ft.</v>
          </cell>
          <cell r="V82">
            <v>577</v>
          </cell>
          <cell r="W82">
            <v>14713500</v>
          </cell>
        </row>
        <row r="83">
          <cell r="S83" t="str">
            <v>Furnishings &amp; Equipment</v>
          </cell>
          <cell r="U83" t="str">
            <v>lump sum</v>
          </cell>
          <cell r="V83">
            <v>250000</v>
          </cell>
          <cell r="W83">
            <v>250000</v>
          </cell>
        </row>
        <row r="84">
          <cell r="S84" t="str">
            <v>Total Library Facilities</v>
          </cell>
          <cell r="W84">
            <v>14963500</v>
          </cell>
        </row>
        <row r="87">
          <cell r="S87" t="str">
            <v>Regional Fire Training Center (located in Placer Ranch)</v>
          </cell>
        </row>
        <row r="88">
          <cell r="S88" t="str">
            <v>Facility</v>
          </cell>
          <cell r="T88">
            <v>1</v>
          </cell>
          <cell r="U88" t="str">
            <v>lump sum</v>
          </cell>
          <cell r="W88">
            <v>28764000</v>
          </cell>
        </row>
        <row r="89">
          <cell r="S89" t="str">
            <v>Land [2]</v>
          </cell>
          <cell r="T89">
            <v>653400</v>
          </cell>
          <cell r="U89" t="str">
            <v>land sq. ft.</v>
          </cell>
          <cell r="V89">
            <v>10</v>
          </cell>
          <cell r="W89">
            <v>6534000</v>
          </cell>
        </row>
        <row r="90">
          <cell r="S90" t="str">
            <v>Total Library Facilities</v>
          </cell>
          <cell r="W90">
            <v>35298000</v>
          </cell>
        </row>
        <row r="93">
          <cell r="S93" t="str">
            <v>Transit</v>
          </cell>
          <cell r="T93" t="str">
            <v>Option 5</v>
          </cell>
          <cell r="U93" t="str">
            <v>lump sum</v>
          </cell>
          <cell r="W93">
            <v>39298000</v>
          </cell>
        </row>
        <row r="96">
          <cell r="S96" t="str">
            <v>Corporation Yard (located in Placer Vineyards)</v>
          </cell>
          <cell r="U96" t="str">
            <v>lump sum</v>
          </cell>
          <cell r="W96">
            <v>22025968</v>
          </cell>
        </row>
        <row r="99">
          <cell r="S99" t="str">
            <v>Placer Parkway - Land</v>
          </cell>
        </row>
        <row r="100">
          <cell r="S100" t="str">
            <v>Placer Parkway (within PRSP)</v>
          </cell>
          <cell r="T100">
            <v>7049000</v>
          </cell>
          <cell r="U100" t="str">
            <v>land sq. ft.</v>
          </cell>
          <cell r="V100">
            <v>10</v>
          </cell>
          <cell r="W100">
            <v>70490000</v>
          </cell>
        </row>
        <row r="101">
          <cell r="S101" t="str">
            <v>Placer Parkway (eastern boundary to Hwy 65)</v>
          </cell>
          <cell r="T101">
            <v>865000</v>
          </cell>
          <cell r="U101" t="str">
            <v>land sq. ft.</v>
          </cell>
          <cell r="V101">
            <v>10</v>
          </cell>
          <cell r="W101">
            <v>8650000</v>
          </cell>
        </row>
        <row r="102">
          <cell r="S102" t="str">
            <v>Total Placer Parkway - Land [2]</v>
          </cell>
          <cell r="T102">
            <v>7914000</v>
          </cell>
          <cell r="V102">
            <v>10</v>
          </cell>
          <cell r="W102">
            <v>79140000</v>
          </cell>
        </row>
        <row r="105">
          <cell r="S105" t="str">
            <v>Subtotal Regional Facilities Cost</v>
          </cell>
          <cell r="W105">
            <v>240855298</v>
          </cell>
        </row>
        <row r="108">
          <cell r="S108" t="str">
            <v>Fee Formation &amp; Updates</v>
          </cell>
          <cell r="W108">
            <v>500000</v>
          </cell>
        </row>
        <row r="111">
          <cell r="S111" t="str">
            <v>Total Regional Facility Costs [3]</v>
          </cell>
          <cell r="W111">
            <v>241355298</v>
          </cell>
        </row>
        <row r="113">
          <cell r="W113" t="str">
            <v>"regional_fac"</v>
          </cell>
        </row>
        <row r="114">
          <cell r="S114" t="str">
            <v>Source: Citygate Report, Exhibit IV footnotes.</v>
          </cell>
        </row>
        <row r="116">
          <cell r="S116" t="str">
            <v>[1] Sheriff Facilities are considered a community cost, and are not included in the SW Placer Fee program.</v>
          </cell>
        </row>
        <row r="117">
          <cell r="S117" t="str">
            <v>[2] Estimate is based on available industrial land listings as of March, 2006.</v>
          </cell>
        </row>
        <row r="118">
          <cell r="S118" t="str">
            <v>[3] Does not include the cost of administering the SW Placer Fee (additional 3 percent).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Sum2"/>
      <sheetName val="ServicesTax"/>
      <sheetName val="A"/>
      <sheetName val="B"/>
      <sheetName val="C"/>
      <sheetName val="D"/>
      <sheetName val="Police.Fire"/>
      <sheetName val="Lincoln Budget Pivot"/>
      <sheetName val="Lincoln Dept Budget"/>
      <sheetName val="Values &amp; Phasing"/>
      <sheetName val="GregGrp"/>
      <sheetName val="Apt_sales"/>
      <sheetName val="Scenario Summary 2"/>
      <sheetName val="Retail"/>
      <sheetName val="GPU"/>
      <sheetName val="Taxable Sa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8">
          <cell r="O88">
            <v>174538.50335308409</v>
          </cell>
        </row>
      </sheetData>
      <sheetData sheetId="14"/>
      <sheetData sheetId="15"/>
      <sheetData sheetId="16"/>
      <sheetData sheetId="17"/>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
      <sheetName val="CMList"/>
      <sheetName val="CrashCostTable"/>
      <sheetName val="BasicDataRoundabout"/>
    </sheetNames>
    <sheetDataSet>
      <sheetData sheetId="0"/>
      <sheetData sheetId="1">
        <row r="3">
          <cell r="M3" t="str">
            <v>(No selection)</v>
          </cell>
        </row>
        <row r="4">
          <cell r="M4" t="str">
            <v>S1-Add intersection lighting (S.I.)</v>
          </cell>
        </row>
        <row r="5">
          <cell r="M5" t="str">
            <v>S2-Improve signal hardware: lenses, back-plates, mounting, size, and number</v>
          </cell>
        </row>
        <row r="6">
          <cell r="M6" t="str">
            <v>S3-Improve signal timing (coordination, phases, red, yellow,  or operation)</v>
          </cell>
        </row>
        <row r="7">
          <cell r="M7" t="str">
            <v>S4-Provide Advanced Dilemma Zone Detection for high speed approaches</v>
          </cell>
        </row>
        <row r="8">
          <cell r="M8" t="str">
            <v>S5-Install emergency vehicle pre-emption systems</v>
          </cell>
        </row>
        <row r="9">
          <cell r="M9" t="str">
            <v>S6-Provide protected left turn phase 
(left turn lane already exists)</v>
          </cell>
        </row>
        <row r="10">
          <cell r="M10" t="str">
            <v>S7-Convert signal to mast arm 
(from pedestal-mounted)</v>
          </cell>
        </row>
        <row r="11">
          <cell r="M11" t="str">
            <v>S8-Install raised pavement markers and striping
(Through Intersection)</v>
          </cell>
        </row>
        <row r="12">
          <cell r="M12" t="str">
            <v>S9-Install flashing beacons as advance warning (S.I.)</v>
          </cell>
        </row>
        <row r="13">
          <cell r="M13" t="str">
            <v>S11-Improve pavement friction (High Friction Surface Treatments)</v>
          </cell>
        </row>
        <row r="14">
          <cell r="M14" t="str">
            <v>S12-Install raised median on approaches (S.I.)</v>
          </cell>
        </row>
        <row r="15">
          <cell r="M15" t="str">
            <v>S13-Create directional median openings to allow (and restrict) left-turns and u-turns (S.I.)</v>
          </cell>
        </row>
        <row r="16">
          <cell r="M16" t="str">
            <v>S17-Install left-turn lane and add turn phase  (signal has no left-turn lane or phase before)</v>
          </cell>
        </row>
        <row r="17">
          <cell r="M17" t="str">
            <v>S18-Convert intersection to roundabout (from signal)</v>
          </cell>
        </row>
        <row r="18">
          <cell r="M18" t="str">
            <v>S19-Install pedestrian countdown signal heads</v>
          </cell>
        </row>
        <row r="19">
          <cell r="M19" t="str">
            <v>S20-Install pedestrian crossing (S.I.)</v>
          </cell>
        </row>
        <row r="20">
          <cell r="M20" t="str">
            <v>S21-Install advance stop bar before crosswalk (Bicycle Box)</v>
          </cell>
        </row>
        <row r="21">
          <cell r="M21" t="str">
            <v>S23-Install pedestrian median fencing on approaches</v>
          </cell>
        </row>
        <row r="22">
          <cell r="M22" t="str">
            <v>NS1-Add intersection lighting (NS.I.)</v>
          </cell>
        </row>
        <row r="23">
          <cell r="M23" t="str">
            <v>NS2-Convert to all-way STOP control 
(from 2-way or Yield control)</v>
          </cell>
        </row>
        <row r="24">
          <cell r="M24" t="str">
            <v>NS3-Install signals</v>
          </cell>
        </row>
        <row r="25">
          <cell r="M25" t="str">
            <v>NS4A-Convert intersection to roundabout  (from all way stop)</v>
          </cell>
        </row>
        <row r="26">
          <cell r="M26" t="str">
            <v>NS4B-Convert intersection to roundabout (from stop or yield control on minor road)</v>
          </cell>
        </row>
        <row r="27">
          <cell r="M27" t="str">
            <v>NS5-Install/upgrade larger or additional stop signs or other intersection warning/regulatory signs</v>
          </cell>
        </row>
        <row r="28">
          <cell r="M28" t="str">
            <v>NS6-Upgrade intersection pavement markings (NS.I.)</v>
          </cell>
        </row>
        <row r="29">
          <cell r="M29" t="str">
            <v>NS7-Install Flashing Beacons at Stop-Controlled Intersections</v>
          </cell>
        </row>
        <row r="30">
          <cell r="M30" t="str">
            <v>NS8-Install flashing beacons as advance warning (NS.I.)</v>
          </cell>
        </row>
        <row r="31">
          <cell r="M31" t="str">
            <v>NS9-Install transverse rumble strips on approaches</v>
          </cell>
        </row>
        <row r="32">
          <cell r="M32" t="str">
            <v>NS10-Improve sight distance to intersection
(Clear Sight Triangles)</v>
          </cell>
        </row>
        <row r="33">
          <cell r="M33" t="str">
            <v>NS11-Install splitter-islands on the minor road approaches</v>
          </cell>
        </row>
        <row r="34">
          <cell r="M34" t="str">
            <v>NS12-Install raised median on approaches (NS.I.)</v>
          </cell>
        </row>
        <row r="35">
          <cell r="M35" t="str">
            <v>NS13-Create directional median openings to allow (and restrict) left-turns and u-turns (NS.I.)</v>
          </cell>
        </row>
        <row r="36">
          <cell r="M36" t="str">
            <v>NS14-Install right-turn lane (NS.I.)</v>
          </cell>
        </row>
        <row r="37">
          <cell r="M37" t="str">
            <v>NS15-Install left-turn lane (where no left-turn lane exists)</v>
          </cell>
        </row>
        <row r="38">
          <cell r="M38" t="str">
            <v>NS16-Install raised medians / refuge islands (NS.I.)</v>
          </cell>
        </row>
        <row r="39">
          <cell r="M39" t="str">
            <v>NS17-Install pedestrian crossing at uncontrolled locations (new signs and markings only)</v>
          </cell>
        </row>
        <row r="40">
          <cell r="M40" t="str">
            <v>NS18-Install pedestrian crossing at uncontrolled locations (with enhanced safety features)</v>
          </cell>
        </row>
        <row r="41">
          <cell r="M41" t="str">
            <v>NS19-Install pedestrian signal or HAWK</v>
          </cell>
        </row>
        <row r="42">
          <cell r="M42" t="str">
            <v>NS20-Improve pavement friction (High Friction Surface Treatments)</v>
          </cell>
        </row>
        <row r="43">
          <cell r="M43" t="str">
            <v>R1-Add segment lighting</v>
          </cell>
        </row>
        <row r="44">
          <cell r="M44" t="str">
            <v>R2-Remove or relocate fixed objects outside of Clear Recovery Zone</v>
          </cell>
        </row>
        <row r="45">
          <cell r="M45" t="str">
            <v>R3-Install Median Barrier</v>
          </cell>
        </row>
        <row r="46">
          <cell r="M46" t="str">
            <v>R4-Install Guardrail</v>
          </cell>
        </row>
        <row r="47">
          <cell r="M47" t="str">
            <v>R5-Install impact attenuators</v>
          </cell>
        </row>
        <row r="48">
          <cell r="M48" t="str">
            <v>R6-Flatten side slopes</v>
          </cell>
        </row>
        <row r="49">
          <cell r="M49" t="str">
            <v>R7-Flatten side slopes and remove guardrail</v>
          </cell>
        </row>
        <row r="50">
          <cell r="M50" t="str">
            <v>R9-Install raised median</v>
          </cell>
        </row>
        <row r="51">
          <cell r="M51" t="str">
            <v>R10-Install median (flush)</v>
          </cell>
        </row>
        <row r="52">
          <cell r="M52" t="str">
            <v>R11-Install acceleration/ deceleration lanes</v>
          </cell>
        </row>
        <row r="53">
          <cell r="M53" t="str">
            <v>R13-Widen lane (initially less than 10 ft)</v>
          </cell>
        </row>
        <row r="54">
          <cell r="M54" t="str">
            <v>R14-Add two-way left-turn lane 
(without reducing travel lanes)</v>
          </cell>
        </row>
        <row r="55">
          <cell r="M55" t="str">
            <v>R15-Road Diet (Reduce travel lanes from 4 to 3 and add a two way left-turn and bike lanes)</v>
          </cell>
        </row>
        <row r="56">
          <cell r="M56" t="str">
            <v>R16-Widen shoulder (paved)</v>
          </cell>
        </row>
        <row r="57">
          <cell r="M57" t="str">
            <v>R17-Widen shoulder (unpaved)</v>
          </cell>
        </row>
        <row r="58">
          <cell r="M58" t="str">
            <v>R18-Pave existing shoulder</v>
          </cell>
        </row>
        <row r="59">
          <cell r="M59" t="str">
            <v>R19-Improve horizontal alignment (flatten curves)</v>
          </cell>
        </row>
        <row r="60">
          <cell r="M60" t="str">
            <v>R20-Flatten crest vertical curve</v>
          </cell>
        </row>
        <row r="61">
          <cell r="M61" t="str">
            <v>R21-Improve horizontal and vertical alignments</v>
          </cell>
        </row>
        <row r="62">
          <cell r="M62" t="str">
            <v>R22-Improve curve superelevation</v>
          </cell>
        </row>
        <row r="63">
          <cell r="M63" t="str">
            <v>R23-Convert from two-way to one-way traffic</v>
          </cell>
        </row>
        <row r="64">
          <cell r="M64" t="str">
            <v>R24-Improve pavement friction (High Friction Surface Treatments)</v>
          </cell>
        </row>
        <row r="65">
          <cell r="M65" t="str">
            <v>R26-Install/Upgrade signs with new fluorescent sheeting  (regulatory or warning)</v>
          </cell>
        </row>
        <row r="66">
          <cell r="M66" t="str">
            <v>R27-Install chevron signs on horizontal curves</v>
          </cell>
        </row>
        <row r="67">
          <cell r="M67" t="str">
            <v>R28-Install curve advance warning signs</v>
          </cell>
        </row>
        <row r="68">
          <cell r="M68" t="str">
            <v>R29-Install curve advance warning signs (flashing beacon)</v>
          </cell>
        </row>
        <row r="69">
          <cell r="M69" t="str">
            <v>R30-Install dynamic/variable speed warning signs</v>
          </cell>
        </row>
        <row r="70">
          <cell r="M70" t="str">
            <v>R31-Install delineators, reflectors and/or object markers</v>
          </cell>
        </row>
        <row r="71">
          <cell r="M71" t="str">
            <v>R32-Install edge-lines and centerlines</v>
          </cell>
        </row>
        <row r="72">
          <cell r="M72" t="str">
            <v>R33-Install no-passing line</v>
          </cell>
        </row>
        <row r="73">
          <cell r="M73" t="str">
            <v>R34-Install centerline rumble strips/stripes</v>
          </cell>
        </row>
        <row r="74">
          <cell r="M74" t="str">
            <v>R35-Install edgeline rumble strips/stripes</v>
          </cell>
        </row>
        <row r="75">
          <cell r="M75" t="str">
            <v>R36-Install bike lanes</v>
          </cell>
        </row>
        <row r="76">
          <cell r="M76" t="str">
            <v>R37-Install sidewalk/pathway (to avoid walking along roadway)</v>
          </cell>
        </row>
        <row r="77">
          <cell r="M77" t="str">
            <v>R38-Install pedestrian crossing (with enhanced safety features)</v>
          </cell>
        </row>
        <row r="78">
          <cell r="M78" t="str">
            <v>R39-Install raised pedestrian crossing</v>
          </cell>
        </row>
        <row r="79">
          <cell r="M79" t="str">
            <v>R40-Install animal fencing</v>
          </cell>
        </row>
        <row r="80">
          <cell r="M80" t="str">
            <v>R42-Install pedestrian median fencing on approaches</v>
          </cell>
        </row>
      </sheetData>
      <sheetData sheetId="2"/>
      <sheetData sheetId="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allocation"/>
      <sheetName val="land use"/>
      <sheetName val="existing dev"/>
      <sheetName val="examples"/>
      <sheetName val="drain alloc"/>
      <sheetName val="drain sum"/>
      <sheetName val="park use"/>
    </sheetNames>
    <sheetDataSet>
      <sheetData sheetId="0"/>
      <sheetData sheetId="1"/>
      <sheetData sheetId="2"/>
      <sheetData sheetId="3"/>
      <sheetData sheetId="4"/>
      <sheetData sheetId="5"/>
      <sheetData sheetId="6"/>
      <sheetData sheetId="7"/>
      <sheetData sheetId="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P Table"/>
      <sheetName val="fund issues"/>
      <sheetName val="FundStrat"/>
      <sheetName val="costs by phase"/>
      <sheetName val="Cost Summ Bldout"/>
      <sheetName val="Sources Uses Ph1A"/>
      <sheetName val="Sources Uses Remaining Ph"/>
      <sheetName val="Sources Uses BO"/>
      <sheetName val="Sources Uses Ph1B"/>
      <sheetName val="Cost Alloc"/>
      <sheetName val="Cost Alloc_II"/>
      <sheetName val="Engineer Cost Summaries"/>
      <sheetName val="Baker Williams Costs 09-16"/>
      <sheetName val="Land Uses 2016"/>
      <sheetName val="general assumptions"/>
      <sheetName val="Fee Revenue"/>
      <sheetName val="D"/>
      <sheetName val="Bond"/>
      <sheetName val="Bond Proceeds"/>
      <sheetName val="Library Case Study"/>
      <sheetName val="Police Case Study"/>
      <sheetName val="Fire Case Study"/>
      <sheetName val="OLD Baker Williams Costs "/>
      <sheetName val="Fee_Tax Weighting"/>
      <sheetName val="2016 land use detail"/>
      <sheetName val="fund issues 3"/>
      <sheetName val="fund issues 2"/>
      <sheetName val="OLD sources uses"/>
      <sheetName val="OLD Railyards Fees"/>
      <sheetName val="bonds"/>
      <sheetName val="OLD land_uses_detail"/>
      <sheetName val="OLD land_uses"/>
      <sheetName val="Cost Summ"/>
      <sheetName val="Richards"/>
      <sheetName val="Infra Est"/>
      <sheetName val="Roads"/>
      <sheetName val="Feasibility"/>
      <sheetName val="sources_summ"/>
      <sheetName val="FundStrat (2)"/>
      <sheetName val="O&amp;M"/>
      <sheetName val="LU_Compare"/>
      <sheetName val="Rationale"/>
      <sheetName val="Initial Phase Funding Strate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3">
          <cell r="E13">
            <v>105600</v>
          </cell>
        </row>
      </sheetData>
      <sheetData sheetId="21">
        <row r="13">
          <cell r="F13">
            <v>82400.601519999997</v>
          </cell>
        </row>
      </sheetData>
      <sheetData sheetId="22">
        <row r="13">
          <cell r="F13">
            <v>29537.859333333337</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O&amp;M"/>
      <sheetName val="Land Use"/>
      <sheetName val="SummCost"/>
      <sheetName val="S &amp; U"/>
      <sheetName val="RoadS&amp;U"/>
      <sheetName val="Roads"/>
      <sheetName val="Sheet1"/>
      <sheetName val="AllocRoads"/>
      <sheetName val="SCTDF"/>
      <sheetName val="50Rev"/>
      <sheetName val="Sewer"/>
      <sheetName val="AllocSewer"/>
      <sheetName val="Drain"/>
      <sheetName val="AllocDrain"/>
      <sheetName val="Water"/>
      <sheetName val="AllocP-Water"/>
      <sheetName val="AllocNP-Water"/>
      <sheetName val="Parks&amp;Trails"/>
      <sheetName val="AllocParks"/>
      <sheetName val="AllocTrails"/>
      <sheetName val="ParkRev"/>
      <sheetName val="MuniFacilities"/>
      <sheetName val="CapFeeRev"/>
      <sheetName val="AllocLibrary"/>
      <sheetName val="AllocMuni"/>
      <sheetName val="AllocPolice"/>
      <sheetName val="AllocFire"/>
      <sheetName val="AllocCorp"/>
      <sheetName val="AllocTrans"/>
      <sheetName val="AllocFP"/>
      <sheetName val="SchCosts"/>
      <sheetName val="CostBurden"/>
      <sheetName val="BondingCapacity"/>
      <sheetName val="FPASP"/>
      <sheetName val="FeeCredits"/>
      <sheetName val="FacilitiesEPS"/>
      <sheetName val="FacilitiesGC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A"/>
      <sheetName val="B"/>
      <sheetName val="C"/>
      <sheetName val="D"/>
      <sheetName val="Housing"/>
      <sheetName val="Fire Comp"/>
      <sheetName val="Sheet1"/>
      <sheetName val="Budget"/>
      <sheetName val="Detailed LU"/>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TaxInc"/>
      <sheetName val="LandUseDesc"/>
      <sheetName val="TOC"/>
      <sheetName val="1_ProjDesc_BO"/>
      <sheetName val="1a_EIS_entitl"/>
      <sheetName val="1b_NRP_entitl"/>
      <sheetName val="1c_NRP_resid"/>
      <sheetName val="1_ProjDesc"/>
      <sheetName val="2_Office"/>
      <sheetName val="3_Institutional"/>
      <sheetName val="4_ResRental"/>
      <sheetName val="5_InfraCosts"/>
      <sheetName val="6_CashFlow"/>
      <sheetName val="7_ISP"/>
      <sheetName val="STOP"/>
      <sheetName val="In-Kind"/>
      <sheetName val="ISP"/>
      <sheetName val="Summ"/>
      <sheetName val="8_CashFlowComp"/>
      <sheetName val="7_Cashflow_Sumry (2)"/>
      <sheetName val="Instit_sale"/>
      <sheetName val="Instit_nosale"/>
      <sheetName val="Instit_Academic"/>
      <sheetName val="ActiveProject"/>
      <sheetName val="ScenDB"/>
      <sheetName val="Retail"/>
      <sheetName val="ServiceRetail"/>
      <sheetName val="ORRC"/>
      <sheetName val="RetailAnchors"/>
      <sheetName val="Restaurants"/>
      <sheetName val="Cinema"/>
      <sheetName val="Hotel"/>
      <sheetName val="Parking"/>
      <sheetName val="DATA"/>
      <sheetName val="Site 1 Acq Prop"/>
      <sheetName val="AptDev"/>
      <sheetName val="Income"/>
      <sheetName val="HDev"/>
      <sheetName val="NotUsed"/>
      <sheetName val="Scenarios"/>
      <sheetName val="Condos"/>
      <sheetName val="HotelPlatform"/>
      <sheetName val="TaxRev"/>
      <sheetName val="SalesTax"/>
      <sheetName val="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5 Summary"/>
      <sheetName val="Detailed Budget"/>
      <sheetName val="Amort95-5"/>
      <sheetName val="Draw Sch-100 M bonds"/>
      <sheetName val="Form"/>
      <sheetName val="Schedule A"/>
      <sheetName val="Worksheet I"/>
      <sheetName val="Worksheet II"/>
      <sheetName val="Worksheet III"/>
      <sheetName val="ACRS"/>
      <sheetName val="Rent Calc"/>
      <sheetName val="Collar"/>
    </sheetNames>
    <sheetDataSet>
      <sheetData sheetId="0" refreshError="1">
        <row r="4">
          <cell r="N4">
            <v>13</v>
          </cell>
        </row>
        <row r="22">
          <cell r="H22">
            <v>100000000</v>
          </cell>
        </row>
        <row r="23">
          <cell r="H23">
            <v>0</v>
          </cell>
        </row>
        <row r="24">
          <cell r="H24">
            <v>100000000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Program"/>
      <sheetName val="MF-9 Original"/>
      <sheetName val="Sheet2"/>
    </sheetNames>
    <sheetDataSet>
      <sheetData sheetId="0" refreshError="1">
        <row r="10">
          <cell r="B10">
            <v>95000000</v>
          </cell>
        </row>
      </sheetData>
      <sheetData sheetId="1" refreshError="1"/>
      <sheetData sheetId="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ummary"/>
      <sheetName val="reg. park"/>
      <sheetName val="cost sum"/>
    </sheetNames>
    <sheetDataSet>
      <sheetData sheetId="0" refreshError="1"/>
      <sheetData sheetId="1" refreshError="1"/>
      <sheetData sheetId="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ves"/>
      <sheetName val="Conventions"/>
    </sheetNames>
    <sheetDataSet>
      <sheetData sheetId="0" refreshError="1"/>
      <sheetData sheetId="1" refreshError="1">
        <row r="4">
          <cell r="AA4" t="str">
            <v>Currency</v>
          </cell>
          <cell r="AB4" t="str">
            <v>USD</v>
          </cell>
          <cell r="AC4" t="str">
            <v>EUR</v>
          </cell>
          <cell r="AD4" t="str">
            <v>JPY</v>
          </cell>
          <cell r="AE4" t="str">
            <v>GBP</v>
          </cell>
          <cell r="AF4" t="str">
            <v>CAD</v>
          </cell>
          <cell r="AG4" t="str">
            <v>CHF</v>
          </cell>
          <cell r="AH4" t="str">
            <v>SEK</v>
          </cell>
          <cell r="AI4" t="str">
            <v>DKK</v>
          </cell>
          <cell r="AJ4" t="str">
            <v>AUD</v>
          </cell>
          <cell r="AK4" t="str">
            <v>NOK</v>
          </cell>
        </row>
        <row r="5">
          <cell r="AA5" t="str">
            <v>CenterHoliday</v>
          </cell>
          <cell r="AB5" t="str">
            <v>New York</v>
          </cell>
          <cell r="AC5" t="str">
            <v>TARGET</v>
          </cell>
          <cell r="AD5" t="str">
            <v>Tokyo</v>
          </cell>
          <cell r="AE5" t="str">
            <v>London</v>
          </cell>
          <cell r="AF5" t="str">
            <v>Toronto</v>
          </cell>
          <cell r="AG5" t="str">
            <v>Zurich</v>
          </cell>
          <cell r="AH5" t="str">
            <v>Stockholm</v>
          </cell>
          <cell r="AI5" t="str">
            <v>CopenHagen</v>
          </cell>
          <cell r="AJ5" t="str">
            <v>Sydney</v>
          </cell>
          <cell r="AK5" t="str">
            <v>Oslo</v>
          </cell>
        </row>
        <row r="6">
          <cell r="AA6" t="str">
            <v>SwapHoliday</v>
          </cell>
          <cell r="AB6" t="str">
            <v>New York|London</v>
          </cell>
          <cell r="AC6" t="str">
            <v>TARGET</v>
          </cell>
          <cell r="AD6" t="str">
            <v>Tokyo|London</v>
          </cell>
          <cell r="AE6" t="str">
            <v>London</v>
          </cell>
          <cell r="AF6" t="str">
            <v>Toronto</v>
          </cell>
          <cell r="AG6" t="str">
            <v>Zurich</v>
          </cell>
          <cell r="AH6" t="str">
            <v>Stockholm</v>
          </cell>
          <cell r="AI6" t="str">
            <v>CopenHagen</v>
          </cell>
          <cell r="AJ6" t="str">
            <v>Sydney</v>
          </cell>
          <cell r="AK6" t="str">
            <v>Oslo</v>
          </cell>
        </row>
        <row r="7">
          <cell r="AA7" t="str">
            <v>ResetHoliday</v>
          </cell>
          <cell r="AB7" t="str">
            <v>London</v>
          </cell>
          <cell r="AC7" t="str">
            <v>TARGET</v>
          </cell>
          <cell r="AD7" t="str">
            <v>London</v>
          </cell>
          <cell r="AE7" t="str">
            <v>London</v>
          </cell>
          <cell r="AF7" t="str">
            <v>Toronto</v>
          </cell>
          <cell r="AG7" t="str">
            <v>London</v>
          </cell>
          <cell r="AH7" t="str">
            <v>Stockholm</v>
          </cell>
          <cell r="AI7" t="str">
            <v>CopenHagen</v>
          </cell>
          <cell r="AJ7" t="str">
            <v>Sydney</v>
          </cell>
          <cell r="AK7" t="str">
            <v>Oslo</v>
          </cell>
        </row>
        <row r="8">
          <cell r="AA8" t="str">
            <v>CashHoliday</v>
          </cell>
          <cell r="AB8" t="str">
            <v>New York|London</v>
          </cell>
          <cell r="AC8" t="str">
            <v>TARGET</v>
          </cell>
          <cell r="AD8" t="str">
            <v>Tokyo|London</v>
          </cell>
          <cell r="AE8" t="str">
            <v>London</v>
          </cell>
          <cell r="AF8" t="str">
            <v>Toronto</v>
          </cell>
          <cell r="AG8" t="str">
            <v>Zurich</v>
          </cell>
          <cell r="AH8" t="str">
            <v>Stockholm</v>
          </cell>
          <cell r="AI8" t="str">
            <v>CopenHagen</v>
          </cell>
          <cell r="AJ8" t="str">
            <v>Sydney</v>
          </cell>
          <cell r="AK8" t="str">
            <v>Oslo</v>
          </cell>
        </row>
        <row r="9">
          <cell r="AA9" t="str">
            <v>SpotHoliday</v>
          </cell>
          <cell r="AB9" t="str">
            <v>New York|London</v>
          </cell>
          <cell r="AC9" t="str">
            <v>TARGET</v>
          </cell>
          <cell r="AD9" t="str">
            <v>Tokyo|London</v>
          </cell>
          <cell r="AE9" t="str">
            <v>London</v>
          </cell>
          <cell r="AF9" t="str">
            <v>Toronto</v>
          </cell>
          <cell r="AG9" t="str">
            <v>Zurich</v>
          </cell>
          <cell r="AH9" t="str">
            <v>Stockholm</v>
          </cell>
          <cell r="AI9" t="str">
            <v>CopenHagen</v>
          </cell>
          <cell r="AJ9" t="str">
            <v>Sydney</v>
          </cell>
          <cell r="AK9" t="str">
            <v>Oslo</v>
          </cell>
        </row>
        <row r="10">
          <cell r="AA10" t="str">
            <v>CloseHoliday</v>
          </cell>
          <cell r="AB10" t="str">
            <v>US_Treasury</v>
          </cell>
          <cell r="AC10" t="str">
            <v>TARGET</v>
          </cell>
          <cell r="AD10" t="str">
            <v>Tokyo</v>
          </cell>
          <cell r="AE10" t="str">
            <v>London</v>
          </cell>
          <cell r="AF10" t="str">
            <v>New York|Toronto</v>
          </cell>
          <cell r="AG10" t="str">
            <v>London|Zurich</v>
          </cell>
          <cell r="AH10" t="str">
            <v>London|Stockholm</v>
          </cell>
          <cell r="AI10" t="str">
            <v>London|CopenHagen</v>
          </cell>
          <cell r="AJ10" t="str">
            <v>Sydney|Hong Kong</v>
          </cell>
          <cell r="AK10" t="str">
            <v>London|Oslo</v>
          </cell>
        </row>
        <row r="11">
          <cell r="AA11" t="str">
            <v>CenterCal</v>
          </cell>
          <cell r="AB11" t="str">
            <v>H:[Swapster Curves.xls]Conventions!AB11/4</v>
          </cell>
          <cell r="AC11" t="str">
            <v>H:[Swapster Curves.xls]Conventions!AC11/4</v>
          </cell>
          <cell r="AD11" t="str">
            <v>H:[Swapster Curves.xls]Conventions!AD11/4</v>
          </cell>
          <cell r="AE11" t="str">
            <v>H:[Swapster Curves.xls]Conventions!AE11/4</v>
          </cell>
          <cell r="AF11" t="str">
            <v>H:[Swapster Curves.xls]Conventions!AF11/4</v>
          </cell>
          <cell r="AG11" t="str">
            <v>H:[Swapster Curves.xls]Conventions!AG11/4</v>
          </cell>
          <cell r="AH11" t="str">
            <v>H:[Swapster Curves.xls]Conventions!AH11/4</v>
          </cell>
          <cell r="AI11" t="str">
            <v>H:[Swapster Curves.xls]Conventions!AI11/4</v>
          </cell>
          <cell r="AJ11" t="str">
            <v>H:[Swapster Curves.xls]Conventions!AJ11/4</v>
          </cell>
          <cell r="AK11" t="str">
            <v>H:[Swapster Curves.xls]Conventions!AK11/4</v>
          </cell>
        </row>
        <row r="12">
          <cell r="AA12" t="str">
            <v>SwapCal</v>
          </cell>
          <cell r="AB12" t="str">
            <v>H:[Swapster Curves.xls]Conventions!AB12/4</v>
          </cell>
          <cell r="AC12" t="str">
            <v>H:[Swapster Curves.xls]Conventions!AC12/4</v>
          </cell>
          <cell r="AD12" t="str">
            <v>H:[Swapster Curves.xls]Conventions!AD12/4</v>
          </cell>
          <cell r="AE12" t="str">
            <v>H:[Swapster Curves.xls]Conventions!AE12/4</v>
          </cell>
          <cell r="AF12" t="str">
            <v>H:[Swapster Curves.xls]Conventions!AF12/4</v>
          </cell>
          <cell r="AG12" t="str">
            <v>H:[Swapster Curves.xls]Conventions!AG12/4</v>
          </cell>
          <cell r="AH12" t="str">
            <v>H:[Swapster Curves.xls]Conventions!AH12/4</v>
          </cell>
          <cell r="AI12" t="str">
            <v>H:[Swapster Curves.xls]Conventions!AI12/4</v>
          </cell>
          <cell r="AJ12" t="str">
            <v>H:[Swapster Curves.xls]Conventions!AJ12/4</v>
          </cell>
          <cell r="AK12" t="str">
            <v>H:[Swapster Curves.xls]Conventions!AK12/4</v>
          </cell>
        </row>
        <row r="13">
          <cell r="AA13" t="str">
            <v>ResetCal</v>
          </cell>
          <cell r="AB13" t="str">
            <v>H:[Swapster Curves.xls]Conventions!AB13/4</v>
          </cell>
          <cell r="AC13" t="str">
            <v>H:[Swapster Curves.xls]Conventions!AC13/4</v>
          </cell>
          <cell r="AD13" t="str">
            <v>H:[Swapster Curves.xls]Conventions!AD13/4</v>
          </cell>
          <cell r="AE13" t="str">
            <v>H:[Swapster Curves.xls]Conventions!AE13/4</v>
          </cell>
          <cell r="AF13" t="str">
            <v>H:[Swapster Curves.xls]Conventions!AF13/4</v>
          </cell>
          <cell r="AG13" t="str">
            <v>H:[Swapster Curves.xls]Conventions!AG13/4</v>
          </cell>
          <cell r="AH13" t="str">
            <v>H:[Swapster Curves.xls]Conventions!AH13/4</v>
          </cell>
          <cell r="AI13" t="str">
            <v>H:[Swapster Curves.xls]Conventions!AI13/4</v>
          </cell>
          <cell r="AJ13" t="str">
            <v>H:[Swapster Curves.xls]Conventions!AJ13/4</v>
          </cell>
          <cell r="AK13" t="str">
            <v>H:[Swapster Curves.xls]Conventions!AK13/4</v>
          </cell>
        </row>
        <row r="14">
          <cell r="AA14" t="str">
            <v>CashCal</v>
          </cell>
          <cell r="AB14" t="str">
            <v>H:[Swapster Curves.xls]Conventions!AB14/4</v>
          </cell>
          <cell r="AC14" t="str">
            <v>H:[Swapster Curves.xls]Conventions!AC14/4</v>
          </cell>
          <cell r="AD14" t="str">
            <v>H:[Swapster Curves.xls]Conventions!AD14/4</v>
          </cell>
          <cell r="AE14" t="str">
            <v>H:[Swapster Curves.xls]Conventions!AE14/4</v>
          </cell>
          <cell r="AF14" t="str">
            <v>H:[Swapster Curves.xls]Conventions!AF14/4</v>
          </cell>
          <cell r="AG14" t="str">
            <v>H:[Swapster Curves.xls]Conventions!AG14/4</v>
          </cell>
          <cell r="AH14" t="str">
            <v>H:[Swapster Curves.xls]Conventions!AH14/4</v>
          </cell>
          <cell r="AI14" t="str">
            <v>H:[Swapster Curves.xls]Conventions!AI14/4</v>
          </cell>
          <cell r="AJ14" t="str">
            <v>H:[Swapster Curves.xls]Conventions!AJ14/4</v>
          </cell>
          <cell r="AK14" t="str">
            <v>H:[Swapster Curves.xls]Conventions!AK14/4</v>
          </cell>
        </row>
        <row r="15">
          <cell r="AA15" t="str">
            <v>SpotCal</v>
          </cell>
          <cell r="AB15" t="str">
            <v>H:[Swapster Curves.xls]Conventions!AB15/4</v>
          </cell>
          <cell r="AC15" t="str">
            <v>H:[Swapster Curves.xls]Conventions!AC15/4</v>
          </cell>
          <cell r="AD15" t="str">
            <v>H:[Swapster Curves.xls]Conventions!AD15/4</v>
          </cell>
          <cell r="AE15" t="str">
            <v>H:[Swapster Curves.xls]Conventions!AE15/4</v>
          </cell>
          <cell r="AF15" t="str">
            <v>H:[Swapster Curves.xls]Conventions!AF15/4</v>
          </cell>
          <cell r="AG15" t="str">
            <v>H:[Swapster Curves.xls]Conventions!AG15/4</v>
          </cell>
          <cell r="AH15" t="str">
            <v>H:[Swapster Curves.xls]Conventions!AH15/4</v>
          </cell>
          <cell r="AI15" t="str">
            <v>H:[Swapster Curves.xls]Conventions!AI15/4</v>
          </cell>
          <cell r="AJ15" t="str">
            <v>H:[Swapster Curves.xls]Conventions!AJ15/4</v>
          </cell>
          <cell r="AK15" t="str">
            <v>H:[Swapster Curves.xls]Conventions!AK15/4</v>
          </cell>
        </row>
        <row r="16">
          <cell r="AA16" t="str">
            <v>CloseCal</v>
          </cell>
          <cell r="AB16" t="str">
            <v>H:[Swapster Curves.xls]Conventions!AB16/4</v>
          </cell>
          <cell r="AC16" t="str">
            <v>H:[Swapster Curves.xls]Conventions!AC16/4</v>
          </cell>
          <cell r="AD16" t="str">
            <v>H:[Swapster Curves.xls]Conventions!AD16/4</v>
          </cell>
          <cell r="AE16" t="str">
            <v>H:[Swapster Curves.xls]Conventions!AE16/4</v>
          </cell>
          <cell r="AF16" t="str">
            <v>H:[Swapster Curves.xls]Conventions!AF16/4</v>
          </cell>
          <cell r="AG16" t="str">
            <v>H:[Swapster Curves.xls]Conventions!AG16/4</v>
          </cell>
          <cell r="AH16" t="str">
            <v>H:[Swapster Curves.xls]Conventions!AH16/4</v>
          </cell>
          <cell r="AI16" t="str">
            <v>H:[Swapster Curves.xls]Conventions!AI16/4</v>
          </cell>
          <cell r="AJ16" t="str">
            <v>H:[Swapster Curves.xls]Conventions!AJ16/4</v>
          </cell>
          <cell r="AK16" t="str">
            <v>H:[Swapster Curves.xls]Conventions!AK16/4</v>
          </cell>
        </row>
        <row r="17">
          <cell r="AA17" t="str">
            <v>ResetDelay</v>
          </cell>
          <cell r="AB17" t="str">
            <v>2b</v>
          </cell>
          <cell r="AC17" t="str">
            <v>2b</v>
          </cell>
          <cell r="AD17" t="str">
            <v>2b</v>
          </cell>
          <cell r="AE17" t="str">
            <v>0b</v>
          </cell>
          <cell r="AF17" t="str">
            <v>0b</v>
          </cell>
          <cell r="AG17" t="str">
            <v>2b</v>
          </cell>
          <cell r="AH17" t="str">
            <v>2b</v>
          </cell>
          <cell r="AI17" t="str">
            <v>0b</v>
          </cell>
          <cell r="AJ17" t="str">
            <v>2b</v>
          </cell>
          <cell r="AK17" t="str">
            <v>2b</v>
          </cell>
        </row>
        <row r="18">
          <cell r="AA18" t="str">
            <v>SpotDelay</v>
          </cell>
          <cell r="AB18" t="str">
            <v>2b</v>
          </cell>
          <cell r="AC18" t="str">
            <v>2b</v>
          </cell>
          <cell r="AD18" t="str">
            <v>2b</v>
          </cell>
          <cell r="AE18" t="str">
            <v>0b</v>
          </cell>
          <cell r="AF18" t="str">
            <v>0b</v>
          </cell>
          <cell r="AG18" t="str">
            <v>2b</v>
          </cell>
          <cell r="AH18" t="str">
            <v>2b</v>
          </cell>
          <cell r="AI18" t="str">
            <v>0b</v>
          </cell>
          <cell r="AJ18" t="str">
            <v>2b</v>
          </cell>
          <cell r="AK18" t="str">
            <v>2b</v>
          </cell>
        </row>
        <row r="19">
          <cell r="AA19" t="str">
            <v>CashDaycount</v>
          </cell>
          <cell r="AB19" t="str">
            <v>Actual/360</v>
          </cell>
          <cell r="AC19" t="str">
            <v>Actual/360</v>
          </cell>
          <cell r="AD19" t="str">
            <v>Actual/360</v>
          </cell>
          <cell r="AE19" t="str">
            <v>Actual/365</v>
          </cell>
          <cell r="AF19" t="str">
            <v>Actual/365</v>
          </cell>
          <cell r="AG19" t="str">
            <v>Actual/360</v>
          </cell>
          <cell r="AH19" t="str">
            <v>Actual/360</v>
          </cell>
          <cell r="AI19" t="str">
            <v>Actual/360</v>
          </cell>
          <cell r="AJ19" t="str">
            <v>Actual/365</v>
          </cell>
          <cell r="AK19" t="str">
            <v>Actual/360</v>
          </cell>
        </row>
        <row r="20">
          <cell r="AA20" t="str">
            <v>SpotDaycount</v>
          </cell>
          <cell r="AB20" t="str">
            <v>Actual/360</v>
          </cell>
          <cell r="AC20" t="str">
            <v>Actual/360</v>
          </cell>
          <cell r="AD20" t="str">
            <v>Actual/360</v>
          </cell>
          <cell r="AE20" t="str">
            <v>Actual/365</v>
          </cell>
          <cell r="AF20" t="str">
            <v>Actual/365</v>
          </cell>
          <cell r="AG20" t="str">
            <v>Actual/360</v>
          </cell>
          <cell r="AH20" t="str">
            <v>Actual/360</v>
          </cell>
          <cell r="AI20" t="str">
            <v>Actual/360</v>
          </cell>
          <cell r="AJ20" t="str">
            <v>Actual/365</v>
          </cell>
          <cell r="AK20" t="str">
            <v>Actual/360</v>
          </cell>
        </row>
        <row r="21">
          <cell r="AA21" t="str">
            <v>SwapFixedDaycount</v>
          </cell>
          <cell r="AB21" t="str">
            <v>30/360</v>
          </cell>
          <cell r="AC21" t="str">
            <v>30/360</v>
          </cell>
          <cell r="AD21" t="str">
            <v>Actual/365</v>
          </cell>
          <cell r="AE21" t="str">
            <v>Actual/365</v>
          </cell>
          <cell r="AF21" t="str">
            <v>Actual/365</v>
          </cell>
          <cell r="AG21" t="str">
            <v>30/360</v>
          </cell>
          <cell r="AH21" t="str">
            <v>30/360</v>
          </cell>
          <cell r="AI21" t="str">
            <v>30/360</v>
          </cell>
          <cell r="AJ21" t="str">
            <v>Actual/365</v>
          </cell>
          <cell r="AK21" t="str">
            <v>30/360</v>
          </cell>
        </row>
        <row r="22">
          <cell r="AA22" t="str">
            <v>SwapFixedAdjusted</v>
          </cell>
          <cell r="AB22" t="str">
            <v>Adjusted</v>
          </cell>
          <cell r="AC22" t="str">
            <v>Adjusted</v>
          </cell>
          <cell r="AD22" t="str">
            <v>Adjusted</v>
          </cell>
          <cell r="AE22" t="str">
            <v>Adjusted</v>
          </cell>
          <cell r="AF22" t="str">
            <v>Adjusted</v>
          </cell>
          <cell r="AG22" t="str">
            <v>Adjusted</v>
          </cell>
          <cell r="AH22" t="str">
            <v>Adjusted</v>
          </cell>
          <cell r="AI22" t="str">
            <v>Adjusted</v>
          </cell>
          <cell r="AJ22" t="str">
            <v>Adjusted</v>
          </cell>
          <cell r="AK22" t="str">
            <v>Adjusted</v>
          </cell>
        </row>
        <row r="23">
          <cell r="AA23" t="str">
            <v>SwapFixedBDC</v>
          </cell>
          <cell r="AB23" t="str">
            <v>Modified Following</v>
          </cell>
          <cell r="AC23" t="str">
            <v>Modified Following</v>
          </cell>
          <cell r="AD23" t="str">
            <v>Modified Following</v>
          </cell>
          <cell r="AE23" t="str">
            <v>Modified Following</v>
          </cell>
          <cell r="AF23" t="str">
            <v>Modified Following</v>
          </cell>
          <cell r="AG23" t="str">
            <v>Modified Following</v>
          </cell>
          <cell r="AH23" t="str">
            <v>Modified Following</v>
          </cell>
          <cell r="AI23" t="str">
            <v>Modified Following</v>
          </cell>
          <cell r="AJ23" t="str">
            <v>Modified Following</v>
          </cell>
          <cell r="AK23" t="str">
            <v>Modified Following</v>
          </cell>
        </row>
        <row r="24">
          <cell r="AA24" t="str">
            <v>SwapFloatDaycount</v>
          </cell>
          <cell r="AB24" t="str">
            <v>Actual/360</v>
          </cell>
          <cell r="AC24" t="str">
            <v>Actual/360</v>
          </cell>
          <cell r="AD24" t="str">
            <v>Actual/360</v>
          </cell>
          <cell r="AE24" t="str">
            <v>Actual/365</v>
          </cell>
          <cell r="AF24" t="str">
            <v>Actual/365</v>
          </cell>
          <cell r="AG24" t="str">
            <v>Actual/360</v>
          </cell>
          <cell r="AH24" t="str">
            <v>Actual/360</v>
          </cell>
          <cell r="AI24" t="str">
            <v>Actual/360</v>
          </cell>
          <cell r="AJ24" t="str">
            <v>Actual/365</v>
          </cell>
          <cell r="AK24" t="str">
            <v>Actual/360</v>
          </cell>
        </row>
        <row r="25">
          <cell r="AA25" t="str">
            <v>SwapFloatAdjusted</v>
          </cell>
          <cell r="AB25" t="str">
            <v>Adjusted</v>
          </cell>
          <cell r="AC25" t="str">
            <v>Adjusted</v>
          </cell>
          <cell r="AD25" t="str">
            <v>Adjusted</v>
          </cell>
          <cell r="AE25" t="str">
            <v>Adjusted</v>
          </cell>
          <cell r="AF25" t="str">
            <v>Adjusted</v>
          </cell>
          <cell r="AG25" t="str">
            <v>Adjusted</v>
          </cell>
          <cell r="AH25" t="str">
            <v>Adjusted</v>
          </cell>
          <cell r="AI25" t="str">
            <v>Adjusted</v>
          </cell>
          <cell r="AJ25" t="str">
            <v>Adjusted</v>
          </cell>
          <cell r="AK25" t="str">
            <v>Adjusted</v>
          </cell>
        </row>
        <row r="26">
          <cell r="AA26" t="str">
            <v>SwapFloatBDC</v>
          </cell>
          <cell r="AB26" t="str">
            <v>Modified Following</v>
          </cell>
          <cell r="AC26" t="str">
            <v>Modified Following</v>
          </cell>
          <cell r="AD26" t="str">
            <v>Modified Following</v>
          </cell>
          <cell r="AE26" t="str">
            <v>Modified Following</v>
          </cell>
          <cell r="AF26" t="str">
            <v>Modified Following</v>
          </cell>
          <cell r="AG26" t="str">
            <v>Modified Following</v>
          </cell>
          <cell r="AH26" t="str">
            <v>Modified Following</v>
          </cell>
          <cell r="AI26" t="str">
            <v>Modified Following</v>
          </cell>
          <cell r="AJ26" t="str">
            <v>Modified Following</v>
          </cell>
          <cell r="AK26" t="str">
            <v>Modified Following</v>
          </cell>
        </row>
        <row r="27">
          <cell r="AA27" t="str">
            <v>CashTc</v>
          </cell>
          <cell r="AB27" t="str">
            <v>H:[Swapster Curves.xls]Conventions!AB27/4</v>
          </cell>
          <cell r="AC27" t="str">
            <v>H:[Swapster Curves.xls]Conventions!AC27/4</v>
          </cell>
          <cell r="AD27" t="str">
            <v>H:[Swapster Curves.xls]Conventions!AD27/4</v>
          </cell>
          <cell r="AE27" t="str">
            <v>H:[Swapster Curves.xls]Conventions!AE27/4</v>
          </cell>
          <cell r="AF27" t="str">
            <v>H:[Swapster Curves.xls]Conventions!AF27/4</v>
          </cell>
          <cell r="AG27" t="str">
            <v>H:[Swapster Curves.xls]Conventions!AG27/4</v>
          </cell>
          <cell r="AH27" t="str">
            <v>H:[Swapster Curves.xls]Conventions!AH27/4</v>
          </cell>
          <cell r="AI27" t="str">
            <v>H:[Swapster Curves.xls]Conventions!AI27/4</v>
          </cell>
          <cell r="AJ27" t="str">
            <v>H:[Swapster Curves.xls]Conventions!AJ27/4</v>
          </cell>
          <cell r="AK27" t="str">
            <v>H:[Swapster Curves.xls]Conventions!AK27/4</v>
          </cell>
        </row>
        <row r="28">
          <cell r="AA28" t="str">
            <v>SpotTc</v>
          </cell>
          <cell r="AB28" t="str">
            <v>H:[Swapster Curves.xls]Conventions!AB28/4</v>
          </cell>
          <cell r="AC28" t="str">
            <v>H:[Swapster Curves.xls]Conventions!AC28/4</v>
          </cell>
          <cell r="AD28" t="str">
            <v>H:[Swapster Curves.xls]Conventions!AD28/4</v>
          </cell>
          <cell r="AE28" t="str">
            <v>H:[Swapster Curves.xls]Conventions!AE28/4</v>
          </cell>
          <cell r="AF28" t="str">
            <v>H:[Swapster Curves.xls]Conventions!AF28/4</v>
          </cell>
          <cell r="AG28" t="str">
            <v>H:[Swapster Curves.xls]Conventions!AG28/4</v>
          </cell>
          <cell r="AH28" t="str">
            <v>H:[Swapster Curves.xls]Conventions!AH28/4</v>
          </cell>
          <cell r="AI28" t="str">
            <v>H:[Swapster Curves.xls]Conventions!AI28/4</v>
          </cell>
          <cell r="AJ28" t="str">
            <v>H:[Swapster Curves.xls]Conventions!AJ28/4</v>
          </cell>
          <cell r="AK28" t="str">
            <v>H:[Swapster Curves.xls]Conventions!AK28/4</v>
          </cell>
        </row>
        <row r="29">
          <cell r="AA29" t="str">
            <v>SwapFixedTc</v>
          </cell>
          <cell r="AB29" t="str">
            <v>H:[Swapster Curves.xls]Conventions!AB29/4</v>
          </cell>
          <cell r="AC29" t="str">
            <v>H:[Swapster Curves.xls]Conventions!AC29/4</v>
          </cell>
          <cell r="AD29" t="str">
            <v>H:[Swapster Curves.xls]Conventions!AD29/4</v>
          </cell>
          <cell r="AE29" t="str">
            <v>H:[Swapster Curves.xls]Conventions!AE29/4</v>
          </cell>
          <cell r="AF29" t="str">
            <v>H:[Swapster Curves.xls]Conventions!AF29/4</v>
          </cell>
          <cell r="AG29" t="str">
            <v>H:[Swapster Curves.xls]Conventions!AG29/4</v>
          </cell>
          <cell r="AH29" t="str">
            <v>H:[Swapster Curves.xls]Conventions!AH29/4</v>
          </cell>
          <cell r="AI29" t="str">
            <v>H:[Swapster Curves.xls]Conventions!AI29/4</v>
          </cell>
          <cell r="AJ29" t="str">
            <v>H:[Swapster Curves.xls]Conventions!AJ29/4</v>
          </cell>
          <cell r="AK29" t="str">
            <v>H:[Swapster Curves.xls]Conventions!AK29/4</v>
          </cell>
        </row>
        <row r="30">
          <cell r="AA30" t="str">
            <v>SwapFloatTc</v>
          </cell>
          <cell r="AB30" t="str">
            <v>H:[Swapster Curves.xls]Conventions!AB30/4</v>
          </cell>
          <cell r="AC30" t="str">
            <v>H:[Swapster Curves.xls]Conventions!AC30/4</v>
          </cell>
          <cell r="AD30" t="str">
            <v>H:[Swapster Curves.xls]Conventions!AD30/4</v>
          </cell>
          <cell r="AE30" t="str">
            <v>H:[Swapster Curves.xls]Conventions!AE30/4</v>
          </cell>
          <cell r="AF30" t="str">
            <v>H:[Swapster Curves.xls]Conventions!AF30/4</v>
          </cell>
          <cell r="AG30" t="str">
            <v>H:[Swapster Curves.xls]Conventions!AG30/4</v>
          </cell>
          <cell r="AH30" t="str">
            <v>H:[Swapster Curves.xls]Conventions!AH30/4</v>
          </cell>
          <cell r="AI30" t="str">
            <v>H:[Swapster Curves.xls]Conventions!AI30/4</v>
          </cell>
          <cell r="AJ30" t="str">
            <v>H:[Swapster Curves.xls]Conventions!AJ30/4</v>
          </cell>
          <cell r="AK30" t="str">
            <v>H:[Swapster Curves.xls]Conventions!AK30/4</v>
          </cell>
        </row>
        <row r="31">
          <cell r="AA31" t="str">
            <v>SwapFixedPeriod</v>
          </cell>
          <cell r="AB31" t="str">
            <v>6m</v>
          </cell>
          <cell r="AC31" t="str">
            <v>1y</v>
          </cell>
          <cell r="AD31" t="str">
            <v>6m</v>
          </cell>
          <cell r="AE31" t="str">
            <v>6m</v>
          </cell>
          <cell r="AF31" t="str">
            <v>6m</v>
          </cell>
          <cell r="AG31" t="str">
            <v>1y</v>
          </cell>
          <cell r="AH31" t="str">
            <v>1y</v>
          </cell>
          <cell r="AI31" t="str">
            <v>1y</v>
          </cell>
          <cell r="AJ31" t="str">
            <v>6m</v>
          </cell>
          <cell r="AK31" t="str">
            <v>1y</v>
          </cell>
        </row>
        <row r="32">
          <cell r="AA32" t="str">
            <v>SwapFixedFreq</v>
          </cell>
          <cell r="AB32">
            <v>2</v>
          </cell>
          <cell r="AC32">
            <v>1</v>
          </cell>
          <cell r="AD32">
            <v>2</v>
          </cell>
          <cell r="AE32">
            <v>2</v>
          </cell>
          <cell r="AF32">
            <v>2</v>
          </cell>
          <cell r="AG32">
            <v>1</v>
          </cell>
          <cell r="AH32">
            <v>1</v>
          </cell>
          <cell r="AI32">
            <v>1</v>
          </cell>
          <cell r="AJ32">
            <v>2</v>
          </cell>
          <cell r="AK32">
            <v>1</v>
          </cell>
        </row>
        <row r="33">
          <cell r="AA33" t="str">
            <v>SwapFloatPeriod</v>
          </cell>
          <cell r="AB33" t="str">
            <v>3m</v>
          </cell>
          <cell r="AC33" t="str">
            <v>6m</v>
          </cell>
          <cell r="AD33" t="str">
            <v>6m</v>
          </cell>
          <cell r="AE33" t="str">
            <v>6m</v>
          </cell>
          <cell r="AF33" t="str">
            <v>3m</v>
          </cell>
          <cell r="AG33" t="str">
            <v>6m</v>
          </cell>
          <cell r="AH33" t="str">
            <v>3m</v>
          </cell>
          <cell r="AI33" t="str">
            <v>6m</v>
          </cell>
          <cell r="AJ33" t="str">
            <v>6m</v>
          </cell>
          <cell r="AK33" t="str">
            <v>6m</v>
          </cell>
        </row>
        <row r="34">
          <cell r="AA34" t="str">
            <v>SwapFloatFreq</v>
          </cell>
          <cell r="AB34">
            <v>4</v>
          </cell>
          <cell r="AC34">
            <v>2</v>
          </cell>
          <cell r="AD34">
            <v>2</v>
          </cell>
          <cell r="AE34">
            <v>2</v>
          </cell>
          <cell r="AF34">
            <v>4</v>
          </cell>
          <cell r="AG34">
            <v>2</v>
          </cell>
          <cell r="AH34">
            <v>4</v>
          </cell>
          <cell r="AI34">
            <v>2</v>
          </cell>
          <cell r="AJ34">
            <v>2</v>
          </cell>
          <cell r="AK34">
            <v>2</v>
          </cell>
        </row>
        <row r="35">
          <cell r="AA35" t="str">
            <v>SwapFloatRate</v>
          </cell>
          <cell r="AB35" t="str">
            <v>LIBOR</v>
          </cell>
          <cell r="AC35" t="str">
            <v>EURIBOR</v>
          </cell>
          <cell r="AD35" t="str">
            <v>LIBOR</v>
          </cell>
          <cell r="AE35" t="str">
            <v>LIBOR</v>
          </cell>
          <cell r="AF35" t="str">
            <v>BA</v>
          </cell>
          <cell r="AG35" t="str">
            <v>LIBOR</v>
          </cell>
          <cell r="AH35" t="str">
            <v>STIBOR</v>
          </cell>
          <cell r="AI35" t="str">
            <v>CIBOR</v>
          </cell>
          <cell r="AJ35" t="str">
            <v>LIBOR</v>
          </cell>
          <cell r="AK35" t="str">
            <v>NIBOR</v>
          </cell>
        </row>
        <row r="36">
          <cell r="AA36" t="str">
            <v>SwapSettleDelay</v>
          </cell>
          <cell r="AB36" t="str">
            <v>2b</v>
          </cell>
          <cell r="AC36" t="str">
            <v>2b</v>
          </cell>
          <cell r="AD36" t="str">
            <v>2b</v>
          </cell>
          <cell r="AE36" t="str">
            <v>0b</v>
          </cell>
          <cell r="AF36" t="str">
            <v>0b</v>
          </cell>
          <cell r="AG36" t="str">
            <v>2b</v>
          </cell>
          <cell r="AH36" t="str">
            <v>2b</v>
          </cell>
          <cell r="AI36" t="str">
            <v>0b</v>
          </cell>
          <cell r="AJ36" t="str">
            <v>2b</v>
          </cell>
          <cell r="AK36" t="str">
            <v>2b</v>
          </cell>
        </row>
        <row r="37">
          <cell r="AA37" t="str">
            <v>SwapSpotDate</v>
          </cell>
          <cell r="AB37">
            <v>38252</v>
          </cell>
          <cell r="AC37">
            <v>38252</v>
          </cell>
          <cell r="AD37">
            <v>38252</v>
          </cell>
          <cell r="AE37">
            <v>38250</v>
          </cell>
          <cell r="AF37">
            <v>38250</v>
          </cell>
          <cell r="AG37">
            <v>38252</v>
          </cell>
          <cell r="AH37">
            <v>38252</v>
          </cell>
          <cell r="AI37">
            <v>38250</v>
          </cell>
          <cell r="AJ37">
            <v>38252</v>
          </cell>
          <cell r="AK37">
            <v>38252</v>
          </cell>
        </row>
        <row r="78">
          <cell r="AB78" t="str">
            <v>H:[Swapster Curves.xls]Conventions!AB78/4</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sh Flow Projections"/>
      <sheetName val="distributions"/>
      <sheetName val="Moore"/>
      <sheetName val="Monthly cash flows"/>
      <sheetName val="Bell Curve"/>
      <sheetName val="Monthly Development Budget"/>
      <sheetName val="Operational "/>
      <sheetName val="Operating Expenses"/>
    </sheetNames>
    <sheetDataSet>
      <sheetData sheetId="0"/>
      <sheetData sheetId="1"/>
      <sheetData sheetId="2"/>
      <sheetData sheetId="3"/>
      <sheetData sheetId="4"/>
      <sheetData sheetId="5"/>
      <sheetData sheetId="6"/>
      <sheetData sheetId="7"/>
      <sheetData sheetId="8"/>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xt table"/>
      <sheetName val="REPORTS"/>
      <sheetName val="assumptions"/>
      <sheetName val="development"/>
      <sheetName val="development FIG"/>
      <sheetName val="DEV &amp; COST alts"/>
      <sheetName val="development-phases"/>
      <sheetName val="dev phase FIG"/>
      <sheetName val="village phase"/>
      <sheetName val="cost summary"/>
      <sheetName val="Costs"/>
      <sheetName val="cost by owner"/>
      <sheetName val="tax"/>
      <sheetName val="tax- phase 1"/>
      <sheetName val="tax- phase 2"/>
      <sheetName val="tax- phase 3"/>
      <sheetName val="tax summary"/>
      <sheetName val="bond-phases"/>
      <sheetName val="PIVOTS"/>
      <sheetName val="cost by parcel"/>
      <sheetName val="parcel tables1"/>
      <sheetName val="parcel tables2"/>
      <sheetName val="parcel tables3"/>
      <sheetName val="parcel tables4"/>
      <sheetName val="bond allocation"/>
      <sheetName val="fee rates"/>
      <sheetName val="fee calc"/>
      <sheetName val="com park fees"/>
      <sheetName val="pool fees"/>
      <sheetName val="cfd advance"/>
      <sheetName val="COST ALLOC"/>
      <sheetName val="UNIT COSTS"/>
      <sheetName val="FEE REV-phasesumm"/>
      <sheetName val="COSTS &amp; DEV FUNDING"/>
      <sheetName val="Dev funding"/>
      <sheetName val="FEE REV SUMMARY"/>
      <sheetName val="pcwa road credits"/>
      <sheetName val="COST&amp;REVphases"/>
      <sheetName val="COSTS&amp;REVSUM"/>
      <sheetName val="schools cfd"/>
      <sheetName val="schools fee"/>
      <sheetName val="ROAD ALLOCATION"/>
      <sheetName val="ROAD COST ALLOC"/>
      <sheetName val="RES FEE COMP"/>
      <sheetName val="NONRES FEE COMP"/>
      <sheetName val="TAXES SUM"/>
      <sheetName val="hwy 65 comp"/>
      <sheetName val="WJU CREDIT"/>
      <sheetName val="FISC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standing"/>
      <sheetName val="Index "/>
      <sheetName val="lu"/>
      <sheetName val="Assumptions"/>
      <sheetName val="Summary"/>
      <sheetName val="Costs"/>
      <sheetName val="Fees"/>
      <sheetName val="Schools"/>
      <sheetName val="Parks"/>
      <sheetName val="Sources_Uses"/>
      <sheetName val="Bonds"/>
      <sheetName val="TI Tables"/>
      <sheetName val="Cost Burden"/>
      <sheetName val="Financing"/>
      <sheetName val="Residential"/>
      <sheetName val="Nonres"/>
    </sheetNames>
    <sheetDataSet>
      <sheetData sheetId="0"/>
      <sheetData sheetId="1"/>
      <sheetData sheetId="2"/>
      <sheetData sheetId="3"/>
      <sheetData sheetId="4"/>
      <sheetData sheetId="5"/>
      <sheetData sheetId="6">
        <row r="3">
          <cell r="B3" t="str">
            <v>Table B-1</v>
          </cell>
        </row>
        <row r="4">
          <cell r="B4" t="str">
            <v>Docks Area Specific Plan Financing Plan</v>
          </cell>
        </row>
        <row r="5">
          <cell r="B5" t="str">
            <v>Projected Major Street Construction Tax (MSCT) Funds Generated by Project (2009$) [1]</v>
          </cell>
        </row>
        <row r="8">
          <cell r="C8" t="str">
            <v>Estimated</v>
          </cell>
          <cell r="E8" t="str">
            <v>Phase 1</v>
          </cell>
          <cell r="H8" t="str">
            <v>Remaining Phases</v>
          </cell>
          <cell r="K8" t="str">
            <v>Buildout</v>
          </cell>
        </row>
        <row r="9">
          <cell r="C9" t="str">
            <v>Tax Per</v>
          </cell>
          <cell r="E9" t="str">
            <v>Units/</v>
          </cell>
          <cell r="H9" t="str">
            <v>Units/</v>
          </cell>
          <cell r="K9" t="str">
            <v>Units/</v>
          </cell>
        </row>
        <row r="10">
          <cell r="B10" t="str">
            <v>Item</v>
          </cell>
          <cell r="C10" t="str">
            <v>Unit/Sq. Ft.</v>
          </cell>
          <cell r="E10" t="str">
            <v>Sq. Ft. [2]</v>
          </cell>
          <cell r="F10" t="str">
            <v>Amount</v>
          </cell>
          <cell r="H10" t="str">
            <v>Sq. Ft. [2]</v>
          </cell>
          <cell r="I10" t="str">
            <v>Amount</v>
          </cell>
          <cell r="K10" t="str">
            <v>Sq. Ft. [2]</v>
          </cell>
          <cell r="L10" t="str">
            <v>Amount</v>
          </cell>
        </row>
        <row r="13">
          <cell r="B13" t="str">
            <v>Residential</v>
          </cell>
          <cell r="C13" t="str">
            <v>per unit</v>
          </cell>
          <cell r="E13" t="str">
            <v>units</v>
          </cell>
          <cell r="H13" t="str">
            <v>units</v>
          </cell>
          <cell r="K13" t="str">
            <v>units</v>
          </cell>
        </row>
        <row r="14">
          <cell r="B14" t="str">
            <v>Townhouse</v>
          </cell>
          <cell r="C14">
            <v>1182.72</v>
          </cell>
          <cell r="E14">
            <v>13</v>
          </cell>
          <cell r="F14">
            <v>15375.36</v>
          </cell>
          <cell r="H14">
            <v>22</v>
          </cell>
          <cell r="I14">
            <v>26019.84</v>
          </cell>
          <cell r="K14">
            <v>35</v>
          </cell>
          <cell r="L14">
            <v>41395.200000000004</v>
          </cell>
        </row>
        <row r="15">
          <cell r="B15" t="str">
            <v>Lowrise Flat [3]</v>
          </cell>
          <cell r="C15">
            <v>887.04</v>
          </cell>
          <cell r="E15">
            <v>203</v>
          </cell>
          <cell r="F15">
            <v>180069.12</v>
          </cell>
          <cell r="H15">
            <v>240</v>
          </cell>
          <cell r="I15">
            <v>212889.59999999998</v>
          </cell>
          <cell r="K15">
            <v>443</v>
          </cell>
          <cell r="L15">
            <v>392958.71999999997</v>
          </cell>
        </row>
        <row r="16">
          <cell r="B16" t="str">
            <v>Highrise Flat</v>
          </cell>
          <cell r="C16">
            <v>887.04</v>
          </cell>
          <cell r="E16">
            <v>174</v>
          </cell>
          <cell r="F16">
            <v>154344.95999999999</v>
          </cell>
          <cell r="H16">
            <v>348</v>
          </cell>
          <cell r="I16">
            <v>308689.91999999998</v>
          </cell>
          <cell r="K16">
            <v>522</v>
          </cell>
          <cell r="L16">
            <v>463034.88</v>
          </cell>
        </row>
        <row r="17">
          <cell r="B17" t="str">
            <v>Subtotal Residential</v>
          </cell>
          <cell r="E17">
            <v>390</v>
          </cell>
          <cell r="F17">
            <v>349789.43999999994</v>
          </cell>
          <cell r="H17">
            <v>610</v>
          </cell>
          <cell r="I17">
            <v>547599.35999999999</v>
          </cell>
          <cell r="K17">
            <v>1000</v>
          </cell>
          <cell r="L17">
            <v>897388.8</v>
          </cell>
        </row>
        <row r="19">
          <cell r="B19" t="str">
            <v>Commercial</v>
          </cell>
          <cell r="C19" t="str">
            <v>per bldg. sq. ft.</v>
          </cell>
          <cell r="E19" t="str">
            <v>bldg. sq. ft.</v>
          </cell>
          <cell r="H19" t="str">
            <v>bldg. sq. ft.</v>
          </cell>
          <cell r="K19" t="str">
            <v>bldg. sq. ft.</v>
          </cell>
        </row>
        <row r="20">
          <cell r="B20" t="str">
            <v xml:space="preserve">Office </v>
          </cell>
          <cell r="C20">
            <v>0.85440000000000005</v>
          </cell>
          <cell r="E20">
            <v>0</v>
          </cell>
          <cell r="F20">
            <v>0</v>
          </cell>
          <cell r="H20">
            <v>200000</v>
          </cell>
          <cell r="I20">
            <v>170880</v>
          </cell>
          <cell r="K20">
            <v>200000</v>
          </cell>
          <cell r="L20">
            <v>170880</v>
          </cell>
        </row>
        <row r="21">
          <cell r="B21" t="str">
            <v>Retail</v>
          </cell>
          <cell r="C21">
            <v>0.62160000000000004</v>
          </cell>
          <cell r="E21">
            <v>40800</v>
          </cell>
          <cell r="F21">
            <v>25361.280000000002</v>
          </cell>
          <cell r="H21">
            <v>2500</v>
          </cell>
          <cell r="I21">
            <v>1554</v>
          </cell>
          <cell r="K21">
            <v>43300</v>
          </cell>
          <cell r="L21">
            <v>26915.280000000002</v>
          </cell>
        </row>
        <row r="22">
          <cell r="B22" t="str">
            <v>Subtotal Commercial</v>
          </cell>
          <cell r="E22">
            <v>40800</v>
          </cell>
          <cell r="F22">
            <v>25361.280000000002</v>
          </cell>
          <cell r="H22">
            <v>202500</v>
          </cell>
          <cell r="I22">
            <v>172434</v>
          </cell>
          <cell r="K22">
            <v>243300</v>
          </cell>
          <cell r="L22">
            <v>197795.28</v>
          </cell>
        </row>
        <row r="24">
          <cell r="B24" t="str">
            <v>Total MSCT Revenue</v>
          </cell>
          <cell r="F24">
            <v>375150.72</v>
          </cell>
          <cell r="I24">
            <v>720033.36</v>
          </cell>
          <cell r="L24">
            <v>1095184.08</v>
          </cell>
        </row>
        <row r="25">
          <cell r="B25" t="str">
            <v>Total MSCT Revenue (Rounded)</v>
          </cell>
          <cell r="F25">
            <v>380000</v>
          </cell>
          <cell r="I25">
            <v>720000</v>
          </cell>
          <cell r="L25">
            <v>1100000</v>
          </cell>
        </row>
        <row r="27">
          <cell r="L27" t="str">
            <v>"street_rev"</v>
          </cell>
        </row>
        <row r="28">
          <cell r="B28" t="str">
            <v>Source:  City of Sacramento and EPS.</v>
          </cell>
        </row>
        <row r="30">
          <cell r="B30" t="str">
            <v xml:space="preserve">[1]  The Major Street Construction Tax funds reconstruction, replacement, modification and alteration of existing and proposed streets/roads in the City.  </v>
          </cell>
        </row>
        <row r="31">
          <cell r="B31" t="str">
            <v xml:space="preserve">      It cannot be used for maintenance and repair.</v>
          </cell>
        </row>
        <row r="32">
          <cell r="B32" t="str">
            <v>[2]  Land Use Option B.</v>
          </cell>
        </row>
        <row r="33">
          <cell r="B33" t="str">
            <v xml:space="preserve">[3]  Includes 10 loft units. </v>
          </cell>
        </row>
        <row r="47">
          <cell r="Q47" t="str">
            <v>per unit</v>
          </cell>
          <cell r="S47" t="str">
            <v>units</v>
          </cell>
          <cell r="V47" t="str">
            <v>units</v>
          </cell>
          <cell r="Y47" t="str">
            <v>units</v>
          </cell>
        </row>
        <row r="48">
          <cell r="Q48">
            <v>2100</v>
          </cell>
          <cell r="S48">
            <v>13</v>
          </cell>
          <cell r="T48">
            <v>33600</v>
          </cell>
          <cell r="V48">
            <v>22</v>
          </cell>
          <cell r="W48">
            <v>39900</v>
          </cell>
          <cell r="Y48">
            <v>35</v>
          </cell>
          <cell r="Z48">
            <v>73500</v>
          </cell>
        </row>
        <row r="49">
          <cell r="Q49">
            <v>2100</v>
          </cell>
          <cell r="S49">
            <v>203</v>
          </cell>
          <cell r="T49">
            <v>420000</v>
          </cell>
          <cell r="V49">
            <v>240</v>
          </cell>
          <cell r="W49">
            <v>510300</v>
          </cell>
          <cell r="Y49">
            <v>443</v>
          </cell>
          <cell r="Z49">
            <v>930300</v>
          </cell>
        </row>
        <row r="50">
          <cell r="Q50">
            <v>2100</v>
          </cell>
          <cell r="S50">
            <v>174</v>
          </cell>
          <cell r="T50">
            <v>365400</v>
          </cell>
          <cell r="V50">
            <v>348</v>
          </cell>
          <cell r="W50">
            <v>730800</v>
          </cell>
          <cell r="Y50">
            <v>522</v>
          </cell>
          <cell r="Z50">
            <v>1096200</v>
          </cell>
        </row>
        <row r="51">
          <cell r="S51">
            <v>390</v>
          </cell>
          <cell r="T51">
            <v>819000</v>
          </cell>
          <cell r="V51">
            <v>610</v>
          </cell>
          <cell r="W51">
            <v>1281000</v>
          </cell>
          <cell r="Y51">
            <v>1000</v>
          </cell>
          <cell r="Z51">
            <v>2100000</v>
          </cell>
        </row>
        <row r="53">
          <cell r="Q53" t="str">
            <v>per sq. ft.</v>
          </cell>
          <cell r="S53" t="str">
            <v>bldg. sq. ft.</v>
          </cell>
          <cell r="V53" t="str">
            <v>bldg. sq. ft.</v>
          </cell>
          <cell r="Y53" t="str">
            <v>bldg. sq. ft.</v>
          </cell>
        </row>
        <row r="54">
          <cell r="Q54">
            <v>0.11612903225806451</v>
          </cell>
          <cell r="S54">
            <v>0</v>
          </cell>
          <cell r="T54">
            <v>0</v>
          </cell>
          <cell r="V54">
            <v>200000</v>
          </cell>
          <cell r="W54">
            <v>23225.806451612902</v>
          </cell>
          <cell r="Y54">
            <v>200000</v>
          </cell>
          <cell r="Z54">
            <v>23225.806451612902</v>
          </cell>
        </row>
        <row r="55">
          <cell r="Q55">
            <v>5.4501992031872504E-2</v>
          </cell>
          <cell r="S55">
            <v>40800</v>
          </cell>
          <cell r="T55">
            <v>2098.3266932270913</v>
          </cell>
          <cell r="V55">
            <v>2500</v>
          </cell>
          <cell r="W55">
            <v>261.60956175298816</v>
          </cell>
          <cell r="Y55">
            <v>43300</v>
          </cell>
          <cell r="Z55">
            <v>2359.9362549800794</v>
          </cell>
        </row>
        <row r="56">
          <cell r="S56">
            <v>40800</v>
          </cell>
          <cell r="T56">
            <v>2098.3266932270913</v>
          </cell>
          <cell r="V56">
            <v>202500</v>
          </cell>
          <cell r="W56">
            <v>23487.416013365888</v>
          </cell>
          <cell r="Y56">
            <v>243300</v>
          </cell>
          <cell r="Z56">
            <v>228085.74270659295</v>
          </cell>
        </row>
        <row r="58">
          <cell r="T58">
            <v>821098.32669322705</v>
          </cell>
          <cell r="W58">
            <v>1304487.4160133658</v>
          </cell>
          <cell r="Z58">
            <v>2328085.7427065931</v>
          </cell>
        </row>
        <row r="60">
          <cell r="Z60" t="str">
            <v>"sewer_rev"</v>
          </cell>
        </row>
        <row r="80">
          <cell r="AG80">
            <v>203</v>
          </cell>
          <cell r="AH80">
            <v>43848.100558659215</v>
          </cell>
          <cell r="AJ80">
            <v>240</v>
          </cell>
          <cell r="AK80">
            <v>53275.442178770951</v>
          </cell>
          <cell r="AM80">
            <v>443</v>
          </cell>
          <cell r="AN80">
            <v>97123.542737430165</v>
          </cell>
        </row>
        <row r="81">
          <cell r="AG81">
            <v>174</v>
          </cell>
          <cell r="AH81">
            <v>38147.847486033519</v>
          </cell>
          <cell r="AJ81">
            <v>348</v>
          </cell>
          <cell r="AK81">
            <v>76295.694972067053</v>
          </cell>
          <cell r="AM81">
            <v>522</v>
          </cell>
          <cell r="AN81">
            <v>114443.54245810056</v>
          </cell>
        </row>
        <row r="82">
          <cell r="AG82">
            <v>390</v>
          </cell>
          <cell r="AH82">
            <v>86673.078770949709</v>
          </cell>
          <cell r="AJ82">
            <v>610</v>
          </cell>
          <cell r="AK82">
            <v>135125.22988826816</v>
          </cell>
          <cell r="AM82">
            <v>1000</v>
          </cell>
          <cell r="AN82">
            <v>221798.30865921787</v>
          </cell>
        </row>
        <row r="84">
          <cell r="AG84" t="str">
            <v>bldg. sq. ft.</v>
          </cell>
          <cell r="AJ84" t="str">
            <v>bldg. sq. ft.</v>
          </cell>
          <cell r="AM84" t="str">
            <v>bldg. sq. ft.</v>
          </cell>
        </row>
        <row r="85">
          <cell r="AG85">
            <v>0</v>
          </cell>
          <cell r="AH85">
            <v>0</v>
          </cell>
          <cell r="AJ85">
            <v>200000</v>
          </cell>
          <cell r="AK85">
            <v>60063.115207373274</v>
          </cell>
          <cell r="AM85">
            <v>200000</v>
          </cell>
          <cell r="AN85">
            <v>60063.115207373274</v>
          </cell>
        </row>
        <row r="86">
          <cell r="AG86">
            <v>40800</v>
          </cell>
          <cell r="AH86">
            <v>10032.509462151394</v>
          </cell>
          <cell r="AJ86">
            <v>2500</v>
          </cell>
          <cell r="AK86">
            <v>1250.8063745019936</v>
          </cell>
          <cell r="AM86">
            <v>43300</v>
          </cell>
          <cell r="AN86">
            <v>11283.315836653388</v>
          </cell>
        </row>
        <row r="87">
          <cell r="AG87">
            <v>40800</v>
          </cell>
          <cell r="AH87">
            <v>10032.509462151394</v>
          </cell>
          <cell r="AJ87">
            <v>202500</v>
          </cell>
          <cell r="AK87">
            <v>61313.921581875271</v>
          </cell>
          <cell r="AM87">
            <v>243300</v>
          </cell>
          <cell r="AN87">
            <v>71346.431044026656</v>
          </cell>
        </row>
        <row r="89">
          <cell r="AH89">
            <v>96705.588233101109</v>
          </cell>
          <cell r="AK89">
            <v>196439.15147014344</v>
          </cell>
          <cell r="AN89">
            <v>293144.73970324453</v>
          </cell>
        </row>
        <row r="91">
          <cell r="AN91" t="str">
            <v>"water_rev"</v>
          </cell>
        </row>
        <row r="117">
          <cell r="AS117">
            <v>0.34</v>
          </cell>
          <cell r="AU117">
            <v>40800</v>
          </cell>
          <cell r="AV117">
            <v>13872.000000000002</v>
          </cell>
          <cell r="AX117">
            <v>2500</v>
          </cell>
          <cell r="AY117">
            <v>850</v>
          </cell>
          <cell r="BA117">
            <v>43300</v>
          </cell>
          <cell r="BB117">
            <v>14722.000000000002</v>
          </cell>
        </row>
        <row r="118">
          <cell r="AU118">
            <v>40800</v>
          </cell>
          <cell r="AV118">
            <v>13872.000000000002</v>
          </cell>
          <cell r="AX118">
            <v>202500</v>
          </cell>
          <cell r="AY118">
            <v>68850</v>
          </cell>
          <cell r="BA118">
            <v>243300</v>
          </cell>
          <cell r="BB118">
            <v>82722</v>
          </cell>
        </row>
        <row r="120">
          <cell r="AV120">
            <v>1100000</v>
          </cell>
          <cell r="AY120">
            <v>1800000</v>
          </cell>
          <cell r="BB120">
            <v>2900000</v>
          </cell>
        </row>
        <row r="122">
          <cell r="BB122">
            <v>3200000</v>
          </cell>
        </row>
        <row r="124">
          <cell r="BB124">
            <v>-300000</v>
          </cell>
        </row>
        <row r="126">
          <cell r="BB126" t="str">
            <v>"park_rev"</v>
          </cell>
        </row>
      </sheetData>
      <sheetData sheetId="7">
        <row r="2">
          <cell r="B2" t="str">
            <v>Table 10</v>
          </cell>
        </row>
        <row r="3">
          <cell r="B3" t="str">
            <v>Docks Area Specific Plan Financing Plan</v>
          </cell>
        </row>
        <row r="4">
          <cell r="B4" t="str">
            <v>Project Students Generated (2008$)</v>
          </cell>
        </row>
        <row r="7">
          <cell r="B7" t="str">
            <v xml:space="preserve"> Item</v>
          </cell>
          <cell r="C7" t="str">
            <v>Formula</v>
          </cell>
          <cell r="D7" t="str">
            <v>Phase 1</v>
          </cell>
          <cell r="E7" t="str">
            <v>Remaining
Phases</v>
          </cell>
          <cell r="F7" t="str">
            <v>Total</v>
          </cell>
        </row>
        <row r="10">
          <cell r="B10" t="str">
            <v xml:space="preserve">Residential Units </v>
          </cell>
        </row>
        <row r="11">
          <cell r="B11" t="str">
            <v xml:space="preserve">Detached </v>
          </cell>
          <cell r="D11">
            <v>0</v>
          </cell>
          <cell r="E11">
            <v>0</v>
          </cell>
          <cell r="F11">
            <v>0</v>
          </cell>
        </row>
        <row r="12">
          <cell r="B12" t="str">
            <v xml:space="preserve">Attached </v>
          </cell>
          <cell r="D12">
            <v>390</v>
          </cell>
          <cell r="E12">
            <v>765</v>
          </cell>
          <cell r="F12">
            <v>1155</v>
          </cell>
        </row>
        <row r="13">
          <cell r="B13" t="str">
            <v>Total Units</v>
          </cell>
          <cell r="C13" t="str">
            <v>A</v>
          </cell>
          <cell r="D13">
            <v>390</v>
          </cell>
          <cell r="E13">
            <v>765</v>
          </cell>
          <cell r="F13">
            <v>1155</v>
          </cell>
        </row>
        <row r="15">
          <cell r="B15" t="str">
            <v>Students</v>
          </cell>
        </row>
        <row r="16">
          <cell r="B16" t="str">
            <v>Absorbed in Existing Schools [1]</v>
          </cell>
          <cell r="C16" t="str">
            <v>B = A * (SGR)</v>
          </cell>
          <cell r="D16">
            <v>32</v>
          </cell>
          <cell r="E16">
            <v>61</v>
          </cell>
          <cell r="F16">
            <v>92</v>
          </cell>
        </row>
        <row r="18">
          <cell r="F18" t="str">
            <v>"schools"</v>
          </cell>
        </row>
        <row r="19">
          <cell r="B19" t="str">
            <v>Sources: Sacramento City USD, Ca. Dept. of Ed., Office of Public School Construction, and EPS.</v>
          </cell>
        </row>
        <row r="21">
          <cell r="B21" t="str">
            <v xml:space="preserve">[1]  Based on student generation rates (SGR) from Sacramento City USD Master Plan 2006-2015.  SGR for detached </v>
          </cell>
        </row>
        <row r="22">
          <cell r="B22" t="str">
            <v xml:space="preserve">      units is 0.3180 and for attached units is 0.0795.</v>
          </cell>
        </row>
        <row r="25">
          <cell r="B25" t="str">
            <v>Student Generation Rates (SGR)</v>
          </cell>
          <cell r="F25" t="e">
            <v>#REF!</v>
          </cell>
        </row>
        <row r="26">
          <cell r="B26" t="str">
            <v>Detached</v>
          </cell>
          <cell r="F26">
            <v>0.318</v>
          </cell>
        </row>
        <row r="27">
          <cell r="B27" t="str">
            <v>Attached</v>
          </cell>
          <cell r="F27">
            <v>7.9500000000000001E-2</v>
          </cell>
        </row>
        <row r="28">
          <cell r="B28" t="str">
            <v>Standard School Enrollment</v>
          </cell>
          <cell r="F28">
            <v>450</v>
          </cell>
        </row>
        <row r="29">
          <cell r="B29" t="str">
            <v>Acres per School</v>
          </cell>
          <cell r="F29">
            <v>10</v>
          </cell>
        </row>
        <row r="30">
          <cell r="B30" t="str">
            <v>Cost Per Acre</v>
          </cell>
          <cell r="F30">
            <v>350000</v>
          </cell>
        </row>
        <row r="31">
          <cell r="B31" t="str">
            <v>Cost Per Student</v>
          </cell>
          <cell r="F31">
            <v>50000</v>
          </cell>
        </row>
        <row r="32">
          <cell r="B32" t="str">
            <v>State Funding Per Student</v>
          </cell>
          <cell r="F32">
            <v>9300</v>
          </cell>
        </row>
        <row r="33">
          <cell r="B33" t="str">
            <v>Detached Square Footage</v>
          </cell>
        </row>
        <row r="55">
          <cell r="L55" t="str">
            <v>Residential</v>
          </cell>
          <cell r="M55" t="str">
            <v>per unit</v>
          </cell>
          <cell r="U55" t="str">
            <v>units</v>
          </cell>
        </row>
        <row r="56">
          <cell r="L56" t="str">
            <v>Townhouse</v>
          </cell>
          <cell r="M56">
            <v>4208</v>
          </cell>
          <cell r="O56">
            <v>13</v>
          </cell>
          <cell r="P56">
            <v>54704</v>
          </cell>
          <cell r="R56">
            <v>22</v>
          </cell>
          <cell r="S56">
            <v>92576</v>
          </cell>
          <cell r="U56">
            <v>35</v>
          </cell>
          <cell r="V56">
            <v>147280</v>
          </cell>
        </row>
        <row r="57">
          <cell r="L57" t="str">
            <v>Lowrise Flat [2]</v>
          </cell>
          <cell r="M57">
            <v>3156</v>
          </cell>
          <cell r="O57">
            <v>203</v>
          </cell>
          <cell r="P57">
            <v>640668</v>
          </cell>
          <cell r="R57">
            <v>240</v>
          </cell>
          <cell r="S57">
            <v>757440</v>
          </cell>
          <cell r="U57">
            <v>443</v>
          </cell>
          <cell r="V57">
            <v>1398108</v>
          </cell>
        </row>
        <row r="58">
          <cell r="L58" t="str">
            <v>Highrise Flat</v>
          </cell>
          <cell r="M58">
            <v>3156</v>
          </cell>
          <cell r="O58">
            <v>174</v>
          </cell>
          <cell r="P58">
            <v>549144</v>
          </cell>
          <cell r="R58">
            <v>348</v>
          </cell>
          <cell r="S58">
            <v>1098288</v>
          </cell>
          <cell r="U58">
            <v>522</v>
          </cell>
          <cell r="V58">
            <v>1647432</v>
          </cell>
        </row>
        <row r="59">
          <cell r="L59" t="str">
            <v>Subtotal</v>
          </cell>
          <cell r="O59">
            <v>390</v>
          </cell>
          <cell r="P59">
            <v>1244516</v>
          </cell>
          <cell r="R59">
            <v>610</v>
          </cell>
          <cell r="S59">
            <v>1948304</v>
          </cell>
          <cell r="U59">
            <v>1000</v>
          </cell>
          <cell r="V59">
            <v>3192820</v>
          </cell>
        </row>
        <row r="61">
          <cell r="L61" t="str">
            <v>Nonresidential</v>
          </cell>
          <cell r="M61" t="str">
            <v>per sq. ft.</v>
          </cell>
          <cell r="U61" t="str">
            <v>sq. ft.</v>
          </cell>
        </row>
        <row r="62">
          <cell r="L62" t="str">
            <v xml:space="preserve">Office </v>
          </cell>
          <cell r="M62">
            <v>0.42</v>
          </cell>
          <cell r="O62">
            <v>0</v>
          </cell>
          <cell r="P62">
            <v>0</v>
          </cell>
          <cell r="R62">
            <v>200000</v>
          </cell>
          <cell r="S62">
            <v>84000</v>
          </cell>
          <cell r="U62">
            <v>200000</v>
          </cell>
          <cell r="V62">
            <v>84000</v>
          </cell>
        </row>
        <row r="63">
          <cell r="L63" t="str">
            <v>Retail</v>
          </cell>
          <cell r="M63">
            <v>0.42</v>
          </cell>
          <cell r="O63">
            <v>40800</v>
          </cell>
          <cell r="P63">
            <v>17136</v>
          </cell>
          <cell r="R63">
            <v>2500</v>
          </cell>
          <cell r="S63">
            <v>1050</v>
          </cell>
          <cell r="U63">
            <v>43300</v>
          </cell>
          <cell r="V63">
            <v>18186</v>
          </cell>
        </row>
        <row r="64">
          <cell r="L64" t="str">
            <v>Subtotal</v>
          </cell>
          <cell r="O64">
            <v>40800</v>
          </cell>
          <cell r="P64">
            <v>17136</v>
          </cell>
          <cell r="R64">
            <v>202500</v>
          </cell>
          <cell r="S64">
            <v>85050</v>
          </cell>
          <cell r="U64">
            <v>243300</v>
          </cell>
          <cell r="V64">
            <v>102186</v>
          </cell>
        </row>
        <row r="66">
          <cell r="L66" t="str">
            <v xml:space="preserve">Total </v>
          </cell>
          <cell r="P66">
            <v>1261652</v>
          </cell>
          <cell r="S66">
            <v>2033354</v>
          </cell>
          <cell r="V66">
            <v>3295006</v>
          </cell>
        </row>
        <row r="68">
          <cell r="V68" t="str">
            <v>"school_rev"</v>
          </cell>
        </row>
        <row r="69">
          <cell r="L69" t="str">
            <v>Source:  EPS.</v>
          </cell>
        </row>
        <row r="71">
          <cell r="L71" t="str">
            <v>[1]  Land Use Option B.</v>
          </cell>
        </row>
        <row r="72">
          <cell r="L72" t="str">
            <v xml:space="preserve">[2]  Includes 10 loft units. </v>
          </cell>
        </row>
        <row r="92">
          <cell r="AB92" t="str">
            <v>Source:  EPS.</v>
          </cell>
        </row>
      </sheetData>
      <sheetData sheetId="8"/>
      <sheetData sheetId="9"/>
      <sheetData sheetId="10"/>
      <sheetData sheetId="11"/>
      <sheetData sheetId="12">
        <row r="4">
          <cell r="B4" t="str">
            <v>Table 3</v>
          </cell>
          <cell r="M4" t="str">
            <v>Acres</v>
          </cell>
          <cell r="N4">
            <v>10</v>
          </cell>
        </row>
        <row r="5">
          <cell r="B5" t="str">
            <v>Docks Area Specific Plan Financing Plan</v>
          </cell>
          <cell r="M5" t="str">
            <v>Floor area ratio</v>
          </cell>
          <cell r="N5">
            <v>0.25</v>
          </cell>
        </row>
        <row r="6">
          <cell r="B6" t="str">
            <v>Infrastructure Cost Burden</v>
          </cell>
          <cell r="N6">
            <v>1</v>
          </cell>
        </row>
        <row r="7">
          <cell r="M7">
            <v>7208470.1249999991</v>
          </cell>
          <cell r="N7" t="str">
            <v>Bldg. Valuation</v>
          </cell>
        </row>
        <row r="9">
          <cell r="C9" t="str">
            <v>Residential</v>
          </cell>
          <cell r="G9" t="str">
            <v>Nonreseidential</v>
          </cell>
        </row>
        <row r="10">
          <cell r="B10" t="str">
            <v>Item</v>
          </cell>
          <cell r="C10" t="str">
            <v>Townhouse</v>
          </cell>
          <cell r="D10" t="str">
            <v>Lowrise
Flat</v>
          </cell>
          <cell r="E10" t="str">
            <v>Highrise
Flat</v>
          </cell>
          <cell r="G10" t="str">
            <v>Retail</v>
          </cell>
          <cell r="H10" t="str">
            <v>Office</v>
          </cell>
        </row>
        <row r="13">
          <cell r="B13" t="str">
            <v>Home Price / Sales Price per Sq. Ft.</v>
          </cell>
          <cell r="C13">
            <v>600000</v>
          </cell>
          <cell r="D13">
            <v>400000</v>
          </cell>
          <cell r="E13">
            <v>500000</v>
          </cell>
          <cell r="G13">
            <v>275</v>
          </cell>
          <cell r="H13">
            <v>300</v>
          </cell>
        </row>
        <row r="16">
          <cell r="B16" t="str">
            <v>City Fees</v>
          </cell>
        </row>
        <row r="17">
          <cell r="B17" t="str">
            <v>Processing Fees [1]</v>
          </cell>
          <cell r="C17">
            <v>2711.9268480000001</v>
          </cell>
          <cell r="D17">
            <v>2184.1951359999994</v>
          </cell>
          <cell r="E17">
            <v>2184.1951359999994</v>
          </cell>
          <cell r="G17">
            <v>1.5555312457142858</v>
          </cell>
          <cell r="H17">
            <v>1.11854864</v>
          </cell>
        </row>
        <row r="18">
          <cell r="B18" t="str">
            <v>Sewer - City of Sacramento Combined Sewer</v>
          </cell>
          <cell r="C18">
            <v>626.5264285714286</v>
          </cell>
          <cell r="D18">
            <v>1757.5293842364531</v>
          </cell>
          <cell r="E18">
            <v>1718.2584482758618</v>
          </cell>
          <cell r="G18">
            <v>0.53150799999999998</v>
          </cell>
          <cell r="H18">
            <v>0.53150799999999998</v>
          </cell>
        </row>
        <row r="19">
          <cell r="B19" t="str">
            <v>Water</v>
          </cell>
          <cell r="C19">
            <v>500.49948603351947</v>
          </cell>
          <cell r="D19">
            <v>375.37461452513963</v>
          </cell>
          <cell r="E19">
            <v>375.37461452513963</v>
          </cell>
          <cell r="G19">
            <v>0.60282718894009213</v>
          </cell>
          <cell r="H19">
            <v>0.44616239043824701</v>
          </cell>
        </row>
        <row r="20">
          <cell r="B20" t="str">
            <v>Traffic - Construction Excise Tax</v>
          </cell>
          <cell r="C20">
            <v>1182.72</v>
          </cell>
          <cell r="D20">
            <v>887.04</v>
          </cell>
          <cell r="E20">
            <v>887.04</v>
          </cell>
          <cell r="G20">
            <v>0.85440000000000005</v>
          </cell>
          <cell r="H20">
            <v>0.62160000000000004</v>
          </cell>
        </row>
        <row r="21">
          <cell r="B21" t="str">
            <v>Parks - Citywide</v>
          </cell>
          <cell r="C21">
            <v>1336</v>
          </cell>
          <cell r="D21">
            <v>2868</v>
          </cell>
          <cell r="E21">
            <v>2868</v>
          </cell>
          <cell r="G21">
            <v>0.34</v>
          </cell>
          <cell r="H21">
            <v>0.34</v>
          </cell>
        </row>
        <row r="22">
          <cell r="B22" t="str">
            <v>Habitat/Greenbelt Preservation</v>
          </cell>
          <cell r="C22">
            <v>97.386751795690344</v>
          </cell>
          <cell r="D22">
            <v>139.7835704653659</v>
          </cell>
          <cell r="E22">
            <v>255.64022346368719</v>
          </cell>
          <cell r="G22">
            <v>0.36902903225806449</v>
          </cell>
          <cell r="H22">
            <v>0.17319370517928284</v>
          </cell>
        </row>
        <row r="23">
          <cell r="B23" t="str">
            <v>Subtotal City Fees (Rounded)</v>
          </cell>
          <cell r="C23">
            <v>6500</v>
          </cell>
          <cell r="D23">
            <v>8200</v>
          </cell>
          <cell r="E23">
            <v>8300</v>
          </cell>
          <cell r="G23">
            <v>4.2532954669124425</v>
          </cell>
          <cell r="H23">
            <v>3.2310127356175298</v>
          </cell>
        </row>
        <row r="25">
          <cell r="B25" t="str">
            <v>Other Agency Fees</v>
          </cell>
        </row>
        <row r="26">
          <cell r="B26" t="str">
            <v>SAFCA Development Impact Fee</v>
          </cell>
          <cell r="C26">
            <v>1098.6666666666665</v>
          </cell>
          <cell r="D26">
            <v>295.97116676847895</v>
          </cell>
          <cell r="E26">
            <v>88.285714285714292</v>
          </cell>
          <cell r="G26">
            <v>0.24664263897373245</v>
          </cell>
          <cell r="H26">
            <v>0.19214285714285717</v>
          </cell>
        </row>
        <row r="27">
          <cell r="B27" t="str">
            <v>Measure A Development Impact Fee</v>
          </cell>
          <cell r="C27">
            <v>700</v>
          </cell>
          <cell r="D27">
            <v>700</v>
          </cell>
          <cell r="E27">
            <v>700</v>
          </cell>
          <cell r="G27">
            <v>3.7050000000000001</v>
          </cell>
          <cell r="H27">
            <v>1.2</v>
          </cell>
        </row>
        <row r="28">
          <cell r="B28" t="str">
            <v>SRCSD Sewer Fee</v>
          </cell>
          <cell r="C28">
            <v>2100</v>
          </cell>
          <cell r="D28">
            <v>2100</v>
          </cell>
          <cell r="E28">
            <v>2100</v>
          </cell>
          <cell r="G28">
            <v>0.11612903225806451</v>
          </cell>
          <cell r="H28">
            <v>5.4501992031872504E-2</v>
          </cell>
        </row>
        <row r="29">
          <cell r="B29" t="str">
            <v>Subtotal Other Agency Fees (Rounded)</v>
          </cell>
          <cell r="C29">
            <v>3900</v>
          </cell>
          <cell r="D29">
            <v>3100</v>
          </cell>
          <cell r="E29">
            <v>2900</v>
          </cell>
          <cell r="G29">
            <v>4.0677716712317968</v>
          </cell>
          <cell r="H29">
            <v>1.4466448491747297</v>
          </cell>
        </row>
        <row r="31">
          <cell r="B31" t="str">
            <v>Docks Infrastructure Construction</v>
          </cell>
          <cell r="C31">
            <v>18157.545868661222</v>
          </cell>
          <cell r="D31">
            <v>13618.159401495917</v>
          </cell>
          <cell r="E31">
            <v>13618.159401495917</v>
          </cell>
          <cell r="G31">
            <v>11.348466167913264</v>
          </cell>
          <cell r="H31">
            <v>11.348466167913264</v>
          </cell>
        </row>
        <row r="33">
          <cell r="B33" t="str">
            <v xml:space="preserve">Public Facilities </v>
          </cell>
        </row>
        <row r="34">
          <cell r="B34" t="str">
            <v>Sacramento City Unified School District</v>
          </cell>
          <cell r="C34">
            <v>4208</v>
          </cell>
          <cell r="D34">
            <v>3156</v>
          </cell>
          <cell r="E34">
            <v>3156</v>
          </cell>
          <cell r="G34">
            <v>0.42</v>
          </cell>
          <cell r="H34">
            <v>0.42</v>
          </cell>
        </row>
        <row r="35">
          <cell r="B35" t="str">
            <v>Subtotal Public Facilities (Rounded) [4]</v>
          </cell>
          <cell r="C35">
            <v>4200</v>
          </cell>
          <cell r="D35">
            <v>3200</v>
          </cell>
          <cell r="E35">
            <v>3200</v>
          </cell>
          <cell r="G35">
            <v>0.42</v>
          </cell>
          <cell r="H35">
            <v>0.42</v>
          </cell>
        </row>
        <row r="37">
          <cell r="B37" t="str">
            <v>TOTAL COST BURDEN PER UNIT (Rounded)</v>
          </cell>
          <cell r="C37">
            <v>32800</v>
          </cell>
          <cell r="D37">
            <v>28100</v>
          </cell>
          <cell r="E37">
            <v>28000</v>
          </cell>
          <cell r="G37">
            <v>20.089533306057504</v>
          </cell>
          <cell r="H37">
            <v>16.446123752705525</v>
          </cell>
        </row>
        <row r="40">
          <cell r="B40" t="str">
            <v>Cost Burden as % of Unit Sales Price</v>
          </cell>
          <cell r="C40">
            <v>5.4666666666666669E-2</v>
          </cell>
          <cell r="D40">
            <v>7.0250000000000007E-2</v>
          </cell>
          <cell r="E40">
            <v>5.6000000000000001E-2</v>
          </cell>
          <cell r="G40">
            <v>7.3052848385663657E-2</v>
          </cell>
          <cell r="H40">
            <v>5.4820412509018417E-2</v>
          </cell>
        </row>
        <row r="42">
          <cell r="H42" t="str">
            <v>"cost_burden"</v>
          </cell>
        </row>
        <row r="43">
          <cell r="B43" t="str">
            <v>Source: City of Sacramento; and EPS.</v>
          </cell>
        </row>
        <row r="45">
          <cell r="B45" t="str">
            <v>Note: Feasibility Range, based on numerous feasibility analyses conducted by EPS over the last two decades, is described as follows:</v>
          </cell>
        </row>
        <row r="46">
          <cell r="B46" t="str">
            <v>Below 15%:  Feasible</v>
          </cell>
        </row>
        <row r="47">
          <cell r="B47" t="str">
            <v>15% - 20%:  May be feasible</v>
          </cell>
        </row>
        <row r="48">
          <cell r="B48" t="str">
            <v>Above 20%:  Questionable feasibility</v>
          </cell>
        </row>
        <row r="50">
          <cell r="B50" t="str">
            <v>[1]  Processing fees include building permit fee, plan check fee, technology surcharge, business operations tax, strong motion instrumentation fee, fire review</v>
          </cell>
        </row>
        <row r="51">
          <cell r="B51" t="str">
            <v xml:space="preserve">       fee, and residential development tax.</v>
          </cell>
        </row>
        <row r="57">
          <cell r="M57" t="str">
            <v>Table 19-3</v>
          </cell>
        </row>
        <row r="58">
          <cell r="M58" t="str">
            <v>Delta Shores Public Facilities Financing Plan</v>
          </cell>
        </row>
        <row r="59">
          <cell r="M59" t="str">
            <v>Summary of Delta Shores Feasibility</v>
          </cell>
        </row>
        <row r="62">
          <cell r="N62" t="str">
            <v>Residential</v>
          </cell>
          <cell r="R62" t="str">
            <v>Nonresidential</v>
          </cell>
        </row>
        <row r="63">
          <cell r="M63" t="str">
            <v>Item</v>
          </cell>
          <cell r="N63" t="str">
            <v>Townhouse</v>
          </cell>
          <cell r="O63" t="str">
            <v>Lowrise
Flat</v>
          </cell>
          <cell r="P63" t="str">
            <v>Highrise
Flat</v>
          </cell>
          <cell r="R63" t="str">
            <v>Office</v>
          </cell>
          <cell r="S63" t="str">
            <v>Retail</v>
          </cell>
        </row>
        <row r="66">
          <cell r="M66" t="str">
            <v>City Fees</v>
          </cell>
          <cell r="N66">
            <v>6500</v>
          </cell>
          <cell r="O66">
            <v>8200</v>
          </cell>
          <cell r="P66">
            <v>8300</v>
          </cell>
          <cell r="R66" t="e">
            <v>#REF!</v>
          </cell>
          <cell r="S66" t="e">
            <v>#REF!</v>
          </cell>
        </row>
        <row r="68">
          <cell r="M68" t="str">
            <v>Other Agency Fees</v>
          </cell>
          <cell r="N68">
            <v>3900</v>
          </cell>
          <cell r="O68">
            <v>3100</v>
          </cell>
          <cell r="P68">
            <v>2900</v>
          </cell>
          <cell r="R68" t="e">
            <v>#REF!</v>
          </cell>
          <cell r="S68" t="e">
            <v>#REF!</v>
          </cell>
        </row>
        <row r="70">
          <cell r="M70" t="str">
            <v>Backbone Infrastructure  [1]</v>
          </cell>
          <cell r="N70" t="e">
            <v>#REF!</v>
          </cell>
          <cell r="O70" t="e">
            <v>#REF!</v>
          </cell>
          <cell r="P70" t="e">
            <v>#REF!</v>
          </cell>
          <cell r="R70" t="e">
            <v>#REF!</v>
          </cell>
          <cell r="S70" t="e">
            <v>#REF!</v>
          </cell>
        </row>
        <row r="72">
          <cell r="M72" t="str">
            <v>Public Facilities</v>
          </cell>
          <cell r="N72">
            <v>4200</v>
          </cell>
          <cell r="O72">
            <v>3200</v>
          </cell>
          <cell r="P72">
            <v>3200</v>
          </cell>
          <cell r="R72" t="e">
            <v>#REF!</v>
          </cell>
          <cell r="S72" t="e">
            <v>#REF!</v>
          </cell>
        </row>
        <row r="74">
          <cell r="M74" t="str">
            <v>Total Cost Burden</v>
          </cell>
          <cell r="N74" t="e">
            <v>#REF!</v>
          </cell>
          <cell r="O74" t="e">
            <v>#REF!</v>
          </cell>
          <cell r="P74" t="e">
            <v>#REF!</v>
          </cell>
          <cell r="R74" t="e">
            <v>#REF!</v>
          </cell>
          <cell r="S74" t="e">
            <v>#REF!</v>
          </cell>
        </row>
      </sheetData>
      <sheetData sheetId="13">
        <row r="3">
          <cell r="B3" t="str">
            <v>Table 5</v>
          </cell>
        </row>
        <row r="4">
          <cell r="B4" t="str">
            <v>Docks Area Specific Plan Financing Plan</v>
          </cell>
        </row>
        <row r="5">
          <cell r="B5" t="str">
            <v xml:space="preserve">Test of 2-Percent Sales Price </v>
          </cell>
        </row>
        <row r="8">
          <cell r="D8" t="str">
            <v>Residential Units</v>
          </cell>
        </row>
        <row r="9">
          <cell r="B9" t="str">
            <v>Item</v>
          </cell>
          <cell r="C9" t="str">
            <v>Assumptions</v>
          </cell>
          <cell r="D9" t="str">
            <v>Townhouse</v>
          </cell>
        </row>
        <row r="12">
          <cell r="B12" t="str">
            <v>Home Price Estimate [1]</v>
          </cell>
          <cell r="D12">
            <v>600000</v>
          </cell>
        </row>
        <row r="14">
          <cell r="B14" t="str">
            <v>Homeowner's Exemption [2]</v>
          </cell>
          <cell r="D14">
            <v>-7000</v>
          </cell>
        </row>
        <row r="16">
          <cell r="B16" t="str">
            <v>Assessed Value [3]</v>
          </cell>
          <cell r="D16">
            <v>593000</v>
          </cell>
        </row>
        <row r="18">
          <cell r="B18" t="str">
            <v>Property Tax</v>
          </cell>
          <cell r="C18">
            <v>0.01</v>
          </cell>
          <cell r="D18">
            <v>5930</v>
          </cell>
        </row>
        <row r="20">
          <cell r="B20" t="str">
            <v>Other Ad Valorem Taxes</v>
          </cell>
        </row>
        <row r="22">
          <cell r="B22" t="str">
            <v>Total Ad Valorem Taxes</v>
          </cell>
          <cell r="D22">
            <v>5930</v>
          </cell>
        </row>
        <row r="25">
          <cell r="B25" t="str">
            <v>Special Taxes and Assessments</v>
          </cell>
        </row>
        <row r="26">
          <cell r="B26" t="str">
            <v>Sacramento Library Services Tax</v>
          </cell>
          <cell r="D26">
            <v>0</v>
          </cell>
        </row>
        <row r="27">
          <cell r="B27" t="str">
            <v>American River Flood Zone C</v>
          </cell>
          <cell r="D27">
            <v>0</v>
          </cell>
        </row>
        <row r="28">
          <cell r="B28" t="str">
            <v>Sacramento City Lighting &amp; Landscaping</v>
          </cell>
          <cell r="D28">
            <v>0</v>
          </cell>
        </row>
        <row r="29">
          <cell r="B29" t="str">
            <v>SAFCA O &amp; M Assessment No. 1</v>
          </cell>
          <cell r="D29">
            <v>0</v>
          </cell>
        </row>
        <row r="30">
          <cell r="B30" t="str">
            <v>SAFCA Consolidated Capital Assessment</v>
          </cell>
          <cell r="D30">
            <v>0</v>
          </cell>
        </row>
        <row r="31">
          <cell r="B31" t="str">
            <v>Total Special Taxes and Assessments</v>
          </cell>
          <cell r="D31">
            <v>0</v>
          </cell>
        </row>
        <row r="33">
          <cell r="B33" t="str">
            <v xml:space="preserve">Proposed Infrastructure CFD </v>
          </cell>
          <cell r="D33">
            <v>1600</v>
          </cell>
        </row>
        <row r="35">
          <cell r="B35" t="str">
            <v>Total Tax Burden</v>
          </cell>
          <cell r="D35">
            <v>7530</v>
          </cell>
        </row>
        <row r="37">
          <cell r="B37" t="str">
            <v>Tax Burden as % of Home Price</v>
          </cell>
          <cell r="D37">
            <v>1.255E-2</v>
          </cell>
        </row>
        <row r="40">
          <cell r="B40" t="str">
            <v>Source: City of Sacramento and EPS.</v>
          </cell>
        </row>
        <row r="42">
          <cell r="B42" t="str">
            <v>[1]  Valuation assumptions based on projected values in a stabilized housing market.</v>
          </cell>
        </row>
        <row r="43">
          <cell r="B43" t="str">
            <v>[2]  An owner-occupied single-family residence is allowed a $7,000 reduction of the assessed value of the property for the purposes of calculating the annual property tax.</v>
          </cell>
        </row>
        <row r="44">
          <cell r="B44" t="str">
            <v>[3]  The adjusted assessed value is the value upon which the 1% property tax rate, as allowed under Proposition 13, is calculated.</v>
          </cell>
        </row>
      </sheetData>
      <sheetData sheetId="14"/>
      <sheetData sheetId="15"/>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and Use"/>
      <sheetName val="Land Use (2)"/>
      <sheetName val="Sources Uses"/>
      <sheetName val="Fee Revenue"/>
      <sheetName val="Cost Summary"/>
      <sheetName val="Cost Summary (2)"/>
      <sheetName val="RDO Fee Program"/>
      <sheetName val="Cost Alloc"/>
      <sheetName val="Cost Components"/>
      <sheetName val="CIP"/>
      <sheetName val="Offsite Roads"/>
      <sheetName val="Feasibility"/>
      <sheetName val="SF Fees"/>
      <sheetName val="MaxTax"/>
      <sheetName val="Bonds"/>
      <sheetName val="Land Use Input"/>
      <sheetName val="Fee Burden"/>
      <sheetName val="Service Providers"/>
      <sheetName val="Assumptions"/>
      <sheetName val="Rev Support"/>
      <sheetName val="Revenues"/>
      <sheetName val="Road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iggers"/>
      <sheetName val="Land Use"/>
      <sheetName val="Public Parcel"/>
      <sheetName val="Schools"/>
      <sheetName val="Flow Chart"/>
      <sheetName val="Burden"/>
      <sheetName val="Burden (2)"/>
      <sheetName val="Main Cost Summary"/>
      <sheetName val="Sources &amp; Uses"/>
      <sheetName val="Surplus"/>
      <sheetName val="Backbone Costs Alloc"/>
      <sheetName val="MaxTax"/>
      <sheetName val="2% test"/>
      <sheetName val="Cost Summary"/>
      <sheetName val="Existing Fees"/>
      <sheetName val="EDU Factors"/>
      <sheetName val="DLSSP Fair Share"/>
      <sheetName val="Text Tables"/>
      <sheetName val="MacKay Costs"/>
      <sheetName val="Segment Summary"/>
      <sheetName val="Costs by Segment"/>
      <sheetName val="Other Cost Summary"/>
      <sheetName val="Streetscapes"/>
      <sheetName val="Parks - Quadriga"/>
      <sheetName val="Open Space"/>
      <sheetName val="SWP Fee Calcs"/>
      <sheetName val="SWP Fee Program"/>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 JVP (EC - 1)"/>
      <sheetName val="B1 JVP (Hampshire separate)"/>
      <sheetName val="LV0010-ORIGINAL"/>
      <sheetName val="B1 JVP"/>
      <sheetName val="Sheet1"/>
      <sheetName val="CASH FLOW COMP"/>
      <sheetName val="cashflow comparison"/>
      <sheetName val="B1 JVP (ASSUMPTION-2ND)"/>
      <sheetName val="B1 JVP (ASSUMPTION-NO 2ND-refi)"/>
      <sheetName val="B1 JVP (DWS NEGOT.)"/>
      <sheetName val="PERRY 2000"/>
      <sheetName val="B1 JVP (3rd party)"/>
      <sheetName val="SPONSOR CASH FLOWS (ASSMPT"/>
      <sheetName val="B1 JVP (3P-B)(B1)"/>
      <sheetName val="LV0010 IC-1"/>
      <sheetName val="JVP (3rd restructure)"/>
      <sheetName val="SPONSOR CF - JVP (3RD REST.)"/>
    </sheetNames>
    <sheetDataSet>
      <sheetData sheetId="0" refreshError="1">
        <row r="175">
          <cell r="K175">
            <v>0.1792</v>
          </cell>
        </row>
      </sheetData>
      <sheetData sheetId="1" refreshError="1">
        <row r="178">
          <cell r="H178">
            <v>0.74581807936378686</v>
          </cell>
          <cell r="L178">
            <v>0.25418192063621314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er 2"/>
      <sheetName val="Schuler 2  - Lund"/>
      <sheetName val="Schuler 2 - Bruceville Rd"/>
      <sheetName val="Schuler 2  - Lund vs Teichert"/>
      <sheetName val="Schuler2-Lund bid vs Appd Plans"/>
    </sheetNames>
    <sheetDataSet>
      <sheetData sheetId="0" refreshError="1"/>
      <sheetData sheetId="1" refreshError="1"/>
      <sheetData sheetId="2" refreshError="1"/>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App"/>
      <sheetName val="Summary(S1)"/>
      <sheetName val="Assump(S2)"/>
      <sheetName val="Budget (S3)"/>
      <sheetName val="ProjDescSumm(S4)"/>
      <sheetName val="ProjDescAnnual(S4ab)"/>
      <sheetName val="PopEmp(S5ab)"/>
      <sheetName val="Rev(B6)"/>
      <sheetName val="Prop_Tran_Tax(S7)"/>
      <sheetName val="Exp(B8)"/>
      <sheetName val="Fire(B9)"/>
      <sheetName val="PW(B10)"/>
    </sheetNames>
    <sheetDataSet>
      <sheetData sheetId="0"/>
      <sheetData sheetId="1"/>
      <sheetData sheetId="2" refreshError="1">
        <row r="9">
          <cell r="C9">
            <v>74900</v>
          </cell>
        </row>
        <row r="10">
          <cell r="C10">
            <v>29080</v>
          </cell>
        </row>
        <row r="12">
          <cell r="C12">
            <v>82170</v>
          </cell>
        </row>
        <row r="13">
          <cell r="C13">
            <v>103980</v>
          </cell>
        </row>
      </sheetData>
      <sheetData sheetId="3"/>
      <sheetData sheetId="4"/>
      <sheetData sheetId="5"/>
      <sheetData sheetId="6"/>
      <sheetData sheetId="7"/>
      <sheetData sheetId="8"/>
      <sheetData sheetId="9"/>
      <sheetData sheetId="10"/>
      <sheetData sheetId="1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standing Items"/>
      <sheetName val="Notes"/>
      <sheetName val="Affordable for Sale"/>
      <sheetName val="Project Management Detail"/>
      <sheetName val="Affordable for Rent"/>
      <sheetName val="Annual Cash Flow"/>
      <sheetName val="Q Cash Flow"/>
      <sheetName val="Property Taxes"/>
      <sheetName val="Annual Fin Stmt"/>
      <sheetName val="Q Fin Stmt"/>
      <sheetName val="Assumptions"/>
      <sheetName val="Tax Exempt Financing Assump"/>
      <sheetName val="Annual CFD Financing"/>
      <sheetName val="CFD Financing"/>
      <sheetName val="Lot Res Anal"/>
      <sheetName val="Residential Absorption"/>
      <sheetName val="Annual TIF Financing"/>
      <sheetName val="TIF Fin"/>
      <sheetName val="Housing Policy Compliance"/>
      <sheetName val="Hypothetical Value New Apt HS"/>
      <sheetName val="Residual Summary"/>
      <sheetName val="Infrastructure Budget"/>
      <sheetName val="Spread Off-Tracts"/>
      <sheetName val="Q Off-Tracts"/>
      <sheetName val="Land Sales Assumption"/>
      <sheetName val="Residential Revenue"/>
      <sheetName val="Annual Public Finance"/>
      <sheetName val="Other Revenue By Type"/>
      <sheetName val="MSD_TIDA Admin Costs"/>
      <sheetName val="Planning &amp; Entitlement Costs"/>
      <sheetName val="Escalation"/>
      <sheetName val="Project Schedule"/>
      <sheetName val="Spread IN-Tracts"/>
      <sheetName val="Q In-Tracts"/>
      <sheetName val="In-Tract Budget"/>
      <sheetName val="Retail_Hotel Assumptions"/>
      <sheetName val="Retail_Hotel Output"/>
      <sheetName val="Retail Land Value Phase 1"/>
      <sheetName val="Retail Land Value Phase 5"/>
      <sheetName val="Retail Land Value Phase 5 - BH"/>
      <sheetName val="Retail Land Value Phase 6"/>
      <sheetName val="Retail Land Value Phase 7"/>
      <sheetName val="Historical R1 Value Phase "/>
      <sheetName val="Historical RH2 Value Pha"/>
      <sheetName val="Historical R2Land Value Pha (2)"/>
      <sheetName val="Retail Rent"/>
      <sheetName val="Full-Service Cash Flows"/>
      <sheetName val="FS Valuation"/>
      <sheetName val="Conference Center Cash Flows"/>
      <sheetName val="Conference Center Valuation"/>
      <sheetName val="YBI Cash Flows"/>
      <sheetName val="YBI Valuation"/>
      <sheetName val="Vacation Ownership (Timesha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mmunity Costs"/>
      <sheetName val="Segment Summary"/>
      <sheetName val="Type Costs"/>
      <sheetName val="Cost Summary"/>
      <sheetName val="Dual Cost"/>
      <sheetName val="Scenario 1"/>
      <sheetName val="Scenario 2"/>
      <sheetName val="Summary Burden"/>
      <sheetName val="EXTRA Shared Scenarios"/>
      <sheetName val="HH Expenditures"/>
      <sheetName val="Taxable Sales"/>
      <sheetName val="Site Data Report Tables"/>
      <sheetName val="Trends"/>
    </sheetNames>
    <sheetDataSet>
      <sheetData sheetId="0"/>
      <sheetData sheetId="1"/>
      <sheetData sheetId="2"/>
      <sheetData sheetId="3" refreshError="1">
        <row r="15">
          <cell r="B15" t="str">
            <v>1-1</v>
          </cell>
          <cell r="E15">
            <v>226590</v>
          </cell>
        </row>
        <row r="16">
          <cell r="B16" t="str">
            <v>1-2</v>
          </cell>
          <cell r="E16">
            <v>783614</v>
          </cell>
        </row>
        <row r="17">
          <cell r="B17" t="str">
            <v>1-3</v>
          </cell>
          <cell r="E17">
            <v>738983</v>
          </cell>
        </row>
        <row r="18">
          <cell r="B18" t="str">
            <v>1-4</v>
          </cell>
          <cell r="E18">
            <v>336658</v>
          </cell>
        </row>
        <row r="19">
          <cell r="B19" t="str">
            <v>1-5</v>
          </cell>
          <cell r="E19">
            <v>294763</v>
          </cell>
        </row>
        <row r="20">
          <cell r="B20" t="str">
            <v>1-6</v>
          </cell>
          <cell r="E20">
            <v>247923</v>
          </cell>
        </row>
        <row r="21">
          <cell r="B21" t="str">
            <v>1-7</v>
          </cell>
          <cell r="E21">
            <v>787185</v>
          </cell>
        </row>
        <row r="22">
          <cell r="B22" t="str">
            <v>1-8</v>
          </cell>
          <cell r="E22">
            <v>695856</v>
          </cell>
        </row>
        <row r="23">
          <cell r="B23" t="str">
            <v>1-9</v>
          </cell>
          <cell r="E23">
            <v>204939</v>
          </cell>
        </row>
        <row r="24">
          <cell r="B24" t="str">
            <v>1-10</v>
          </cell>
          <cell r="E24">
            <v>631988</v>
          </cell>
        </row>
        <row r="25">
          <cell r="B25" t="str">
            <v>1-11</v>
          </cell>
          <cell r="E25">
            <v>100151</v>
          </cell>
        </row>
        <row r="26">
          <cell r="B26" t="str">
            <v>1-12</v>
          </cell>
          <cell r="E26">
            <v>742842</v>
          </cell>
        </row>
        <row r="27">
          <cell r="B27" t="str">
            <v>1-13</v>
          </cell>
          <cell r="E27">
            <v>942113</v>
          </cell>
        </row>
        <row r="28">
          <cell r="B28" t="str">
            <v>1-14</v>
          </cell>
          <cell r="E28">
            <v>3931480</v>
          </cell>
        </row>
        <row r="29">
          <cell r="B29" t="str">
            <v>1-MJ</v>
          </cell>
          <cell r="E29">
            <v>912800</v>
          </cell>
        </row>
        <row r="30">
          <cell r="E30">
            <v>11577885</v>
          </cell>
        </row>
        <row r="33">
          <cell r="B33" t="str">
            <v>2-1</v>
          </cell>
          <cell r="E33">
            <v>923209</v>
          </cell>
        </row>
        <row r="34">
          <cell r="B34" t="str">
            <v>2-2</v>
          </cell>
          <cell r="E34">
            <v>1131018</v>
          </cell>
        </row>
        <row r="35">
          <cell r="B35" t="str">
            <v>2-3</v>
          </cell>
          <cell r="E35">
            <v>1046942.4</v>
          </cell>
        </row>
        <row r="36">
          <cell r="B36" t="str">
            <v>2-4</v>
          </cell>
          <cell r="E36">
            <v>1175435.8</v>
          </cell>
        </row>
        <row r="37">
          <cell r="B37" t="str">
            <v>2-5</v>
          </cell>
          <cell r="E37">
            <v>448420</v>
          </cell>
        </row>
        <row r="38">
          <cell r="B38" t="str">
            <v>2-6</v>
          </cell>
          <cell r="E38">
            <v>484211</v>
          </cell>
        </row>
        <row r="39">
          <cell r="B39" t="str">
            <v>2-7</v>
          </cell>
          <cell r="E39">
            <v>94052</v>
          </cell>
        </row>
        <row r="40">
          <cell r="B40" t="str">
            <v>2-8</v>
          </cell>
          <cell r="E40">
            <v>94052</v>
          </cell>
        </row>
        <row r="41">
          <cell r="B41" t="str">
            <v>2-9</v>
          </cell>
          <cell r="E41">
            <v>152163</v>
          </cell>
        </row>
        <row r="42">
          <cell r="B42" t="str">
            <v>2-10</v>
          </cell>
          <cell r="E42">
            <v>27446</v>
          </cell>
        </row>
        <row r="43">
          <cell r="B43" t="str">
            <v>2-11</v>
          </cell>
          <cell r="E43">
            <v>27446</v>
          </cell>
        </row>
        <row r="44">
          <cell r="B44" t="str">
            <v>2-12</v>
          </cell>
          <cell r="E44">
            <v>27446</v>
          </cell>
        </row>
        <row r="45">
          <cell r="B45" t="str">
            <v>2-13</v>
          </cell>
          <cell r="E45">
            <v>2629984</v>
          </cell>
        </row>
        <row r="46">
          <cell r="B46" t="str">
            <v>2-14</v>
          </cell>
          <cell r="E46">
            <v>453501</v>
          </cell>
        </row>
        <row r="47">
          <cell r="B47" t="str">
            <v>2-MJ</v>
          </cell>
          <cell r="E47">
            <v>1058400</v>
          </cell>
        </row>
        <row r="48">
          <cell r="E48">
            <v>9773726.1999999993</v>
          </cell>
        </row>
        <row r="51">
          <cell r="B51" t="str">
            <v>3-1</v>
          </cell>
          <cell r="E51">
            <v>983745</v>
          </cell>
        </row>
        <row r="52">
          <cell r="B52" t="str">
            <v>3-2</v>
          </cell>
          <cell r="E52">
            <v>562975</v>
          </cell>
        </row>
        <row r="53">
          <cell r="E53">
            <v>1546720</v>
          </cell>
        </row>
        <row r="56">
          <cell r="B56" t="str">
            <v>4-1</v>
          </cell>
          <cell r="E56">
            <v>943565</v>
          </cell>
        </row>
        <row r="57">
          <cell r="B57" t="str">
            <v>4-2</v>
          </cell>
          <cell r="E57">
            <v>316386</v>
          </cell>
        </row>
        <row r="58">
          <cell r="E58">
            <v>1259951</v>
          </cell>
        </row>
        <row r="79">
          <cell r="P79" t="str">
            <v>1-1</v>
          </cell>
          <cell r="S79">
            <v>149800</v>
          </cell>
        </row>
        <row r="80">
          <cell r="P80" t="str">
            <v>1-3</v>
          </cell>
          <cell r="S80">
            <v>233450</v>
          </cell>
        </row>
        <row r="81">
          <cell r="P81" t="str">
            <v>1-4</v>
          </cell>
          <cell r="S81">
            <v>90300</v>
          </cell>
        </row>
        <row r="82">
          <cell r="P82" t="str">
            <v>1-5</v>
          </cell>
          <cell r="S82">
            <v>41300</v>
          </cell>
        </row>
        <row r="83">
          <cell r="P83" t="str">
            <v>1-6</v>
          </cell>
          <cell r="S83">
            <v>49700</v>
          </cell>
        </row>
        <row r="84">
          <cell r="P84" t="str">
            <v>1-7</v>
          </cell>
          <cell r="S84">
            <v>554050</v>
          </cell>
        </row>
        <row r="85">
          <cell r="P85" t="str">
            <v>1-8</v>
          </cell>
          <cell r="S85">
            <v>98700</v>
          </cell>
        </row>
        <row r="86">
          <cell r="P86" t="str">
            <v>1-9</v>
          </cell>
          <cell r="S86">
            <v>36400</v>
          </cell>
        </row>
        <row r="87">
          <cell r="P87" t="str">
            <v>1-10</v>
          </cell>
          <cell r="S87">
            <v>86800</v>
          </cell>
        </row>
        <row r="88">
          <cell r="P88" t="str">
            <v>1-11</v>
          </cell>
          <cell r="S88">
            <v>24500</v>
          </cell>
        </row>
        <row r="89">
          <cell r="P89" t="str">
            <v>1-12</v>
          </cell>
          <cell r="S89">
            <v>175700</v>
          </cell>
        </row>
        <row r="90">
          <cell r="P90" t="str">
            <v>1-MJ</v>
          </cell>
          <cell r="S90">
            <v>3446226</v>
          </cell>
        </row>
        <row r="91">
          <cell r="P91" t="str">
            <v>1-OS</v>
          </cell>
          <cell r="S91">
            <v>2459352</v>
          </cell>
        </row>
        <row r="92">
          <cell r="S92">
            <v>7446278</v>
          </cell>
        </row>
        <row r="95">
          <cell r="P95" t="str">
            <v>2-1</v>
          </cell>
          <cell r="S95">
            <v>247100</v>
          </cell>
        </row>
        <row r="96">
          <cell r="P96" t="str">
            <v>2-2</v>
          </cell>
          <cell r="S96">
            <v>368200</v>
          </cell>
        </row>
        <row r="97">
          <cell r="P97" t="str">
            <v>2-3</v>
          </cell>
          <cell r="S97">
            <v>177800</v>
          </cell>
        </row>
        <row r="98">
          <cell r="P98" t="str">
            <v>2-7</v>
          </cell>
          <cell r="S98">
            <v>22400</v>
          </cell>
        </row>
        <row r="99">
          <cell r="P99" t="str">
            <v>2-8</v>
          </cell>
          <cell r="S99">
            <v>22400</v>
          </cell>
        </row>
        <row r="100">
          <cell r="P100" t="str">
            <v>2-9</v>
          </cell>
          <cell r="S100">
            <v>32900</v>
          </cell>
        </row>
        <row r="101">
          <cell r="P101" t="str">
            <v>2-10</v>
          </cell>
          <cell r="S101">
            <v>5250</v>
          </cell>
        </row>
        <row r="102">
          <cell r="P102" t="str">
            <v>2-11</v>
          </cell>
          <cell r="S102">
            <v>5250</v>
          </cell>
        </row>
        <row r="103">
          <cell r="P103" t="str">
            <v>2-12</v>
          </cell>
          <cell r="S103">
            <v>5250</v>
          </cell>
        </row>
        <row r="104">
          <cell r="P104" t="str">
            <v>2-MJ</v>
          </cell>
          <cell r="S104">
            <v>0</v>
          </cell>
        </row>
        <row r="105">
          <cell r="S105">
            <v>886550</v>
          </cell>
        </row>
        <row r="108">
          <cell r="P108" t="str">
            <v>3-1</v>
          </cell>
          <cell r="S108">
            <v>95200</v>
          </cell>
        </row>
        <row r="109">
          <cell r="P109" t="str">
            <v>3-2</v>
          </cell>
          <cell r="S109">
            <v>95200</v>
          </cell>
        </row>
        <row r="110">
          <cell r="S110">
            <v>190400</v>
          </cell>
        </row>
        <row r="113">
          <cell r="P113" t="str">
            <v>4-2</v>
          </cell>
          <cell r="S113">
            <v>3500</v>
          </cell>
        </row>
        <row r="114">
          <cell r="S114">
            <v>3500</v>
          </cell>
        </row>
        <row r="133">
          <cell r="AD133" t="str">
            <v>1-1</v>
          </cell>
          <cell r="AG133">
            <v>54600</v>
          </cell>
        </row>
        <row r="134">
          <cell r="AD134" t="str">
            <v>1-2</v>
          </cell>
          <cell r="AG134">
            <v>106400</v>
          </cell>
        </row>
        <row r="135">
          <cell r="AD135" t="str">
            <v>1-3</v>
          </cell>
          <cell r="AG135">
            <v>173600</v>
          </cell>
        </row>
        <row r="136">
          <cell r="AD136" t="str">
            <v>1-4</v>
          </cell>
          <cell r="AG136">
            <v>76300</v>
          </cell>
        </row>
        <row r="137">
          <cell r="AD137" t="str">
            <v>1-5</v>
          </cell>
          <cell r="AG137">
            <v>72100</v>
          </cell>
        </row>
        <row r="138">
          <cell r="AD138" t="str">
            <v>1-6</v>
          </cell>
          <cell r="AG138">
            <v>42000</v>
          </cell>
        </row>
        <row r="139">
          <cell r="AD139" t="str">
            <v>1-7</v>
          </cell>
          <cell r="AG139">
            <v>182000</v>
          </cell>
        </row>
        <row r="140">
          <cell r="AD140" t="str">
            <v>1-8</v>
          </cell>
          <cell r="AG140">
            <v>126000</v>
          </cell>
        </row>
        <row r="141">
          <cell r="AD141" t="str">
            <v>1-9</v>
          </cell>
          <cell r="AG141">
            <v>45500</v>
          </cell>
        </row>
        <row r="142">
          <cell r="AD142" t="str">
            <v>1-10</v>
          </cell>
          <cell r="AG142">
            <v>147700</v>
          </cell>
        </row>
        <row r="143">
          <cell r="AD143" t="str">
            <v>1-11</v>
          </cell>
          <cell r="AG143">
            <v>147000</v>
          </cell>
        </row>
        <row r="144">
          <cell r="AD144" t="str">
            <v>1-12</v>
          </cell>
          <cell r="AG144">
            <v>110600</v>
          </cell>
        </row>
        <row r="145">
          <cell r="AD145" t="str">
            <v>1-13</v>
          </cell>
          <cell r="AG145">
            <v>190400</v>
          </cell>
        </row>
        <row r="146">
          <cell r="AD146" t="str">
            <v>1-MJ</v>
          </cell>
          <cell r="AG146">
            <v>2310000</v>
          </cell>
        </row>
        <row r="147">
          <cell r="AG147">
            <v>3784200</v>
          </cell>
        </row>
        <row r="150">
          <cell r="AD150" t="str">
            <v>2-1</v>
          </cell>
          <cell r="AG150">
            <v>169400</v>
          </cell>
        </row>
        <row r="151">
          <cell r="AD151" t="str">
            <v>2-2</v>
          </cell>
          <cell r="AG151">
            <v>207200</v>
          </cell>
        </row>
        <row r="152">
          <cell r="AD152" t="str">
            <v>2-3</v>
          </cell>
          <cell r="AG152">
            <v>193200</v>
          </cell>
        </row>
        <row r="153">
          <cell r="AD153" t="str">
            <v>2-4</v>
          </cell>
          <cell r="AG153">
            <v>143500</v>
          </cell>
        </row>
        <row r="154">
          <cell r="AD154" t="str">
            <v>2-5</v>
          </cell>
          <cell r="AG154">
            <v>143500</v>
          </cell>
        </row>
        <row r="155">
          <cell r="AD155" t="str">
            <v>2-6</v>
          </cell>
          <cell r="AG155">
            <v>155400</v>
          </cell>
        </row>
        <row r="156">
          <cell r="AD156" t="str">
            <v>2-7</v>
          </cell>
          <cell r="AG156">
            <v>23800</v>
          </cell>
        </row>
        <row r="157">
          <cell r="AD157" t="str">
            <v>2-8</v>
          </cell>
          <cell r="AG157">
            <v>23800</v>
          </cell>
        </row>
        <row r="158">
          <cell r="AD158" t="str">
            <v>2-9</v>
          </cell>
          <cell r="AG158">
            <v>36400</v>
          </cell>
        </row>
        <row r="159">
          <cell r="AD159" t="str">
            <v>2-10</v>
          </cell>
          <cell r="AG159">
            <v>9100</v>
          </cell>
        </row>
        <row r="160">
          <cell r="AD160" t="str">
            <v>2-11</v>
          </cell>
          <cell r="AG160">
            <v>9100</v>
          </cell>
        </row>
        <row r="161">
          <cell r="AD161" t="str">
            <v>2-12</v>
          </cell>
          <cell r="AG161">
            <v>9100</v>
          </cell>
        </row>
        <row r="162">
          <cell r="AD162" t="str">
            <v>2-13</v>
          </cell>
          <cell r="AG162">
            <v>345800</v>
          </cell>
        </row>
        <row r="163">
          <cell r="AD163" t="str">
            <v>2-14</v>
          </cell>
          <cell r="AG163">
            <v>72100</v>
          </cell>
        </row>
        <row r="164">
          <cell r="AD164" t="str">
            <v>2-MJ</v>
          </cell>
          <cell r="AG164">
            <v>4725000</v>
          </cell>
        </row>
        <row r="165">
          <cell r="AG165">
            <v>6266400</v>
          </cell>
        </row>
        <row r="168">
          <cell r="AD168" t="str">
            <v>3-1</v>
          </cell>
          <cell r="AG168">
            <v>130200</v>
          </cell>
        </row>
        <row r="169">
          <cell r="AD169" t="str">
            <v>3-2</v>
          </cell>
          <cell r="AG169">
            <v>130200</v>
          </cell>
        </row>
        <row r="170">
          <cell r="AG170">
            <v>260400</v>
          </cell>
        </row>
        <row r="173">
          <cell r="AD173" t="str">
            <v>4-1</v>
          </cell>
          <cell r="AG173">
            <v>177800</v>
          </cell>
        </row>
        <row r="174">
          <cell r="AD174" t="str">
            <v>4-2</v>
          </cell>
          <cell r="AG174">
            <v>76300</v>
          </cell>
        </row>
        <row r="175">
          <cell r="AG175">
            <v>254100</v>
          </cell>
        </row>
        <row r="196">
          <cell r="AQ196" t="str">
            <v>1-1</v>
          </cell>
          <cell r="AT196">
            <v>87080</v>
          </cell>
        </row>
        <row r="197">
          <cell r="AQ197" t="str">
            <v>1-2</v>
          </cell>
          <cell r="AT197">
            <v>115570</v>
          </cell>
        </row>
        <row r="198">
          <cell r="AQ198" t="str">
            <v>1-3</v>
          </cell>
          <cell r="AT198">
            <v>102200</v>
          </cell>
        </row>
        <row r="199">
          <cell r="AQ199" t="str">
            <v>1-4</v>
          </cell>
          <cell r="AT199">
            <v>40600</v>
          </cell>
        </row>
        <row r="200">
          <cell r="AQ200" t="str">
            <v>1-5</v>
          </cell>
          <cell r="AT200">
            <v>35980</v>
          </cell>
        </row>
        <row r="201">
          <cell r="AQ201" t="str">
            <v>1-6</v>
          </cell>
          <cell r="AT201">
            <v>23170</v>
          </cell>
        </row>
        <row r="202">
          <cell r="AQ202" t="str">
            <v>1-7</v>
          </cell>
          <cell r="AT202">
            <v>138880</v>
          </cell>
        </row>
        <row r="203">
          <cell r="AQ203" t="str">
            <v>1-8</v>
          </cell>
          <cell r="AT203">
            <v>220500</v>
          </cell>
        </row>
        <row r="204">
          <cell r="AQ204" t="str">
            <v>1-9</v>
          </cell>
          <cell r="AT204">
            <v>30100</v>
          </cell>
        </row>
        <row r="205">
          <cell r="AQ205" t="str">
            <v>1-10</v>
          </cell>
          <cell r="AT205">
            <v>53760</v>
          </cell>
        </row>
        <row r="206">
          <cell r="AQ206" t="str">
            <v>1-11</v>
          </cell>
          <cell r="AT206">
            <v>194180</v>
          </cell>
        </row>
        <row r="207">
          <cell r="AQ207" t="str">
            <v>1-12</v>
          </cell>
          <cell r="AT207">
            <v>57260</v>
          </cell>
        </row>
        <row r="208">
          <cell r="AQ208" t="str">
            <v>1-13</v>
          </cell>
          <cell r="AT208">
            <v>309820</v>
          </cell>
        </row>
        <row r="209">
          <cell r="AQ209" t="str">
            <v>1-14</v>
          </cell>
          <cell r="AT209">
            <v>88900</v>
          </cell>
        </row>
        <row r="210">
          <cell r="AQ210" t="str">
            <v>1-MJ</v>
          </cell>
          <cell r="AT210">
            <v>501200</v>
          </cell>
        </row>
        <row r="211">
          <cell r="AT211">
            <v>1999200</v>
          </cell>
        </row>
        <row r="214">
          <cell r="AQ214" t="str">
            <v>2-1</v>
          </cell>
          <cell r="AT214">
            <v>195300</v>
          </cell>
        </row>
        <row r="215">
          <cell r="AQ215" t="str">
            <v>2-2</v>
          </cell>
          <cell r="AT215">
            <v>203420</v>
          </cell>
        </row>
        <row r="216">
          <cell r="AQ216" t="str">
            <v>2-3</v>
          </cell>
          <cell r="AT216">
            <v>155820</v>
          </cell>
        </row>
        <row r="217">
          <cell r="AQ217" t="str">
            <v>2-4</v>
          </cell>
          <cell r="AT217">
            <v>213710</v>
          </cell>
        </row>
        <row r="218">
          <cell r="AQ218" t="str">
            <v>2-5</v>
          </cell>
          <cell r="AT218">
            <v>157500</v>
          </cell>
        </row>
        <row r="219">
          <cell r="AQ219" t="str">
            <v>2-6</v>
          </cell>
          <cell r="AT219">
            <v>134120</v>
          </cell>
        </row>
        <row r="220">
          <cell r="AQ220" t="str">
            <v>2-7</v>
          </cell>
          <cell r="AT220">
            <v>110880</v>
          </cell>
        </row>
        <row r="221">
          <cell r="AQ221" t="str">
            <v>2-8</v>
          </cell>
          <cell r="AT221">
            <v>110880</v>
          </cell>
        </row>
        <row r="222">
          <cell r="AQ222" t="str">
            <v>2-9</v>
          </cell>
          <cell r="AT222">
            <v>106820</v>
          </cell>
        </row>
        <row r="223">
          <cell r="AQ223" t="str">
            <v>2-10</v>
          </cell>
          <cell r="AT223">
            <v>19740</v>
          </cell>
        </row>
        <row r="224">
          <cell r="AQ224" t="str">
            <v>2-11</v>
          </cell>
          <cell r="AT224">
            <v>19040</v>
          </cell>
        </row>
        <row r="225">
          <cell r="AQ225" t="str">
            <v>2-12</v>
          </cell>
          <cell r="AT225">
            <v>19460</v>
          </cell>
        </row>
        <row r="226">
          <cell r="AQ226" t="str">
            <v>2-13</v>
          </cell>
          <cell r="AT226">
            <v>491260</v>
          </cell>
        </row>
        <row r="227">
          <cell r="AT227">
            <v>1937950</v>
          </cell>
        </row>
        <row r="230">
          <cell r="AQ230" t="str">
            <v>3-1</v>
          </cell>
          <cell r="AT230">
            <v>189700</v>
          </cell>
        </row>
        <row r="231">
          <cell r="AQ231" t="str">
            <v>3-2</v>
          </cell>
          <cell r="AT231">
            <v>177660</v>
          </cell>
        </row>
        <row r="232">
          <cell r="AT232">
            <v>367360</v>
          </cell>
        </row>
        <row r="235">
          <cell r="AQ235" t="str">
            <v>4-1</v>
          </cell>
          <cell r="AT235">
            <v>149100</v>
          </cell>
        </row>
        <row r="236">
          <cell r="AQ236" t="str">
            <v>4-2</v>
          </cell>
          <cell r="AT236">
            <v>72800</v>
          </cell>
        </row>
        <row r="237">
          <cell r="AT237">
            <v>221900</v>
          </cell>
        </row>
        <row r="257">
          <cell r="BE257" t="str">
            <v>1-1</v>
          </cell>
          <cell r="BH257">
            <v>42000</v>
          </cell>
        </row>
        <row r="258">
          <cell r="BE258" t="str">
            <v>1-7</v>
          </cell>
          <cell r="BH258">
            <v>147000</v>
          </cell>
        </row>
        <row r="259">
          <cell r="BE259" t="str">
            <v>1-11</v>
          </cell>
          <cell r="BH259">
            <v>91000</v>
          </cell>
        </row>
        <row r="260">
          <cell r="BE260" t="str">
            <v>1-MJ</v>
          </cell>
          <cell r="BH260">
            <v>28000</v>
          </cell>
        </row>
        <row r="261">
          <cell r="BH261">
            <v>308000</v>
          </cell>
        </row>
        <row r="264">
          <cell r="BE264" t="str">
            <v>2-1</v>
          </cell>
          <cell r="BH264">
            <v>102900</v>
          </cell>
        </row>
        <row r="265">
          <cell r="BE265" t="str">
            <v>2-2</v>
          </cell>
          <cell r="BH265">
            <v>127400</v>
          </cell>
        </row>
        <row r="266">
          <cell r="BE266" t="str">
            <v>2-3</v>
          </cell>
          <cell r="BH266">
            <v>117600</v>
          </cell>
        </row>
        <row r="267">
          <cell r="BE267" t="str">
            <v>2-5</v>
          </cell>
          <cell r="BH267">
            <v>88200</v>
          </cell>
        </row>
        <row r="268">
          <cell r="BE268" t="str">
            <v>2-6</v>
          </cell>
          <cell r="BH268">
            <v>93100</v>
          </cell>
        </row>
        <row r="269">
          <cell r="BE269" t="str">
            <v>2-MJ</v>
          </cell>
          <cell r="BH269">
            <v>3306800</v>
          </cell>
        </row>
        <row r="270">
          <cell r="BE270" t="str">
            <v>2-OS</v>
          </cell>
          <cell r="BH270">
            <v>999600</v>
          </cell>
        </row>
        <row r="271">
          <cell r="BH271">
            <v>4835600</v>
          </cell>
        </row>
        <row r="274">
          <cell r="BH274">
            <v>0</v>
          </cell>
        </row>
        <row r="275">
          <cell r="BH275">
            <v>0</v>
          </cell>
        </row>
        <row r="278">
          <cell r="BH278">
            <v>0</v>
          </cell>
        </row>
        <row r="279">
          <cell r="BH279">
            <v>0</v>
          </cell>
        </row>
        <row r="282">
          <cell r="BH282">
            <v>5143600</v>
          </cell>
        </row>
        <row r="300">
          <cell r="BS300" t="str">
            <v>1-MJ</v>
          </cell>
          <cell r="BV300">
            <v>2234400</v>
          </cell>
        </row>
        <row r="301">
          <cell r="BV301">
            <v>2234400</v>
          </cell>
        </row>
        <row r="304">
          <cell r="BS304" t="str">
            <v>2-MJ</v>
          </cell>
          <cell r="BV304">
            <v>1585500</v>
          </cell>
        </row>
        <row r="305">
          <cell r="BV305">
            <v>1585500</v>
          </cell>
        </row>
        <row r="308">
          <cell r="BV308">
            <v>0</v>
          </cell>
        </row>
        <row r="309">
          <cell r="BV309">
            <v>0</v>
          </cell>
        </row>
        <row r="312">
          <cell r="BV312">
            <v>0</v>
          </cell>
        </row>
        <row r="313">
          <cell r="BV313">
            <v>0</v>
          </cell>
        </row>
        <row r="333">
          <cell r="CG333" t="str">
            <v>1-1</v>
          </cell>
          <cell r="CJ333">
            <v>77000</v>
          </cell>
        </row>
        <row r="334">
          <cell r="CG334" t="str">
            <v>1-2</v>
          </cell>
          <cell r="CJ334">
            <v>154000</v>
          </cell>
        </row>
        <row r="335">
          <cell r="CG335" t="str">
            <v>1-3</v>
          </cell>
          <cell r="CJ335">
            <v>254100</v>
          </cell>
        </row>
        <row r="336">
          <cell r="CG336" t="str">
            <v>1-4</v>
          </cell>
          <cell r="CJ336">
            <v>107800</v>
          </cell>
        </row>
        <row r="337">
          <cell r="CG337" t="str">
            <v>1-5</v>
          </cell>
          <cell r="CJ337">
            <v>100100</v>
          </cell>
        </row>
        <row r="338">
          <cell r="CG338" t="str">
            <v>1-6</v>
          </cell>
          <cell r="CJ338">
            <v>38500</v>
          </cell>
        </row>
        <row r="339">
          <cell r="CG339" t="str">
            <v>1-7</v>
          </cell>
          <cell r="CJ339">
            <v>269500</v>
          </cell>
        </row>
        <row r="340">
          <cell r="CG340" t="str">
            <v>1-8</v>
          </cell>
          <cell r="CJ340">
            <v>184800</v>
          </cell>
        </row>
        <row r="341">
          <cell r="CG341" t="str">
            <v>1-9</v>
          </cell>
          <cell r="CJ341">
            <v>69300</v>
          </cell>
        </row>
        <row r="342">
          <cell r="CG342" t="str">
            <v>1-10</v>
          </cell>
          <cell r="CJ342">
            <v>215600</v>
          </cell>
        </row>
        <row r="343">
          <cell r="CG343" t="str">
            <v>1-11</v>
          </cell>
          <cell r="CJ343">
            <v>53900</v>
          </cell>
        </row>
        <row r="344">
          <cell r="CG344" t="str">
            <v>1-12</v>
          </cell>
          <cell r="CJ344">
            <v>161700</v>
          </cell>
        </row>
        <row r="345">
          <cell r="CG345" t="str">
            <v>1-OS</v>
          </cell>
          <cell r="CJ345">
            <v>318500</v>
          </cell>
        </row>
        <row r="346">
          <cell r="CJ346">
            <v>2004800</v>
          </cell>
        </row>
        <row r="349">
          <cell r="CG349" t="str">
            <v>2-1</v>
          </cell>
          <cell r="CJ349">
            <v>161700</v>
          </cell>
        </row>
        <row r="350">
          <cell r="CG350" t="str">
            <v>2-2</v>
          </cell>
          <cell r="CJ350">
            <v>200200</v>
          </cell>
        </row>
        <row r="351">
          <cell r="CG351" t="str">
            <v>2-3</v>
          </cell>
          <cell r="CJ351">
            <v>184800</v>
          </cell>
        </row>
        <row r="352">
          <cell r="CG352" t="str">
            <v>2-4</v>
          </cell>
          <cell r="CJ352">
            <v>207900</v>
          </cell>
        </row>
        <row r="353">
          <cell r="CG353" t="str">
            <v>2-5</v>
          </cell>
          <cell r="CJ353">
            <v>138600</v>
          </cell>
        </row>
        <row r="354">
          <cell r="CG354" t="str">
            <v>2-6</v>
          </cell>
          <cell r="CJ354">
            <v>146300</v>
          </cell>
        </row>
        <row r="355">
          <cell r="CG355" t="str">
            <v>2-7</v>
          </cell>
          <cell r="CJ355">
            <v>38500</v>
          </cell>
        </row>
        <row r="356">
          <cell r="CG356" t="str">
            <v>2-8</v>
          </cell>
          <cell r="CJ356">
            <v>38500</v>
          </cell>
        </row>
        <row r="357">
          <cell r="CG357" t="str">
            <v>2-9</v>
          </cell>
          <cell r="CJ357">
            <v>61600</v>
          </cell>
        </row>
        <row r="358">
          <cell r="CG358" t="str">
            <v>2-10</v>
          </cell>
          <cell r="CJ358">
            <v>11550</v>
          </cell>
        </row>
        <row r="359">
          <cell r="CG359" t="str">
            <v>2-11</v>
          </cell>
          <cell r="CJ359">
            <v>11550</v>
          </cell>
        </row>
        <row r="360">
          <cell r="CG360" t="str">
            <v>2-12</v>
          </cell>
          <cell r="CJ360">
            <v>11550</v>
          </cell>
        </row>
        <row r="361">
          <cell r="CG361" t="str">
            <v>2-13</v>
          </cell>
          <cell r="CJ361">
            <v>523600</v>
          </cell>
        </row>
        <row r="362">
          <cell r="CG362" t="str">
            <v>2-14</v>
          </cell>
          <cell r="CJ362">
            <v>100100</v>
          </cell>
        </row>
        <row r="363">
          <cell r="CJ363">
            <v>1836450</v>
          </cell>
        </row>
        <row r="366">
          <cell r="CG366" t="str">
            <v>3-1</v>
          </cell>
          <cell r="CJ366">
            <v>192500</v>
          </cell>
        </row>
        <row r="367">
          <cell r="CG367" t="str">
            <v>3-2</v>
          </cell>
          <cell r="CJ367">
            <v>192500</v>
          </cell>
        </row>
        <row r="368">
          <cell r="CJ368">
            <v>385000</v>
          </cell>
        </row>
        <row r="371">
          <cell r="CG371" t="str">
            <v>4-2</v>
          </cell>
          <cell r="CJ371">
            <v>107800</v>
          </cell>
        </row>
        <row r="372">
          <cell r="CJ372">
            <v>107800</v>
          </cell>
        </row>
      </sheetData>
      <sheetData sheetId="4">
        <row r="95">
          <cell r="Z95" t="str">
            <v>Table____</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Summary (4)"/>
      <sheetName val="Summary (3)"/>
      <sheetName val="Summary (2)"/>
      <sheetName val="GenAssumps"/>
      <sheetName val="LandUse"/>
      <sheetName val="DevSched"/>
      <sheetName val="Population"/>
      <sheetName val="Revenues"/>
      <sheetName val="Expenditures"/>
      <sheetName val="Expenditures2"/>
      <sheetName val="RevSupport"/>
      <sheetName val="Sheet1"/>
      <sheetName val="Comparison"/>
      <sheetName val="Comp2"/>
      <sheetName val="LandUse2"/>
    </sheetNames>
    <sheetDataSet>
      <sheetData sheetId="0" refreshError="1"/>
      <sheetData sheetId="1" refreshError="1">
        <row r="8">
          <cell r="C8" t="str">
            <v>Table A-1</v>
          </cell>
          <cell r="F8" t="str">
            <v>Proposed Land Use Plan
Expenditure Case Study Approach</v>
          </cell>
          <cell r="J8" t="str">
            <v xml:space="preserve">  </v>
          </cell>
          <cell r="L8" t="str">
            <v>Table A-1</v>
          </cell>
          <cell r="O8" t="str">
            <v>Proposed Land Use Plan
Expenditure Case Study Approach</v>
          </cell>
          <cell r="R8" t="str">
            <v xml:space="preserve">  </v>
          </cell>
        </row>
        <row r="9">
          <cell r="C9" t="str">
            <v>City of Lathrop</v>
          </cell>
          <cell r="L9" t="str">
            <v>City of Lathrop</v>
          </cell>
        </row>
        <row r="10">
          <cell r="C10" t="str">
            <v>Central Lathrop Specific Plan</v>
          </cell>
          <cell r="L10" t="str">
            <v>Central Lathrop Specific Plan</v>
          </cell>
        </row>
        <row r="11">
          <cell r="C11" t="str">
            <v>Fiscal Impact Study</v>
          </cell>
          <cell r="L11" t="str">
            <v>Fiscal Impact Study</v>
          </cell>
        </row>
        <row r="12">
          <cell r="C12" t="str">
            <v>Alternative #1: Annual Fiscal Impact Summary by Fund/Category (2004$)</v>
          </cell>
          <cell r="L12" t="str">
            <v>Alternative #1: Annual Fiscal Impact Summary by Fund/Category (2004$)</v>
          </cell>
        </row>
        <row r="15">
          <cell r="D15" t="str">
            <v xml:space="preserve">Fiscal Year Ending </v>
          </cell>
          <cell r="M15" t="str">
            <v xml:space="preserve">Fiscal Year Ending </v>
          </cell>
        </row>
        <row r="16">
          <cell r="C16" t="str">
            <v>Item</v>
          </cell>
          <cell r="D16">
            <v>2006</v>
          </cell>
          <cell r="E16">
            <v>2007</v>
          </cell>
          <cell r="F16">
            <v>2008</v>
          </cell>
          <cell r="G16">
            <v>2009</v>
          </cell>
          <cell r="H16">
            <v>2010</v>
          </cell>
          <cell r="I16">
            <v>2011</v>
          </cell>
          <cell r="J16">
            <v>2012</v>
          </cell>
          <cell r="K16">
            <v>2013</v>
          </cell>
          <cell r="L16" t="str">
            <v>Item</v>
          </cell>
          <cell r="M16">
            <v>2014</v>
          </cell>
          <cell r="N16">
            <v>2015</v>
          </cell>
          <cell r="O16">
            <v>2016</v>
          </cell>
          <cell r="P16">
            <v>2017</v>
          </cell>
          <cell r="Q16">
            <v>2018</v>
          </cell>
          <cell r="R16">
            <v>2019</v>
          </cell>
          <cell r="S16">
            <v>2020</v>
          </cell>
        </row>
        <row r="19">
          <cell r="C19" t="str">
            <v>GENERAL FUND</v>
          </cell>
          <cell r="L19" t="str">
            <v>GENERAL FUND</v>
          </cell>
        </row>
        <row r="21">
          <cell r="C21" t="str">
            <v>Annual General Fund Revenues</v>
          </cell>
          <cell r="L21" t="str">
            <v>Annual General Fund Revenues</v>
          </cell>
        </row>
        <row r="22">
          <cell r="C22" t="str">
            <v>Property Tax [1]</v>
          </cell>
          <cell r="D22">
            <v>0</v>
          </cell>
          <cell r="E22">
            <v>331782.27391856187</v>
          </cell>
          <cell r="F22">
            <v>662961.79286855401</v>
          </cell>
          <cell r="G22">
            <v>1032907.8202883517</v>
          </cell>
          <cell r="H22">
            <v>1413387.2717549095</v>
          </cell>
          <cell r="I22">
            <v>1747020.9767855022</v>
          </cell>
          <cell r="J22">
            <v>2011378.2903798893</v>
          </cell>
          <cell r="K22">
            <v>2292076.3854425824</v>
          </cell>
          <cell r="L22" t="str">
            <v>Property Tax [1]</v>
          </cell>
          <cell r="M22">
            <v>2558479.3978636144</v>
          </cell>
          <cell r="N22">
            <v>2827031.4662999818</v>
          </cell>
          <cell r="O22">
            <v>3097998.1971342457</v>
          </cell>
          <cell r="P22">
            <v>3200201.610474146</v>
          </cell>
          <cell r="Q22">
            <v>3266615.2319781794</v>
          </cell>
          <cell r="R22">
            <v>3260315.6538777519</v>
          </cell>
          <cell r="S22">
            <v>3257102.9059266956</v>
          </cell>
        </row>
        <row r="23">
          <cell r="C23" t="str">
            <v>Real Property Transfer Tax</v>
          </cell>
          <cell r="D23">
            <v>0</v>
          </cell>
          <cell r="E23">
            <v>141605.8437118693</v>
          </cell>
          <cell r="F23">
            <v>156605.85859748299</v>
          </cell>
          <cell r="G23">
            <v>187501.36827772332</v>
          </cell>
          <cell r="H23">
            <v>202024.27253054164</v>
          </cell>
          <cell r="I23">
            <v>201704.34181095444</v>
          </cell>
          <cell r="J23">
            <v>204805.39289801358</v>
          </cell>
          <cell r="K23">
            <v>241846.0419300239</v>
          </cell>
          <cell r="L23" t="str">
            <v>Real Property Transfer Tax</v>
          </cell>
          <cell r="M23">
            <v>257039.2523329017</v>
          </cell>
          <cell r="N23">
            <v>275032.38727050548</v>
          </cell>
          <cell r="O23">
            <v>293349.22074760852</v>
          </cell>
          <cell r="P23">
            <v>213707.42406833993</v>
          </cell>
          <cell r="Q23">
            <v>163225.93333036901</v>
          </cell>
          <cell r="R23">
            <v>166986.07339935921</v>
          </cell>
          <cell r="S23">
            <v>168599.46541287965</v>
          </cell>
        </row>
        <row r="24">
          <cell r="C24" t="str">
            <v>Sales and Use Tax [1]</v>
          </cell>
          <cell r="D24">
            <v>0</v>
          </cell>
          <cell r="E24">
            <v>310281.58009256871</v>
          </cell>
          <cell r="F24">
            <v>620563.16018513741</v>
          </cell>
          <cell r="G24">
            <v>947100.49107505591</v>
          </cell>
          <cell r="H24">
            <v>1325644.3958081722</v>
          </cell>
          <cell r="I24">
            <v>1629962.9972794675</v>
          </cell>
          <cell r="J24">
            <v>1829204.7871158724</v>
          </cell>
          <cell r="K24">
            <v>1976365.1232425673</v>
          </cell>
          <cell r="L24" t="str">
            <v>Sales and Use Tax [1]</v>
          </cell>
          <cell r="M24">
            <v>2092404.8761942622</v>
          </cell>
          <cell r="N24">
            <v>2208444.6291459575</v>
          </cell>
          <cell r="O24">
            <v>2324484.3820976522</v>
          </cell>
          <cell r="P24">
            <v>2380660.6426232187</v>
          </cell>
          <cell r="Q24">
            <v>2397569.9354852182</v>
          </cell>
          <cell r="R24">
            <v>2397569.9354852182</v>
          </cell>
          <cell r="S24">
            <v>2397569.9354852182</v>
          </cell>
        </row>
        <row r="25">
          <cell r="C25" t="str">
            <v>Sales Tax - Public Safety (Proposition 172)</v>
          </cell>
          <cell r="D25">
            <v>0</v>
          </cell>
          <cell r="E25">
            <v>0</v>
          </cell>
          <cell r="F25">
            <v>0</v>
          </cell>
          <cell r="G25">
            <v>0</v>
          </cell>
          <cell r="H25">
            <v>0</v>
          </cell>
          <cell r="I25">
            <v>0</v>
          </cell>
          <cell r="J25">
            <v>0</v>
          </cell>
          <cell r="K25">
            <v>0</v>
          </cell>
          <cell r="L25" t="str">
            <v>Sales Tax - Public Safety (Proposition 172)</v>
          </cell>
          <cell r="M25">
            <v>0</v>
          </cell>
          <cell r="N25">
            <v>0</v>
          </cell>
          <cell r="O25">
            <v>0</v>
          </cell>
          <cell r="P25">
            <v>0</v>
          </cell>
          <cell r="Q25">
            <v>0</v>
          </cell>
          <cell r="R25">
            <v>0</v>
          </cell>
          <cell r="S25">
            <v>0</v>
          </cell>
        </row>
        <row r="26">
          <cell r="C26" t="str">
            <v>Transient Occupancy Tax</v>
          </cell>
          <cell r="D26">
            <v>0</v>
          </cell>
          <cell r="E26">
            <v>16252.440144746444</v>
          </cell>
          <cell r="F26">
            <v>32504.880289492889</v>
          </cell>
          <cell r="G26">
            <v>52855.380636869711</v>
          </cell>
          <cell r="H26">
            <v>72351.48308386092</v>
          </cell>
          <cell r="I26">
            <v>90662.137263984638</v>
          </cell>
          <cell r="J26">
            <v>107785.45676605933</v>
          </cell>
          <cell r="K26">
            <v>127403.05012705518</v>
          </cell>
          <cell r="L26" t="str">
            <v>Transient Occupancy Tax</v>
          </cell>
          <cell r="M26">
            <v>147020.64348805102</v>
          </cell>
          <cell r="N26">
            <v>166638.23684904687</v>
          </cell>
          <cell r="O26">
            <v>186255.83021004271</v>
          </cell>
          <cell r="P26">
            <v>193682.55220174399</v>
          </cell>
          <cell r="Q26">
            <v>193682.55220174399</v>
          </cell>
          <cell r="R26">
            <v>193682.55220174399</v>
          </cell>
          <cell r="S26">
            <v>193682.55220174399</v>
          </cell>
        </row>
        <row r="27">
          <cell r="C27" t="str">
            <v>Franchise Fees</v>
          </cell>
          <cell r="D27">
            <v>0</v>
          </cell>
          <cell r="E27">
            <v>82207.463815568583</v>
          </cell>
          <cell r="F27">
            <v>164414.92763113717</v>
          </cell>
          <cell r="G27">
            <v>259678.26432068361</v>
          </cell>
          <cell r="H27">
            <v>355574.57368899242</v>
          </cell>
          <cell r="I27">
            <v>443181.45830981957</v>
          </cell>
          <cell r="J27">
            <v>510098.55011517409</v>
          </cell>
          <cell r="K27">
            <v>578144.37726785138</v>
          </cell>
          <cell r="L27" t="str">
            <v>Franchise Fees</v>
          </cell>
          <cell r="M27">
            <v>641829.89011155616</v>
          </cell>
          <cell r="N27">
            <v>705515.40295526094</v>
          </cell>
          <cell r="O27">
            <v>769200.91579896573</v>
          </cell>
          <cell r="P27">
            <v>794865.4025030178</v>
          </cell>
          <cell r="Q27">
            <v>835914.83198926959</v>
          </cell>
          <cell r="R27">
            <v>835914.83198926959</v>
          </cell>
          <cell r="S27">
            <v>835914.83198926959</v>
          </cell>
        </row>
        <row r="28">
          <cell r="C28" t="str">
            <v>Licenses and Permits</v>
          </cell>
          <cell r="D28">
            <v>0</v>
          </cell>
          <cell r="E28">
            <v>28822.724237288134</v>
          </cell>
          <cell r="F28">
            <v>57645.448474576267</v>
          </cell>
          <cell r="G28">
            <v>86719.473305084743</v>
          </cell>
          <cell r="H28">
            <v>118809.05397363465</v>
          </cell>
          <cell r="I28">
            <v>146699.26609227873</v>
          </cell>
          <cell r="J28">
            <v>159055.98625329568</v>
          </cell>
          <cell r="K28">
            <v>165331.23205838041</v>
          </cell>
          <cell r="L28" t="str">
            <v>Licenses and Permits</v>
          </cell>
          <cell r="M28">
            <v>167619.19306591336</v>
          </cell>
          <cell r="N28">
            <v>169907.15407344632</v>
          </cell>
          <cell r="O28">
            <v>172195.11508097927</v>
          </cell>
          <cell r="P28">
            <v>174483.03762806024</v>
          </cell>
          <cell r="Q28">
            <v>212020.64490602634</v>
          </cell>
          <cell r="R28">
            <v>212020.64490602634</v>
          </cell>
          <cell r="S28">
            <v>212020.64490602634</v>
          </cell>
        </row>
        <row r="29">
          <cell r="C29" t="str">
            <v>Intergovernmental Revenue</v>
          </cell>
          <cell r="D29">
            <v>0</v>
          </cell>
          <cell r="E29">
            <v>2500.3754068840681</v>
          </cell>
          <cell r="F29">
            <v>5000.7508137681361</v>
          </cell>
          <cell r="G29">
            <v>8131.5970210568785</v>
          </cell>
          <cell r="H29">
            <v>11130.997397517065</v>
          </cell>
          <cell r="I29">
            <v>13948.021117536098</v>
          </cell>
          <cell r="J29">
            <v>16582.377964009127</v>
          </cell>
          <cell r="K29">
            <v>19600.469250316182</v>
          </cell>
          <cell r="L29" t="str">
            <v>Intergovernmental Revenue</v>
          </cell>
          <cell r="M29">
            <v>22618.560536623234</v>
          </cell>
          <cell r="N29">
            <v>25636.651822930289</v>
          </cell>
          <cell r="O29">
            <v>28654.743109237341</v>
          </cell>
          <cell r="P29">
            <v>29797.315723345229</v>
          </cell>
          <cell r="Q29">
            <v>29797.315723345229</v>
          </cell>
          <cell r="R29">
            <v>29797.315723345229</v>
          </cell>
          <cell r="S29">
            <v>29797.315723345229</v>
          </cell>
        </row>
        <row r="30">
          <cell r="C30" t="str">
            <v>Motor Vehicle In-Lieu [2]</v>
          </cell>
          <cell r="D30">
            <v>0</v>
          </cell>
          <cell r="E30">
            <v>71260.699096195953</v>
          </cell>
          <cell r="F30">
            <v>142521.39819239191</v>
          </cell>
          <cell r="G30">
            <v>231750.51510012103</v>
          </cell>
          <cell r="H30">
            <v>317233.42582923634</v>
          </cell>
          <cell r="I30">
            <v>397518.60184977879</v>
          </cell>
          <cell r="J30">
            <v>472597.77197426016</v>
          </cell>
          <cell r="K30">
            <v>558613.37363401114</v>
          </cell>
          <cell r="L30" t="str">
            <v>Motor Vehicle In-Lieu [2]</v>
          </cell>
          <cell r="M30">
            <v>644628.97529376217</v>
          </cell>
          <cell r="N30">
            <v>730644.5769535132</v>
          </cell>
          <cell r="O30">
            <v>816660.17861326423</v>
          </cell>
          <cell r="P30">
            <v>849223.49811533897</v>
          </cell>
          <cell r="Q30">
            <v>849223.49811533897</v>
          </cell>
          <cell r="R30">
            <v>849223.49811533897</v>
          </cell>
          <cell r="S30">
            <v>849223.49811533897</v>
          </cell>
        </row>
        <row r="31">
          <cell r="C31" t="str">
            <v>Fines and Forfeitures</v>
          </cell>
          <cell r="D31">
            <v>0</v>
          </cell>
          <cell r="E31">
            <v>11084.748346744407</v>
          </cell>
          <cell r="F31">
            <v>22169.496693488814</v>
          </cell>
          <cell r="G31">
            <v>35014.682092272822</v>
          </cell>
          <cell r="H31">
            <v>47945.216710322195</v>
          </cell>
          <cell r="I31">
            <v>59758.015991453089</v>
          </cell>
          <cell r="J31">
            <v>68781.030305852502</v>
          </cell>
          <cell r="K31">
            <v>77956.241838052214</v>
          </cell>
          <cell r="L31" t="str">
            <v>Fines and Forfeitures</v>
          </cell>
          <cell r="M31">
            <v>86543.514215042087</v>
          </cell>
          <cell r="N31">
            <v>95130.78659203196</v>
          </cell>
          <cell r="O31">
            <v>103718.05896902183</v>
          </cell>
          <cell r="P31">
            <v>107178.6252407295</v>
          </cell>
          <cell r="Q31">
            <v>112713.67734564989</v>
          </cell>
          <cell r="R31">
            <v>112713.67734564989</v>
          </cell>
          <cell r="S31">
            <v>112713.67734564989</v>
          </cell>
        </row>
        <row r="32">
          <cell r="C32" t="str">
            <v>Rent &amp; Conc Gen Community Center</v>
          </cell>
          <cell r="D32">
            <v>0</v>
          </cell>
          <cell r="E32">
            <v>2121.4829371759629</v>
          </cell>
          <cell r="F32">
            <v>4242.9658743519258</v>
          </cell>
          <cell r="G32">
            <v>6701.3745631144157</v>
          </cell>
          <cell r="H32">
            <v>9176.1180306836741</v>
          </cell>
          <cell r="I32">
            <v>11436.940859608247</v>
          </cell>
          <cell r="J32">
            <v>13163.83355135933</v>
          </cell>
          <cell r="K32">
            <v>14919.854897234873</v>
          </cell>
          <cell r="L32" t="str">
            <v>Rent &amp; Conc Gen Community Center</v>
          </cell>
          <cell r="M32">
            <v>16563.352002878866</v>
          </cell>
          <cell r="N32">
            <v>18206.849108522863</v>
          </cell>
          <cell r="O32">
            <v>19850.346214166857</v>
          </cell>
          <cell r="P32">
            <v>20512.655548464976</v>
          </cell>
          <cell r="Q32">
            <v>21571.995664239214</v>
          </cell>
          <cell r="R32">
            <v>21571.995664239214</v>
          </cell>
          <cell r="S32">
            <v>21571.995664239214</v>
          </cell>
        </row>
        <row r="33">
          <cell r="C33" t="str">
            <v>Other Revenue</v>
          </cell>
          <cell r="D33">
            <v>0</v>
          </cell>
          <cell r="E33">
            <v>3629.5037250185437</v>
          </cell>
          <cell r="F33">
            <v>7259.0074500370874</v>
          </cell>
          <cell r="G33">
            <v>11464.934981728245</v>
          </cell>
          <cell r="H33">
            <v>15698.808597494652</v>
          </cell>
          <cell r="I33">
            <v>19566.699653979776</v>
          </cell>
          <cell r="J33">
            <v>22521.125234117255</v>
          </cell>
          <cell r="K33">
            <v>25525.385086685998</v>
          </cell>
          <cell r="L33" t="str">
            <v>Other Revenue</v>
          </cell>
          <cell r="M33">
            <v>28337.134718258596</v>
          </cell>
          <cell r="N33">
            <v>31148.884349831198</v>
          </cell>
          <cell r="O33">
            <v>33960.6339814038</v>
          </cell>
          <cell r="P33">
            <v>35093.734867498832</v>
          </cell>
          <cell r="Q33">
            <v>36906.089248902586</v>
          </cell>
          <cell r="R33">
            <v>36906.089248902586</v>
          </cell>
          <cell r="S33">
            <v>36906.089248902586</v>
          </cell>
        </row>
        <row r="34">
          <cell r="C34" t="str">
            <v>Operating Transfers In</v>
          </cell>
          <cell r="D34">
            <v>0</v>
          </cell>
          <cell r="E34">
            <v>170516.13576821046</v>
          </cell>
          <cell r="F34">
            <v>341032.27153642091</v>
          </cell>
          <cell r="G34">
            <v>538629.12343700405</v>
          </cell>
          <cell r="H34">
            <v>737538.89815772849</v>
          </cell>
          <cell r="I34">
            <v>919254.60545346746</v>
          </cell>
          <cell r="J34">
            <v>1058055.1885379285</v>
          </cell>
          <cell r="K34">
            <v>1199197.0138989089</v>
          </cell>
          <cell r="L34" t="str">
            <v>Operating Transfers In</v>
          </cell>
          <cell r="M34">
            <v>1331294.6003040585</v>
          </cell>
          <cell r="N34">
            <v>1463392.1867092079</v>
          </cell>
          <cell r="O34">
            <v>1595489.7731143576</v>
          </cell>
          <cell r="P34">
            <v>1648723.4929754585</v>
          </cell>
          <cell r="Q34">
            <v>1733868.9258425857</v>
          </cell>
          <cell r="R34">
            <v>1733868.9258425857</v>
          </cell>
          <cell r="S34">
            <v>1733868.9258425857</v>
          </cell>
        </row>
        <row r="35">
          <cell r="C35" t="str">
            <v>Total Annual General Fund Revenues</v>
          </cell>
          <cell r="D35">
            <v>0</v>
          </cell>
          <cell r="E35">
            <v>1172065.2712008327</v>
          </cell>
          <cell r="F35">
            <v>2216921.9586068401</v>
          </cell>
          <cell r="G35">
            <v>3398455.025099067</v>
          </cell>
          <cell r="H35">
            <v>4626514.5155630941</v>
          </cell>
          <cell r="I35">
            <v>5680714.0624678303</v>
          </cell>
          <cell r="J35">
            <v>6474029.7910958305</v>
          </cell>
          <cell r="K35">
            <v>7276978.5486736707</v>
          </cell>
          <cell r="L35" t="str">
            <v>Total Annual General Fund Revenues</v>
          </cell>
          <cell r="M35">
            <v>7994379.3901269222</v>
          </cell>
          <cell r="N35">
            <v>8716729.2121302374</v>
          </cell>
          <cell r="O35">
            <v>9441817.3950709458</v>
          </cell>
          <cell r="P35">
            <v>9648129.9919693656</v>
          </cell>
          <cell r="Q35">
            <v>9853110.6318308692</v>
          </cell>
          <cell r="R35">
            <v>9850571.1937994305</v>
          </cell>
          <cell r="S35">
            <v>9848971.8378618956</v>
          </cell>
        </row>
        <row r="37">
          <cell r="C37" t="str">
            <v>Annual General Fund Expenditures</v>
          </cell>
          <cell r="L37" t="str">
            <v>Annual General Fund Expenditures</v>
          </cell>
        </row>
        <row r="38">
          <cell r="C38" t="str">
            <v>General Government</v>
          </cell>
          <cell r="D38">
            <v>0</v>
          </cell>
          <cell r="E38">
            <v>233326.89968088752</v>
          </cell>
          <cell r="F38">
            <v>433158.20007595024</v>
          </cell>
          <cell r="G38">
            <v>646866.66229302203</v>
          </cell>
          <cell r="H38">
            <v>833007.4737783937</v>
          </cell>
          <cell r="I38">
            <v>988092.30191969511</v>
          </cell>
          <cell r="J38">
            <v>1110759.4527939113</v>
          </cell>
          <cell r="K38">
            <v>1282713.374037615</v>
          </cell>
          <cell r="L38" t="str">
            <v>General Government</v>
          </cell>
          <cell r="M38">
            <v>1354546.7994878958</v>
          </cell>
          <cell r="N38">
            <v>1427093.4160237003</v>
          </cell>
          <cell r="O38">
            <v>1515679.6052146708</v>
          </cell>
          <cell r="P38">
            <v>1508046.3067310809</v>
          </cell>
          <cell r="Q38">
            <v>1532732.2099282069</v>
          </cell>
          <cell r="R38">
            <v>1477094.4414653634</v>
          </cell>
          <cell r="S38">
            <v>1486636.9904412664</v>
          </cell>
        </row>
        <row r="39">
          <cell r="C39" t="str">
            <v>Animal Control</v>
          </cell>
          <cell r="D39">
            <v>0</v>
          </cell>
          <cell r="E39">
            <v>20805.0299077292</v>
          </cell>
          <cell r="F39">
            <v>39310.222447437241</v>
          </cell>
          <cell r="G39">
            <v>58560.183699483241</v>
          </cell>
          <cell r="H39">
            <v>131161.54398195067</v>
          </cell>
          <cell r="I39">
            <v>174301.87001330839</v>
          </cell>
          <cell r="J39">
            <v>211388.67957598018</v>
          </cell>
          <cell r="K39">
            <v>252272.27116842772</v>
          </cell>
          <cell r="L39" t="str">
            <v>Animal Control</v>
          </cell>
          <cell r="M39">
            <v>292110.73704541445</v>
          </cell>
          <cell r="N39">
            <v>324626.29982455802</v>
          </cell>
          <cell r="O39">
            <v>357564.13585608074</v>
          </cell>
          <cell r="P39">
            <v>373327.28738767654</v>
          </cell>
          <cell r="Q39">
            <v>397253.82380504231</v>
          </cell>
          <cell r="R39">
            <v>412709.02252204739</v>
          </cell>
          <cell r="S39">
            <v>423499.07969209674</v>
          </cell>
        </row>
        <row r="40">
          <cell r="C40" t="str">
            <v>Community Development</v>
          </cell>
          <cell r="D40">
            <v>0</v>
          </cell>
          <cell r="E40">
            <v>72671.953118752353</v>
          </cell>
          <cell r="F40">
            <v>128474.23723186314</v>
          </cell>
          <cell r="G40">
            <v>192505.26984773326</v>
          </cell>
          <cell r="H40">
            <v>235879.54089582371</v>
          </cell>
          <cell r="I40">
            <v>281715.05189250933</v>
          </cell>
          <cell r="J40">
            <v>287592.84483180614</v>
          </cell>
          <cell r="K40">
            <v>293490.11159083626</v>
          </cell>
          <cell r="L40" t="str">
            <v>Community Development</v>
          </cell>
          <cell r="M40">
            <v>333110.40068034403</v>
          </cell>
          <cell r="N40">
            <v>333027.82179631048</v>
          </cell>
          <cell r="O40">
            <v>371356.74469297664</v>
          </cell>
          <cell r="P40">
            <v>359749.3131261766</v>
          </cell>
          <cell r="Q40">
            <v>346812.84713614045</v>
          </cell>
          <cell r="R40">
            <v>323406.59409122594</v>
          </cell>
          <cell r="S40">
            <v>367921.36325750774</v>
          </cell>
        </row>
        <row r="41">
          <cell r="C41" t="str">
            <v>Culture and Leisure</v>
          </cell>
          <cell r="D41">
            <v>0</v>
          </cell>
          <cell r="E41">
            <v>44585.249035918612</v>
          </cell>
          <cell r="F41">
            <v>95174.206213360914</v>
          </cell>
          <cell r="G41">
            <v>134403.12210731019</v>
          </cell>
          <cell r="H41">
            <v>344671.75572070974</v>
          </cell>
          <cell r="I41">
            <v>393901.94538586488</v>
          </cell>
          <cell r="J41">
            <v>439550.07060176402</v>
          </cell>
          <cell r="K41">
            <v>478739.45854375541</v>
          </cell>
          <cell r="L41" t="str">
            <v>Culture and Leisure</v>
          </cell>
          <cell r="M41">
            <v>507569.93342745461</v>
          </cell>
          <cell r="N41">
            <v>537909.32862622605</v>
          </cell>
          <cell r="O41">
            <v>558162.62561114109</v>
          </cell>
          <cell r="P41">
            <v>560169.47026188963</v>
          </cell>
          <cell r="Q41">
            <v>570155.56430872018</v>
          </cell>
          <cell r="R41">
            <v>547268.27189656347</v>
          </cell>
          <cell r="S41">
            <v>542017.41353917657</v>
          </cell>
        </row>
        <row r="42">
          <cell r="C42" t="str">
            <v>Public Works Administration</v>
          </cell>
          <cell r="D42">
            <v>0</v>
          </cell>
          <cell r="E42">
            <v>27888.134216369064</v>
          </cell>
          <cell r="F42">
            <v>79477.627657949008</v>
          </cell>
          <cell r="G42">
            <v>99262.763655840434</v>
          </cell>
          <cell r="H42">
            <v>108712.044628704</v>
          </cell>
          <cell r="I42">
            <v>101784.49691337824</v>
          </cell>
          <cell r="J42">
            <v>134397.14734171293</v>
          </cell>
          <cell r="K42">
            <v>136553.56496602437</v>
          </cell>
          <cell r="L42" t="str">
            <v>Public Works Administration</v>
          </cell>
          <cell r="M42">
            <v>115491.11043561841</v>
          </cell>
          <cell r="N42">
            <v>93847.158460104096</v>
          </cell>
          <cell r="O42">
            <v>79556.747542140976</v>
          </cell>
          <cell r="P42">
            <v>167215.52492000919</v>
          </cell>
          <cell r="Q42">
            <v>295569.18021595938</v>
          </cell>
          <cell r="R42">
            <v>156608.3131030901</v>
          </cell>
          <cell r="S42">
            <v>175791.89448876184</v>
          </cell>
        </row>
        <row r="43">
          <cell r="C43" t="str">
            <v>Police Administration</v>
          </cell>
          <cell r="D43">
            <v>0</v>
          </cell>
          <cell r="E43">
            <v>373106.5084646882</v>
          </cell>
          <cell r="F43">
            <v>746213.0169293764</v>
          </cell>
          <cell r="G43">
            <v>1178574.8644700549</v>
          </cell>
          <cell r="H43">
            <v>1613809.5196022238</v>
          </cell>
          <cell r="I43">
            <v>2011421.8204959461</v>
          </cell>
          <cell r="J43">
            <v>2315131.4999007317</v>
          </cell>
          <cell r="K43">
            <v>2623964.0536148995</v>
          </cell>
          <cell r="L43" t="str">
            <v>Police Administration</v>
          </cell>
          <cell r="M43">
            <v>2913006.9000188019</v>
          </cell>
          <cell r="N43">
            <v>3202049.7464227043</v>
          </cell>
          <cell r="O43">
            <v>3491092.5928266067</v>
          </cell>
          <cell r="P43">
            <v>3607573.3426423408</v>
          </cell>
          <cell r="Q43">
            <v>3793880.1400937699</v>
          </cell>
          <cell r="R43">
            <v>3793880.1400937699</v>
          </cell>
          <cell r="S43">
            <v>3793880.1400937699</v>
          </cell>
        </row>
        <row r="44">
          <cell r="C44" t="str">
            <v>Corporation Yard</v>
          </cell>
          <cell r="D44">
            <v>0</v>
          </cell>
          <cell r="E44">
            <v>35.35804895293272</v>
          </cell>
          <cell r="F44">
            <v>70.716097905865439</v>
          </cell>
          <cell r="G44">
            <v>111.68957605190693</v>
          </cell>
          <cell r="H44">
            <v>152.93530051139456</v>
          </cell>
          <cell r="I44">
            <v>190.61568099347079</v>
          </cell>
          <cell r="J44">
            <v>219.39722585598889</v>
          </cell>
          <cell r="K44">
            <v>248.66424828724791</v>
          </cell>
          <cell r="L44" t="str">
            <v>Corporation Yard</v>
          </cell>
          <cell r="M44">
            <v>276.05586671464778</v>
          </cell>
          <cell r="N44">
            <v>303.4474851420477</v>
          </cell>
          <cell r="O44">
            <v>330.83910356944762</v>
          </cell>
          <cell r="P44">
            <v>341.87759247441625</v>
          </cell>
          <cell r="Q44">
            <v>359.53326107065357</v>
          </cell>
          <cell r="R44">
            <v>359.53326107065357</v>
          </cell>
          <cell r="S44">
            <v>359.53326107065357</v>
          </cell>
        </row>
        <row r="45">
          <cell r="C45" t="str">
            <v>Building Administration</v>
          </cell>
          <cell r="D45">
            <v>0</v>
          </cell>
          <cell r="E45">
            <v>35648.161744591533</v>
          </cell>
          <cell r="F45">
            <v>71296.323489183065</v>
          </cell>
          <cell r="G45">
            <v>112605.98902341284</v>
          </cell>
          <cell r="H45">
            <v>154190.13465209055</v>
          </cell>
          <cell r="I45">
            <v>192179.68265602225</v>
          </cell>
          <cell r="J45">
            <v>221197.3800941373</v>
          </cell>
          <cell r="K45">
            <v>250704.5384444448</v>
          </cell>
          <cell r="L45" t="str">
            <v>Building Administration</v>
          </cell>
          <cell r="M45">
            <v>278320.90510104154</v>
          </cell>
          <cell r="N45">
            <v>305937.2717576382</v>
          </cell>
          <cell r="O45">
            <v>333553.63841423497</v>
          </cell>
          <cell r="P45">
            <v>344682.69812066888</v>
          </cell>
          <cell r="Q45">
            <v>362483.23147773836</v>
          </cell>
          <cell r="R45">
            <v>362483.23147773836</v>
          </cell>
          <cell r="S45">
            <v>362483.23147773836</v>
          </cell>
        </row>
        <row r="46">
          <cell r="C46" t="str">
            <v>Equipment Replacement</v>
          </cell>
          <cell r="D46">
            <v>0</v>
          </cell>
          <cell r="E46">
            <v>30769.634940310643</v>
          </cell>
          <cell r="F46">
            <v>61539.269880621287</v>
          </cell>
          <cell r="G46">
            <v>97195.619767650962</v>
          </cell>
          <cell r="H46">
            <v>133088.88656403089</v>
          </cell>
          <cell r="I46">
            <v>165879.48407094809</v>
          </cell>
          <cell r="J46">
            <v>190926.04785665721</v>
          </cell>
          <cell r="K46">
            <v>216395.0887870118</v>
          </cell>
          <cell r="L46" t="str">
            <v>Equipment Replacement</v>
          </cell>
          <cell r="M46">
            <v>240232.09689108797</v>
          </cell>
          <cell r="N46">
            <v>264069.10499516421</v>
          </cell>
          <cell r="O46">
            <v>287906.11309924041</v>
          </cell>
          <cell r="P46">
            <v>297512.13729901129</v>
          </cell>
          <cell r="Q46">
            <v>312876.62978151487</v>
          </cell>
          <cell r="R46">
            <v>312876.62978151487</v>
          </cell>
          <cell r="S46">
            <v>312876.62978151487</v>
          </cell>
        </row>
        <row r="47">
          <cell r="C47" t="str">
            <v>Total Annual General Fund Expenditures</v>
          </cell>
          <cell r="D47">
            <v>0</v>
          </cell>
          <cell r="E47">
            <v>838836.92915820004</v>
          </cell>
          <cell r="F47">
            <v>1654713.820023647</v>
          </cell>
          <cell r="G47">
            <v>2520086.1644405602</v>
          </cell>
          <cell r="H47">
            <v>3554673.8351244382</v>
          </cell>
          <cell r="I47">
            <v>4309467.2690286655</v>
          </cell>
          <cell r="J47">
            <v>4911162.5202225558</v>
          </cell>
          <cell r="K47">
            <v>5535081.1254013022</v>
          </cell>
          <cell r="L47" t="str">
            <v>Total Annual General Fund Expenditures</v>
          </cell>
          <cell r="M47">
            <v>6034664.9389543738</v>
          </cell>
          <cell r="N47">
            <v>6488863.5953915473</v>
          </cell>
          <cell r="O47">
            <v>6995203.0423606616</v>
          </cell>
          <cell r="P47">
            <v>7218617.9580813274</v>
          </cell>
          <cell r="Q47">
            <v>7612123.1600081623</v>
          </cell>
          <cell r="R47">
            <v>7386686.1776923835</v>
          </cell>
          <cell r="S47">
            <v>7465466.2760329023</v>
          </cell>
        </row>
        <row r="49">
          <cell r="C49" t="str">
            <v>Annual General Fund Surplus (Deficit)</v>
          </cell>
          <cell r="D49">
            <v>0</v>
          </cell>
          <cell r="E49">
            <v>333228.34204263263</v>
          </cell>
          <cell r="F49">
            <v>562208.13858319307</v>
          </cell>
          <cell r="G49">
            <v>878368.86065850686</v>
          </cell>
          <cell r="H49">
            <v>1071840.6804386559</v>
          </cell>
          <cell r="I49">
            <v>1371246.7934391648</v>
          </cell>
          <cell r="J49">
            <v>1562867.2708732747</v>
          </cell>
          <cell r="K49">
            <v>1741897.4232723685</v>
          </cell>
          <cell r="L49" t="str">
            <v>Annual General Fund Surplus (Deficit)</v>
          </cell>
          <cell r="M49">
            <v>1959714.4511725483</v>
          </cell>
          <cell r="N49">
            <v>2227865.6167386901</v>
          </cell>
          <cell r="O49">
            <v>2446614.3527102843</v>
          </cell>
          <cell r="P49">
            <v>2429512.0338880382</v>
          </cell>
          <cell r="Q49">
            <v>2240987.471822707</v>
          </cell>
          <cell r="R49">
            <v>2463885.016107047</v>
          </cell>
          <cell r="S49">
            <v>2383505.5618289933</v>
          </cell>
        </row>
        <row r="51">
          <cell r="C51" t="str">
            <v>Annual Surplus (Deficit) per Residential Unit</v>
          </cell>
          <cell r="D51" t="e">
            <v>#DIV/0!</v>
          </cell>
          <cell r="E51">
            <v>619.35221310936538</v>
          </cell>
          <cell r="F51">
            <v>522.47184727019521</v>
          </cell>
          <cell r="G51">
            <v>486.89774263992803</v>
          </cell>
          <cell r="H51">
            <v>430.04887887847781</v>
          </cell>
          <cell r="I51">
            <v>432.69502349574776</v>
          </cell>
          <cell r="J51">
            <v>414.43451002328345</v>
          </cell>
          <cell r="K51">
            <v>391.51823113064319</v>
          </cell>
          <cell r="L51" t="str">
            <v>Annual Surplus (Deficit) per Residential Unit</v>
          </cell>
          <cell r="M51">
            <v>382.22789483507762</v>
          </cell>
          <cell r="N51">
            <v>383.7783725134758</v>
          </cell>
          <cell r="O51">
            <v>377.38434741520518</v>
          </cell>
          <cell r="P51">
            <v>359.92323983382778</v>
          </cell>
          <cell r="Q51">
            <v>331.99402185904881</v>
          </cell>
          <cell r="R51">
            <v>365.01547026959037</v>
          </cell>
          <cell r="S51">
            <v>353.10755082062445</v>
          </cell>
        </row>
        <row r="54">
          <cell r="C54" t="str">
            <v>OTHER FUNDS</v>
          </cell>
          <cell r="L54" t="str">
            <v>OTHER FUNDS</v>
          </cell>
        </row>
        <row r="56">
          <cell r="C56" t="str">
            <v>Streets Fund</v>
          </cell>
          <cell r="L56" t="str">
            <v>Streets Fund</v>
          </cell>
        </row>
        <row r="57">
          <cell r="C57" t="str">
            <v>Total Annual Streets Fund Revenues</v>
          </cell>
          <cell r="D57">
            <v>0</v>
          </cell>
          <cell r="E57">
            <v>87795.806680690628</v>
          </cell>
          <cell r="F57">
            <v>175591.61336138126</v>
          </cell>
          <cell r="G57">
            <v>285525.17278022121</v>
          </cell>
          <cell r="H57">
            <v>390843.26816888654</v>
          </cell>
          <cell r="I57">
            <v>489757.56290110084</v>
          </cell>
          <cell r="J57">
            <v>582257.8665691507</v>
          </cell>
          <cell r="K57">
            <v>688232.2568098146</v>
          </cell>
          <cell r="L57" t="str">
            <v>Total Annual Streets Fund Revenues</v>
          </cell>
          <cell r="M57">
            <v>794206.6470504785</v>
          </cell>
          <cell r="N57">
            <v>900181.03729114227</v>
          </cell>
          <cell r="O57">
            <v>1006155.4275318061</v>
          </cell>
          <cell r="P57">
            <v>1046274.636859607</v>
          </cell>
          <cell r="Q57">
            <v>1046274.636859607</v>
          </cell>
          <cell r="R57">
            <v>1046274.636859607</v>
          </cell>
          <cell r="S57">
            <v>1046274.636859607</v>
          </cell>
        </row>
        <row r="58">
          <cell r="C58" t="str">
            <v>Total Annual Streets Fund Expenditures</v>
          </cell>
          <cell r="D58">
            <v>0</v>
          </cell>
          <cell r="E58">
            <v>80990.611674770626</v>
          </cell>
          <cell r="F58">
            <v>161981.22334954125</v>
          </cell>
          <cell r="G58">
            <v>255592.78748120565</v>
          </cell>
          <cell r="H58">
            <v>349984.00856781501</v>
          </cell>
          <cell r="I58">
            <v>436136.27808702854</v>
          </cell>
          <cell r="J58">
            <v>501442.51472011651</v>
          </cell>
          <cell r="K58">
            <v>567498.95789295575</v>
          </cell>
          <cell r="L58" t="str">
            <v>Total Annual Streets Fund Expenditures</v>
          </cell>
          <cell r="M58">
            <v>629122.29495332972</v>
          </cell>
          <cell r="N58">
            <v>690745.63201370381</v>
          </cell>
          <cell r="O58">
            <v>752368.96907407767</v>
          </cell>
          <cell r="P58">
            <v>777278.72406800324</v>
          </cell>
          <cell r="Q58">
            <v>819013.4394746999</v>
          </cell>
          <cell r="R58">
            <v>819013.4394746999</v>
          </cell>
          <cell r="S58">
            <v>819013.4394746999</v>
          </cell>
        </row>
        <row r="59">
          <cell r="C59" t="str">
            <v>Annual Streets Fund Surplus (Deficit)</v>
          </cell>
          <cell r="D59">
            <v>0</v>
          </cell>
          <cell r="E59">
            <v>6805.1950059200026</v>
          </cell>
          <cell r="F59">
            <v>13610.390011840005</v>
          </cell>
          <cell r="G59">
            <v>29932.385299015557</v>
          </cell>
          <cell r="H59">
            <v>40859.259601071535</v>
          </cell>
          <cell r="I59">
            <v>53621.284814072307</v>
          </cell>
          <cell r="J59">
            <v>80815.351849034196</v>
          </cell>
          <cell r="K59">
            <v>120733.29891685885</v>
          </cell>
          <cell r="L59" t="str">
            <v>Annual Streets Fund Surplus (Deficit)</v>
          </cell>
          <cell r="M59">
            <v>165084.35209714877</v>
          </cell>
          <cell r="N59">
            <v>209435.40527743846</v>
          </cell>
          <cell r="O59">
            <v>253786.45845772838</v>
          </cell>
          <cell r="P59">
            <v>268995.91279160371</v>
          </cell>
          <cell r="Q59">
            <v>227261.19738490705</v>
          </cell>
          <cell r="R59">
            <v>227261.19738490705</v>
          </cell>
          <cell r="S59">
            <v>227261.19738490705</v>
          </cell>
        </row>
        <row r="61">
          <cell r="C61" t="str">
            <v>Annual Surplus (Deficit) per Residential Unit</v>
          </cell>
          <cell r="D61" t="e">
            <v>#DIV/0!</v>
          </cell>
          <cell r="E61">
            <v>12.648421685026177</v>
          </cell>
          <cell r="F61">
            <v>12.648421685026177</v>
          </cell>
          <cell r="G61">
            <v>16.592130580532203</v>
          </cell>
          <cell r="H61">
            <v>16.393741256447072</v>
          </cell>
          <cell r="I61">
            <v>16.920122040399534</v>
          </cell>
          <cell r="J61">
            <v>21.430272019964452</v>
          </cell>
          <cell r="K61">
            <v>27.136665453982133</v>
          </cell>
          <cell r="L61" t="str">
            <v>Annual Surplus (Deficit) per Residential Unit</v>
          </cell>
          <cell r="M61">
            <v>32.198489088321836</v>
          </cell>
          <cell r="N61">
            <v>36.077929647182607</v>
          </cell>
          <cell r="O61">
            <v>39.14594750161146</v>
          </cell>
          <cell r="P61">
            <v>39.850751543333807</v>
          </cell>
          <cell r="Q61">
            <v>33.667907509965552</v>
          </cell>
          <cell r="R61">
            <v>33.667907509965552</v>
          </cell>
          <cell r="S61">
            <v>33.667907509965552</v>
          </cell>
        </row>
        <row r="64">
          <cell r="C64" t="str">
            <v>LATHROP-MANTECA FIRE DISTRICT (LMFD)</v>
          </cell>
          <cell r="L64" t="str">
            <v>LATHROP-MANTECA FIRE DISTRICT (LMFD)</v>
          </cell>
        </row>
        <row r="66">
          <cell r="C66" t="str">
            <v>Total Annual LMFD Revenues</v>
          </cell>
          <cell r="D66">
            <v>0</v>
          </cell>
          <cell r="E66">
            <v>323426.08740204497</v>
          </cell>
          <cell r="F66">
            <v>646177.15003358619</v>
          </cell>
          <cell r="G66">
            <v>1012364.4448835663</v>
          </cell>
          <cell r="H66">
            <v>1374450.5514663723</v>
          </cell>
          <cell r="I66">
            <v>1702491.916393229</v>
          </cell>
          <cell r="J66">
            <v>1971693.0293697414</v>
          </cell>
          <cell r="K66">
            <v>2273804.793175417</v>
          </cell>
          <cell r="L66" t="str">
            <v>Total Annual LMFD Revenues</v>
          </cell>
          <cell r="M66">
            <v>2566193.0910052471</v>
          </cell>
          <cell r="N66">
            <v>2860988.1148169367</v>
          </cell>
          <cell r="O66">
            <v>3158487.3169697057</v>
          </cell>
          <cell r="P66">
            <v>3267765.5896644974</v>
          </cell>
          <cell r="Q66">
            <v>3387500.7850499251</v>
          </cell>
          <cell r="R66">
            <v>3380445.8929573679</v>
          </cell>
          <cell r="S66">
            <v>3376847.9392922251</v>
          </cell>
        </row>
        <row r="67">
          <cell r="C67" t="str">
            <v>Total Annual LMFD Expenditures</v>
          </cell>
          <cell r="D67">
            <v>0</v>
          </cell>
          <cell r="E67">
            <v>268386.43658447766</v>
          </cell>
          <cell r="F67">
            <v>1069983.6000000001</v>
          </cell>
          <cell r="G67">
            <v>1519994.7713118142</v>
          </cell>
          <cell r="H67">
            <v>1519994.7713118142</v>
          </cell>
          <cell r="I67">
            <v>1519994.7713118142</v>
          </cell>
          <cell r="J67">
            <v>1519994.7713118142</v>
          </cell>
          <cell r="K67">
            <v>1519994.7713118142</v>
          </cell>
          <cell r="L67" t="str">
            <v>Total Annual LMFD Expenditures</v>
          </cell>
          <cell r="M67">
            <v>1519994.7713118142</v>
          </cell>
          <cell r="N67">
            <v>1519994.7713118142</v>
          </cell>
          <cell r="O67">
            <v>1519994.7713118142</v>
          </cell>
          <cell r="P67">
            <v>1519994.7713118142</v>
          </cell>
          <cell r="Q67">
            <v>1519994.7713118142</v>
          </cell>
          <cell r="R67">
            <v>1519994.7713118142</v>
          </cell>
          <cell r="S67">
            <v>1519994.7713118142</v>
          </cell>
        </row>
        <row r="68">
          <cell r="C68" t="str">
            <v>Annual LMFD Surplus (Deficit)</v>
          </cell>
          <cell r="D68">
            <v>0</v>
          </cell>
          <cell r="E68">
            <v>55039.650817567308</v>
          </cell>
          <cell r="F68">
            <v>-423806.4499664139</v>
          </cell>
          <cell r="G68">
            <v>-507630.32642824785</v>
          </cell>
          <cell r="H68">
            <v>-145544.21984544187</v>
          </cell>
          <cell r="I68">
            <v>182497.14508141484</v>
          </cell>
          <cell r="J68">
            <v>451698.25805792725</v>
          </cell>
          <cell r="K68">
            <v>753810.0218636028</v>
          </cell>
          <cell r="L68" t="str">
            <v>Annual LMFD Surplus (Deficit)</v>
          </cell>
          <cell r="M68">
            <v>1046198.3196934329</v>
          </cell>
          <cell r="N68">
            <v>1340993.3435051225</v>
          </cell>
          <cell r="O68">
            <v>1638492.5456578915</v>
          </cell>
          <cell r="P68">
            <v>1747770.8183526832</v>
          </cell>
          <cell r="Q68">
            <v>1867506.0137381109</v>
          </cell>
          <cell r="R68">
            <v>1860451.1216455537</v>
          </cell>
          <cell r="S68">
            <v>1856853.1679804109</v>
          </cell>
        </row>
        <row r="70">
          <cell r="C70" t="str">
            <v>Annual Surplus (Deficit) per Residential Unit</v>
          </cell>
          <cell r="D70" t="e">
            <v>#DIV/0!</v>
          </cell>
          <cell r="E70">
            <v>102.29901014321804</v>
          </cell>
          <cell r="F70">
            <v>-393.85224724243307</v>
          </cell>
          <cell r="G70">
            <v>-281.38982505389197</v>
          </cell>
          <cell r="H70">
            <v>-58.395925545725007</v>
          </cell>
          <cell r="I70">
            <v>57.586720973005498</v>
          </cell>
          <cell r="J70">
            <v>119.7794270475748</v>
          </cell>
          <cell r="K70">
            <v>169.43039379101356</v>
          </cell>
          <cell r="L70" t="str">
            <v>Annual Surplus (Deficit) per Residential Unit</v>
          </cell>
          <cell r="M70">
            <v>204.05329004802411</v>
          </cell>
          <cell r="N70">
            <v>231.00327015018686</v>
          </cell>
          <cell r="O70">
            <v>252.73351290643822</v>
          </cell>
          <cell r="P70">
            <v>258.92579524366658</v>
          </cell>
          <cell r="Q70">
            <v>276.66412246499436</v>
          </cell>
          <cell r="R70">
            <v>275.61896624299879</v>
          </cell>
          <cell r="S70">
            <v>275.08594268852892</v>
          </cell>
        </row>
        <row r="72">
          <cell r="S72" t="str">
            <v>"summary"</v>
          </cell>
        </row>
        <row r="73">
          <cell r="C73" t="str">
            <v>Source:  City of Lathrop, Lathrop-Manteca Fire District, Richland Communities, Inc., and EPS.</v>
          </cell>
          <cell r="L73" t="str">
            <v>Source:  City of Lathrop, Lathrop-Manteca Fire District, Richland Communities, Inc., and EPS.</v>
          </cell>
        </row>
        <row r="75">
          <cell r="C75" t="str">
            <v>[1]  Includes the sales tax to property tax exchange as outlined in Proposition 57, which pased in March 2004 and stated 1/4 of the 1 percent sales tax revenue will be exchanged for an equal 
     dollar amount of property tax revenue.</v>
          </cell>
          <cell r="L75" t="str">
            <v>[1]  Includes the sales tax to property tax exchange as outlined in Proposition 57, which pased in March 2004 and stated 1/4 of the 1 percent sales tax revenue will be exchanged for an equal
      dollar amount of property tax revenue.</v>
          </cell>
        </row>
        <row r="76">
          <cell r="C76" t="str">
            <v>[2]  As part of the Final FY 2004-05 State Budget, the Governor signed SB 1096 replacing approximately 88 percent of Cities' Vehicle Licensing Fee revenues with an equal dollar 
       amount of property tax revenues.  This exchange is not shown because t</v>
          </cell>
          <cell r="L76" t="str">
            <v>[2]  As part of the Final FY 2004-05 State Budget, the Governor signed SB 1096 replacing approximately 88 percent of Cities' Vehicle Licensing Fee revenues with an equal dollar amount of
      property tax revenues.  This exchange is not shown because the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
      <sheetName val="Assumptions"/>
      <sheetName val="VALUE MATRIX"/>
      <sheetName val="Market"/>
      <sheetName val="Year 1"/>
      <sheetName val="Historical Residential"/>
      <sheetName val="Taxes"/>
      <sheetName val="Water&amp;Sewer"/>
      <sheetName val="Rental Matrix"/>
    </sheetNames>
    <sheetDataSet>
      <sheetData sheetId="0"/>
      <sheetData sheetId="1" refreshError="1"/>
      <sheetData sheetId="2"/>
      <sheetData sheetId="3" refreshError="1"/>
      <sheetData sheetId="4" refreshError="1"/>
      <sheetData sheetId="5"/>
      <sheetData sheetId="6" refreshError="1"/>
      <sheetData sheetId="7" refreshError="1"/>
      <sheetData sheetId="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
      <sheetName val="historical_capture"/>
      <sheetName val="projected_capture"/>
      <sheetName val="sum"/>
      <sheetName val="dof rose"/>
      <sheetName val="Sheet2"/>
    </sheetNames>
    <sheetDataSet>
      <sheetData sheetId="0"/>
      <sheetData sheetId="1">
        <row r="3">
          <cell r="B3" t="str">
            <v>Figure A-2</v>
          </cell>
        </row>
        <row r="4">
          <cell r="B4" t="str">
            <v>Historical Population &amp; Housing Data</v>
          </cell>
        </row>
        <row r="5">
          <cell r="B5" t="str">
            <v>City of Lincoln and Placer County</v>
          </cell>
        </row>
        <row r="8">
          <cell r="B8" t="str">
            <v>Item [1]</v>
          </cell>
          <cell r="C8">
            <v>1990</v>
          </cell>
          <cell r="D8">
            <v>1991</v>
          </cell>
          <cell r="E8">
            <v>1992</v>
          </cell>
          <cell r="F8">
            <v>1993</v>
          </cell>
          <cell r="G8">
            <v>1994</v>
          </cell>
          <cell r="H8">
            <v>1995</v>
          </cell>
          <cell r="I8">
            <v>1996</v>
          </cell>
          <cell r="J8">
            <v>1997</v>
          </cell>
          <cell r="K8">
            <v>1998</v>
          </cell>
          <cell r="L8">
            <v>1999</v>
          </cell>
          <cell r="M8">
            <v>2000</v>
          </cell>
          <cell r="N8">
            <v>2001</v>
          </cell>
          <cell r="O8">
            <v>2002</v>
          </cell>
        </row>
        <row r="11">
          <cell r="B11" t="str">
            <v>Population</v>
          </cell>
        </row>
        <row r="12">
          <cell r="B12" t="str">
            <v>Lincoln</v>
          </cell>
          <cell r="C12">
            <v>7248</v>
          </cell>
          <cell r="D12">
            <v>7434</v>
          </cell>
          <cell r="E12">
            <v>7675</v>
          </cell>
          <cell r="F12">
            <v>7678</v>
          </cell>
          <cell r="G12">
            <v>7754</v>
          </cell>
          <cell r="H12">
            <v>7811</v>
          </cell>
          <cell r="I12">
            <v>7973</v>
          </cell>
          <cell r="J12">
            <v>8207</v>
          </cell>
          <cell r="K12">
            <v>8251</v>
          </cell>
          <cell r="L12">
            <v>8763</v>
          </cell>
          <cell r="M12">
            <v>11205</v>
          </cell>
          <cell r="N12">
            <v>13819</v>
          </cell>
          <cell r="O12">
            <v>17713</v>
          </cell>
        </row>
        <row r="13">
          <cell r="B13" t="str">
            <v>Annual Growth Rate</v>
          </cell>
          <cell r="D13">
            <v>2.5662251655629076E-2</v>
          </cell>
          <cell r="E13">
            <v>3.2418617164379882E-2</v>
          </cell>
          <cell r="F13">
            <v>3.9087947882743279E-4</v>
          </cell>
          <cell r="G13">
            <v>9.8984110445428097E-3</v>
          </cell>
          <cell r="H13">
            <v>7.3510446221305425E-3</v>
          </cell>
          <cell r="I13">
            <v>2.0739982076558805E-2</v>
          </cell>
          <cell r="J13">
            <v>2.9349053054057439E-2</v>
          </cell>
          <cell r="K13">
            <v>5.3612769586937059E-3</v>
          </cell>
          <cell r="L13">
            <v>6.2053084474609221E-2</v>
          </cell>
          <cell r="M13">
            <v>0.27867168777815809</v>
          </cell>
          <cell r="N13">
            <v>0.23328871039714416</v>
          </cell>
          <cell r="O13">
            <v>0.28178594688472391</v>
          </cell>
        </row>
        <row r="14">
          <cell r="B14" t="str">
            <v>Growth during Previous Year</v>
          </cell>
          <cell r="D14">
            <v>186</v>
          </cell>
          <cell r="E14">
            <v>241</v>
          </cell>
          <cell r="F14">
            <v>3</v>
          </cell>
          <cell r="G14">
            <v>76</v>
          </cell>
          <cell r="H14">
            <v>57</v>
          </cell>
          <cell r="I14">
            <v>162</v>
          </cell>
          <cell r="J14">
            <v>234</v>
          </cell>
          <cell r="K14">
            <v>44</v>
          </cell>
          <cell r="L14">
            <v>512</v>
          </cell>
          <cell r="M14">
            <v>2442</v>
          </cell>
          <cell r="N14">
            <v>2614</v>
          </cell>
          <cell r="O14">
            <v>3894</v>
          </cell>
        </row>
        <row r="16">
          <cell r="B16" t="str">
            <v>Placer County</v>
          </cell>
          <cell r="C16">
            <v>172796</v>
          </cell>
          <cell r="D16">
            <v>178395</v>
          </cell>
          <cell r="E16">
            <v>184100</v>
          </cell>
          <cell r="F16">
            <v>189416</v>
          </cell>
          <cell r="G16">
            <v>194050</v>
          </cell>
          <cell r="H16">
            <v>199569</v>
          </cell>
          <cell r="I16">
            <v>206309</v>
          </cell>
          <cell r="J16">
            <v>212392</v>
          </cell>
          <cell r="K16">
            <v>219362</v>
          </cell>
          <cell r="L16">
            <v>225873</v>
          </cell>
          <cell r="M16">
            <v>248399</v>
          </cell>
          <cell r="N16">
            <v>254876</v>
          </cell>
          <cell r="O16">
            <v>264940</v>
          </cell>
        </row>
        <row r="17">
          <cell r="B17" t="str">
            <v>Annual Growth Rate from Previous Year</v>
          </cell>
          <cell r="D17">
            <v>3.2402370425241411E-2</v>
          </cell>
          <cell r="E17">
            <v>3.1979595840690545E-2</v>
          </cell>
          <cell r="F17">
            <v>2.8875611080934283E-2</v>
          </cell>
          <cell r="G17">
            <v>2.4464670355196949E-2</v>
          </cell>
          <cell r="H17">
            <v>2.8441123421798498E-2</v>
          </cell>
          <cell r="I17">
            <v>3.3772780341636333E-2</v>
          </cell>
          <cell r="J17">
            <v>2.9484898865294262E-2</v>
          </cell>
          <cell r="K17">
            <v>3.2816678594297377E-2</v>
          </cell>
          <cell r="L17">
            <v>2.968153098531201E-2</v>
          </cell>
          <cell r="M17">
            <v>9.9728608554364717E-2</v>
          </cell>
          <cell r="N17">
            <v>2.607498419880927E-2</v>
          </cell>
          <cell r="O17">
            <v>3.9485867637596428E-2</v>
          </cell>
        </row>
        <row r="18">
          <cell r="B18" t="str">
            <v>Growth during Previous Year</v>
          </cell>
          <cell r="D18">
            <v>5599</v>
          </cell>
          <cell r="E18">
            <v>5705</v>
          </cell>
          <cell r="F18">
            <v>5316</v>
          </cell>
          <cell r="G18">
            <v>4634</v>
          </cell>
          <cell r="H18">
            <v>5519</v>
          </cell>
          <cell r="I18">
            <v>6740</v>
          </cell>
          <cell r="J18">
            <v>6083</v>
          </cell>
          <cell r="K18">
            <v>6970</v>
          </cell>
          <cell r="L18">
            <v>6511</v>
          </cell>
          <cell r="M18">
            <v>22526</v>
          </cell>
          <cell r="N18">
            <v>6477</v>
          </cell>
          <cell r="O18">
            <v>10064</v>
          </cell>
        </row>
        <row r="20">
          <cell r="B20" t="str">
            <v>Lincoln's Capture Rate of Placer County
Population Growth during Previous Year</v>
          </cell>
          <cell r="D20">
            <v>3.3220217896052867E-2</v>
          </cell>
          <cell r="E20">
            <v>4.2243645924627517E-2</v>
          </cell>
          <cell r="F20">
            <v>5.6433408577878099E-4</v>
          </cell>
          <cell r="G20">
            <v>1.6400517911091931E-2</v>
          </cell>
          <cell r="H20">
            <v>1.0327957963399166E-2</v>
          </cell>
          <cell r="I20">
            <v>2.4035608308605343E-2</v>
          </cell>
          <cell r="J20">
            <v>3.8467861252671376E-2</v>
          </cell>
          <cell r="K20">
            <v>6.3127690100430412E-3</v>
          </cell>
          <cell r="L20">
            <v>7.8636154200583633E-2</v>
          </cell>
          <cell r="M20">
            <v>0.10840806179525882</v>
          </cell>
          <cell r="N20">
            <v>0.40358190520302611</v>
          </cell>
          <cell r="O20">
            <v>0.38692368839427665</v>
          </cell>
        </row>
        <row r="22">
          <cell r="O22" t="str">
            <v>"dof"</v>
          </cell>
        </row>
        <row r="23">
          <cell r="B23" t="str">
            <v>[1]  All years except 1990 and 2000 are as of January 1st.  For the years 1990 and 2000 the estimates are as of April.</v>
          </cell>
        </row>
        <row r="25">
          <cell r="B25" t="str">
            <v>SOURCE:  California Department of Finance and EPS</v>
          </cell>
        </row>
      </sheetData>
      <sheetData sheetId="2"/>
      <sheetData sheetId="3">
        <row r="9">
          <cell r="D9" t="str">
            <v>Figure 1</v>
          </cell>
        </row>
        <row r="10">
          <cell r="D10" t="str">
            <v>Summary of Population Growth in Placer County</v>
          </cell>
        </row>
        <row r="11">
          <cell r="D11" t="str">
            <v>1992 -2002</v>
          </cell>
        </row>
        <row r="13">
          <cell r="E13" t="str">
            <v>As of January 1</v>
          </cell>
        </row>
        <row r="14">
          <cell r="E14">
            <v>1992</v>
          </cell>
          <cell r="F14">
            <v>2002</v>
          </cell>
        </row>
        <row r="16">
          <cell r="D16" t="str">
            <v>Placer County Population</v>
          </cell>
          <cell r="E16">
            <v>184100</v>
          </cell>
          <cell r="F16">
            <v>264940</v>
          </cell>
        </row>
        <row r="17">
          <cell r="D17" t="str">
            <v>New Population - 1992-2002</v>
          </cell>
          <cell r="F17">
            <v>80840</v>
          </cell>
        </row>
        <row r="18">
          <cell r="D18" t="str">
            <v>Annual Average Growth Rate</v>
          </cell>
          <cell r="F18">
            <v>3.7073111548296289E-2</v>
          </cell>
        </row>
        <row r="20">
          <cell r="D20" t="str">
            <v>Roseville Population</v>
          </cell>
          <cell r="E20">
            <v>49513</v>
          </cell>
          <cell r="F20">
            <v>85533</v>
          </cell>
        </row>
        <row r="21">
          <cell r="D21" t="str">
            <v>New Population - 1992-2002</v>
          </cell>
          <cell r="F21">
            <v>36020</v>
          </cell>
        </row>
        <row r="22">
          <cell r="D22" t="str">
            <v>Annual Average Growth Rate</v>
          </cell>
          <cell r="F22">
            <v>5.6188528898610146E-2</v>
          </cell>
        </row>
        <row r="24">
          <cell r="D24" t="str">
            <v>Rocklin Population</v>
          </cell>
          <cell r="E24">
            <v>22631</v>
          </cell>
          <cell r="F24">
            <v>41098</v>
          </cell>
        </row>
        <row r="25">
          <cell r="D25" t="str">
            <v>New Population - 1992-2002</v>
          </cell>
          <cell r="F25">
            <v>18467</v>
          </cell>
        </row>
        <row r="26">
          <cell r="D26" t="str">
            <v>Annual Average Growth Rate</v>
          </cell>
          <cell r="F26">
            <v>6.147970315779272E-2</v>
          </cell>
        </row>
        <row r="28">
          <cell r="D28" t="str">
            <v>Lincoln Population</v>
          </cell>
          <cell r="E28">
            <v>7675</v>
          </cell>
          <cell r="F28">
            <v>17713</v>
          </cell>
        </row>
        <row r="29">
          <cell r="D29" t="str">
            <v>New Population - 1992-2002</v>
          </cell>
          <cell r="F29">
            <v>10038</v>
          </cell>
        </row>
        <row r="30">
          <cell r="D30" t="str">
            <v>Annual Average Growth Rate</v>
          </cell>
          <cell r="F30">
            <v>8.7229865930024797E-2</v>
          </cell>
        </row>
        <row r="32">
          <cell r="F32" t="str">
            <v>"pop_sum"</v>
          </cell>
        </row>
      </sheetData>
      <sheetData sheetId="4"/>
      <sheetData sheetId="5"/>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
      <sheetName val="B"/>
      <sheetName val="C"/>
      <sheetName val="C-5"/>
      <sheetName val="D"/>
      <sheetName val="fire"/>
      <sheetName val="sheriff"/>
      <sheetName val="EconBenf"/>
      <sheetName val="Report Tables"/>
      <sheetName val="Personnel"/>
      <sheetName val="Sheet1"/>
    </sheetNames>
    <sheetDataSet>
      <sheetData sheetId="0"/>
      <sheetData sheetId="1"/>
      <sheetData sheetId="2"/>
      <sheetData sheetId="3"/>
      <sheetData sheetId="4">
        <row r="6">
          <cell r="C6" t="str">
            <v>Table C-5</v>
          </cell>
        </row>
      </sheetData>
      <sheetData sheetId="5"/>
      <sheetData sheetId="6"/>
      <sheetData sheetId="7"/>
      <sheetData sheetId="8"/>
      <sheetData sheetId="9"/>
      <sheetData sheetId="10"/>
      <sheetData sheetId="1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Report Tables"/>
      <sheetName val="Existing_Future Alloc"/>
      <sheetName val="Index"/>
      <sheetName val="Summary"/>
      <sheetName val="Transit Alt Summ"/>
      <sheetName val="TransitScenario"/>
      <sheetName val="Land Use"/>
      <sheetName val="EDUs"/>
      <sheetName val="Existing"/>
      <sheetName val="LOS Stds"/>
      <sheetName val="FacilityCost"/>
      <sheetName val="Transit"/>
      <sheetName val="Corp Yard"/>
      <sheetName val="Library"/>
      <sheetName val="Police"/>
      <sheetName val="Civic Center"/>
      <sheetName val="CFF Components"/>
      <sheetName val="Land"/>
      <sheetName val="Sheet1"/>
      <sheetName val="Overcrossing"/>
      <sheetName val="Allocation 1"/>
      <sheetName val="DUE Calculations"/>
      <sheetName val="Land Use (2)"/>
      <sheetName val="DUE Calculations (2)"/>
      <sheetName val="DUE Calcs"/>
      <sheetName val="LU Categories"/>
      <sheetName val="Construction"/>
      <sheetName val="Scenario Su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ee sched"/>
      <sheetName val="summary"/>
      <sheetName val="land use"/>
      <sheetName val="DUEs"/>
      <sheetName val="Allocations"/>
      <sheetName val="fire cost"/>
      <sheetName val="park cost"/>
      <sheetName val="Sheet1"/>
      <sheetName val="park DUEs"/>
      <sheetName val="Land Uses and Exemptions"/>
      <sheetName val="ROAD COST ALLOC"/>
      <sheetName val="Costs"/>
      <sheetName val="development-phases"/>
      <sheetName val="COST&amp;REVphases"/>
      <sheetName val="tax"/>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2)"/>
      <sheetName val="IntroSummary (2)"/>
      <sheetName val="Roads (2)"/>
      <sheetName val="Appendix C (2)"/>
      <sheetName val="Appendix C"/>
      <sheetName val="IntroSummary"/>
      <sheetName val="Financing"/>
      <sheetName val="Cost Burden"/>
      <sheetName val="Transit"/>
      <sheetName val="Trails"/>
      <sheetName val="Water"/>
      <sheetName val="Sewer"/>
      <sheetName val="Drainage"/>
      <sheetName val="Roads"/>
      <sheetName val="Parks"/>
      <sheetName val="Library"/>
      <sheetName val="Fire"/>
      <sheetName val="Police"/>
      <sheetName val="S.Hawk"/>
      <sheetName val="OpenSpace"/>
      <sheetName val="Schools"/>
      <sheetName val="Alloc2Roads"/>
      <sheetName val="AllocRoads"/>
      <sheetName val="AllocOtherRoads"/>
      <sheetName val="AllocSewer"/>
      <sheetName val="AllocWater"/>
      <sheetName val="AllocDrain"/>
      <sheetName val="AllocParks"/>
      <sheetName val="AllocTrails"/>
      <sheetName val="AllocLibrary"/>
      <sheetName val="AllocTrans"/>
      <sheetName val="AllocPolice"/>
      <sheetName val="AllocFire"/>
      <sheetName val="AllocHawk"/>
      <sheetName val="AllocOpen"/>
      <sheetName val="AllocFin"/>
      <sheetName val="BondingCapacity"/>
      <sheetName val="StoneBoswell"/>
      <sheetName val="Land Use"/>
      <sheetName val="Cost Summary"/>
      <sheetName val="Cost Detail"/>
      <sheetName val="D-GLOBAL PRICES"/>
      <sheetName val="PPH Factors"/>
      <sheetName val="Maintenance"/>
      <sheetName val="AgMitigation"/>
      <sheetName val="ParkCFD"/>
      <sheetName val="AppendixB"/>
      <sheetName val="Index"/>
    </sheetNames>
    <sheetDataSet>
      <sheetData sheetId="0"/>
      <sheetData sheetId="1"/>
      <sheetData sheetId="2"/>
      <sheetData sheetId="3"/>
      <sheetData sheetId="4">
        <row r="306">
          <cell r="BD306">
            <v>132.41999999999999</v>
          </cell>
        </row>
      </sheetData>
      <sheetData sheetId="5"/>
      <sheetData sheetId="6">
        <row r="87">
          <cell r="J87">
            <v>21</v>
          </cell>
        </row>
      </sheetData>
      <sheetData sheetId="7">
        <row r="42">
          <cell r="C42">
            <v>7248.0452215284568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2">
          <cell r="C22">
            <v>12.737692307692306</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1">
          <cell r="B1" t="str">
            <v>Delta Shores Public Facilities Financing Plan</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id_Income_Price Range Summ"/>
      <sheetName val="20% Down Payment_MidIncome"/>
      <sheetName val="10% Down Payment_Mid_Income"/>
      <sheetName val="5% Down Payment_Mid_Income"/>
      <sheetName val="Price Range Summ"/>
      <sheetName val="5% Down Payment"/>
      <sheetName val="10% Down Payment"/>
      <sheetName val="20% Down Payment"/>
      <sheetName val="Feasibility"/>
      <sheetName val="SFR Assumptions"/>
      <sheetName val="pcwa"/>
      <sheetName val="Max Tax"/>
      <sheetName val="SFR Breakdown"/>
      <sheetName val="Lewis Matrix"/>
      <sheetName val="CIRB"/>
      <sheetName val="Chart Data"/>
      <sheetName val="Residual"/>
      <sheetName val="Exec. Sum."/>
      <sheetName val="SFR Burden"/>
      <sheetName val="Infrastructure"/>
      <sheetName val="houseprice"/>
      <sheetName val="park cost"/>
      <sheetName val="DUEs"/>
    </sheetNames>
    <sheetDataSet>
      <sheetData sheetId="0"/>
      <sheetData sheetId="1"/>
      <sheetData sheetId="2"/>
      <sheetData sheetId="3"/>
      <sheetData sheetId="4"/>
      <sheetData sheetId="5"/>
      <sheetData sheetId="6"/>
      <sheetData sheetId="7"/>
      <sheetData sheetId="8">
        <row r="84">
          <cell r="D84" t="str">
            <v>Table 2</v>
          </cell>
          <cell r="P84" t="str">
            <v>20% Down Payment
5.5% Interest Rate</v>
          </cell>
        </row>
        <row r="85">
          <cell r="D85" t="str">
            <v>Lincoln Village 7</v>
          </cell>
        </row>
        <row r="86">
          <cell r="D86" t="str">
            <v>Housing Feasibility Analysis</v>
          </cell>
        </row>
        <row r="87">
          <cell r="D87" t="str">
            <v>Annual Salary and Mortgage Calculation 20% Down Payment
5.5% Interest Rate</v>
          </cell>
        </row>
        <row r="90">
          <cell r="E90" t="str">
            <v>% of County</v>
          </cell>
          <cell r="R90" t="str">
            <v>Maximum</v>
          </cell>
        </row>
        <row r="91">
          <cell r="E91" t="str">
            <v>Population in</v>
          </cell>
          <cell r="G91" t="str">
            <v>Minimum</v>
          </cell>
          <cell r="I91" t="str">
            <v>% of Income</v>
          </cell>
          <cell r="J91" t="str">
            <v>Total Annual</v>
          </cell>
          <cell r="L91" t="str">
            <v>Monthly</v>
          </cell>
          <cell r="N91" t="str">
            <v>Monthly</v>
          </cell>
          <cell r="P91" t="str">
            <v xml:space="preserve">Loan </v>
          </cell>
          <cell r="R91" t="str">
            <v>Affordable House</v>
          </cell>
          <cell r="T91" t="str">
            <v>Loan Amount to</v>
          </cell>
        </row>
        <row r="92">
          <cell r="D92" t="str">
            <v>Item</v>
          </cell>
          <cell r="E92" t="str">
            <v>Income Range</v>
          </cell>
          <cell r="G92" t="str">
            <v>Income</v>
          </cell>
          <cell r="I92" t="str">
            <v>on Housing</v>
          </cell>
          <cell r="J92" t="str">
            <v>Housing Cost</v>
          </cell>
          <cell r="L92" t="str">
            <v>Housing Cost [1]</v>
          </cell>
          <cell r="N92" t="str">
            <v>Mortgage [2]</v>
          </cell>
          <cell r="P92" t="str">
            <v>Amount [3]</v>
          </cell>
          <cell r="R92" t="str">
            <v>Price [4]</v>
          </cell>
          <cell r="T92" t="str">
            <v>Income Ratio [5]</v>
          </cell>
        </row>
        <row r="95">
          <cell r="D95" t="str">
            <v>Formula</v>
          </cell>
          <cell r="G95" t="str">
            <v>a</v>
          </cell>
          <cell r="I95" t="str">
            <v>b</v>
          </cell>
          <cell r="J95" t="str">
            <v>c = a * b</v>
          </cell>
          <cell r="L95" t="str">
            <v>d = c / 12</v>
          </cell>
          <cell r="N95" t="str">
            <v>e = d * 85%</v>
          </cell>
          <cell r="P95" t="str">
            <v>f</v>
          </cell>
          <cell r="R95" t="str">
            <v>g = f * 1.25</v>
          </cell>
          <cell r="T95" t="str">
            <v>f = e / a</v>
          </cell>
        </row>
        <row r="96">
          <cell r="P96" t="str">
            <v>(assumes 80/20 loan)</v>
          </cell>
        </row>
        <row r="97">
          <cell r="D97" t="str">
            <v>Household Income Range</v>
          </cell>
        </row>
        <row r="99">
          <cell r="D99" t="str">
            <v>$50,000 - $74,900</v>
          </cell>
          <cell r="E99">
            <v>0.188</v>
          </cell>
          <cell r="G99">
            <v>50000</v>
          </cell>
          <cell r="I99">
            <v>0.33</v>
          </cell>
          <cell r="J99">
            <v>16500</v>
          </cell>
          <cell r="L99">
            <v>1400</v>
          </cell>
          <cell r="N99">
            <v>1200</v>
          </cell>
          <cell r="P99">
            <v>211000</v>
          </cell>
          <cell r="R99">
            <v>264000</v>
          </cell>
          <cell r="T99">
            <v>4.22</v>
          </cell>
        </row>
        <row r="101">
          <cell r="D101" t="str">
            <v>$75,000 - $99,999</v>
          </cell>
          <cell r="E101">
            <v>0.156</v>
          </cell>
          <cell r="G101">
            <v>75000</v>
          </cell>
          <cell r="I101">
            <v>0.33</v>
          </cell>
          <cell r="J101">
            <v>24750</v>
          </cell>
          <cell r="L101">
            <v>2100</v>
          </cell>
          <cell r="N101">
            <v>1800</v>
          </cell>
          <cell r="P101">
            <v>317000</v>
          </cell>
          <cell r="R101">
            <v>396000</v>
          </cell>
          <cell r="T101">
            <v>4.2266666666666666</v>
          </cell>
        </row>
        <row r="103">
          <cell r="D103" t="str">
            <v>$100,000 - $149,999</v>
          </cell>
          <cell r="E103">
            <v>0.16500000000000001</v>
          </cell>
          <cell r="G103">
            <v>100000</v>
          </cell>
          <cell r="I103">
            <v>0.33</v>
          </cell>
          <cell r="J103">
            <v>33000</v>
          </cell>
          <cell r="L103">
            <v>2800</v>
          </cell>
          <cell r="N103">
            <v>2400</v>
          </cell>
          <cell r="P103">
            <v>423000</v>
          </cell>
          <cell r="R103">
            <v>529000</v>
          </cell>
          <cell r="T103">
            <v>4.2300000000000004</v>
          </cell>
        </row>
        <row r="105">
          <cell r="D105" t="str">
            <v>$150,000+</v>
          </cell>
          <cell r="E105">
            <v>0.13400000000000001</v>
          </cell>
          <cell r="G105">
            <v>150000</v>
          </cell>
          <cell r="I105">
            <v>0.33</v>
          </cell>
          <cell r="J105">
            <v>49500</v>
          </cell>
          <cell r="L105">
            <v>4100</v>
          </cell>
          <cell r="N105">
            <v>3500</v>
          </cell>
          <cell r="P105">
            <v>616000</v>
          </cell>
          <cell r="R105">
            <v>770000</v>
          </cell>
          <cell r="T105">
            <v>4.1066666666666665</v>
          </cell>
        </row>
        <row r="109">
          <cell r="D109" t="str">
            <v xml:space="preserve">Solano County Median Household </v>
          </cell>
        </row>
        <row r="110">
          <cell r="D110" t="str">
            <v>Income (2007/08$) [5]</v>
          </cell>
          <cell r="G110">
            <v>68463</v>
          </cell>
          <cell r="I110">
            <v>0.33</v>
          </cell>
          <cell r="J110">
            <v>22592.79</v>
          </cell>
          <cell r="L110">
            <v>1900</v>
          </cell>
          <cell r="N110">
            <v>1600</v>
          </cell>
          <cell r="P110">
            <v>282000</v>
          </cell>
          <cell r="R110">
            <v>353000</v>
          </cell>
          <cell r="T110">
            <v>4.1190131896060649</v>
          </cell>
        </row>
        <row r="112">
          <cell r="R112" t="str">
            <v>"salary20_5.5"</v>
          </cell>
        </row>
        <row r="113">
          <cell r="D113" t="str">
            <v>Source: American Fact Finder &amp; EPS.</v>
          </cell>
        </row>
        <row r="115">
          <cell r="D115" t="str">
            <v xml:space="preserve">[1]  Includes Principal, Interest, Taxes, and Insurance.  </v>
          </cell>
        </row>
        <row r="116">
          <cell r="D116" t="str">
            <v xml:space="preserve">[2]  Monthly housing cost less estimate for insurance and taxes. </v>
          </cell>
        </row>
        <row r="117">
          <cell r="D117" t="str">
            <v xml:space="preserve">[3]  Assumes purchaser takes out loan for 80% of purchase price of the home.  Loan amount calculated by computing the present value of a monthly mortgage payment </v>
          </cell>
        </row>
      </sheetData>
      <sheetData sheetId="9"/>
      <sheetData sheetId="10">
        <row r="5">
          <cell r="B5" t="str">
            <v>Table 2</v>
          </cell>
        </row>
        <row r="6">
          <cell r="B6" t="str">
            <v>Lincoln Village 7</v>
          </cell>
        </row>
        <row r="7">
          <cell r="B7" t="str">
            <v>Housing Feasibility Analysis</v>
          </cell>
        </row>
        <row r="8">
          <cell r="B8" t="str">
            <v>Assumptions</v>
          </cell>
        </row>
        <row r="11">
          <cell r="C11" t="str">
            <v>Lot Assumptions</v>
          </cell>
        </row>
        <row r="12">
          <cell r="B12" t="str">
            <v>Item</v>
          </cell>
          <cell r="C12" t="str">
            <v>Traditional 70 x 105
4 DU/AC
Avg 2,800 sf</v>
          </cell>
          <cell r="E12" t="str">
            <v>Traditional 45 X 100
7 DU/AC
Avg 2,460 sf</v>
          </cell>
          <cell r="G12" t="str">
            <v>Traditional 45 X 90
7 DU/AC
Avg 1,840 sf</v>
          </cell>
          <cell r="I12" t="str">
            <v>Condo/Townhomes
18 DU/AC
Avg 1,600 sf</v>
          </cell>
        </row>
        <row r="15">
          <cell r="B15" t="str">
            <v>Building Type</v>
          </cell>
          <cell r="C15" t="str">
            <v>Detached</v>
          </cell>
          <cell r="E15" t="str">
            <v>Detached</v>
          </cell>
          <cell r="G15" t="str">
            <v>Detached</v>
          </cell>
          <cell r="I15" t="str">
            <v>Attached</v>
          </cell>
        </row>
        <row r="17">
          <cell r="B17" t="str">
            <v>Assumptions</v>
          </cell>
        </row>
        <row r="19">
          <cell r="B19" t="str">
            <v>Density</v>
          </cell>
          <cell r="C19" t="str">
            <v>RM - 4.5-8/DU/AC</v>
          </cell>
          <cell r="E19" t="str">
            <v>RM - 4.5-8/DU/AC</v>
          </cell>
          <cell r="I19" t="str">
            <v>V-I: 18 du/ac</v>
          </cell>
        </row>
        <row r="21">
          <cell r="B21" t="str">
            <v>Lot Size (sq. ft.)</v>
          </cell>
          <cell r="C21">
            <v>7350</v>
          </cell>
          <cell r="E21">
            <v>4500</v>
          </cell>
          <cell r="G21">
            <v>4050</v>
          </cell>
          <cell r="I21">
            <v>2421.1111111111113</v>
          </cell>
        </row>
        <row r="23">
          <cell r="B23" t="str">
            <v>Unit Square Feet</v>
          </cell>
          <cell r="C23">
            <v>2800</v>
          </cell>
          <cell r="E23">
            <v>2460</v>
          </cell>
          <cell r="G23">
            <v>1840</v>
          </cell>
          <cell r="I23">
            <v>1600</v>
          </cell>
        </row>
        <row r="25">
          <cell r="B25" t="str">
            <v>Net Sales Price Per Square Foot</v>
          </cell>
          <cell r="C25">
            <v>166</v>
          </cell>
          <cell r="E25">
            <v>160</v>
          </cell>
          <cell r="G25">
            <v>166</v>
          </cell>
          <cell r="I25">
            <v>148</v>
          </cell>
        </row>
        <row r="27">
          <cell r="B27" t="str">
            <v>Construction Cost Per Square Foot [1]</v>
          </cell>
          <cell r="C27">
            <v>52.508928571428577</v>
          </cell>
          <cell r="E27">
            <v>54.1869918699187</v>
          </cell>
          <cell r="G27">
            <v>53.885869565217391</v>
          </cell>
          <cell r="I27">
            <v>58.66015625</v>
          </cell>
        </row>
        <row r="29">
          <cell r="B29" t="str">
            <v>Lot Cost</v>
          </cell>
          <cell r="C29">
            <v>22875.238599436474</v>
          </cell>
          <cell r="E29">
            <v>8104.5834611087266</v>
          </cell>
          <cell r="I29">
            <v>-4652.8522927374288</v>
          </cell>
        </row>
        <row r="32">
          <cell r="B32" t="str">
            <v>Maximum Affordable Home Price</v>
          </cell>
          <cell r="C32">
            <v>676000</v>
          </cell>
          <cell r="E32">
            <v>502500</v>
          </cell>
          <cell r="G32">
            <v>386000</v>
          </cell>
          <cell r="I32">
            <v>270500</v>
          </cell>
        </row>
        <row r="34">
          <cell r="B34" t="str">
            <v>Assumed Home Price [2]</v>
          </cell>
          <cell r="C34">
            <v>465000</v>
          </cell>
          <cell r="E34">
            <v>395000</v>
          </cell>
          <cell r="G34">
            <v>305000</v>
          </cell>
          <cell r="I34">
            <v>235000</v>
          </cell>
        </row>
        <row r="36">
          <cell r="I36" t="str">
            <v>"sfr_assumptions"</v>
          </cell>
        </row>
        <row r="37">
          <cell r="B37" t="str">
            <v>Source: Lewis Planned Communities and EPS.</v>
          </cell>
        </row>
      </sheetData>
      <sheetData sheetId="11"/>
      <sheetData sheetId="12"/>
      <sheetData sheetId="13">
        <row r="6">
          <cell r="B6" t="str">
            <v>Table 3</v>
          </cell>
        </row>
        <row r="7">
          <cell r="B7" t="str">
            <v>Lincoln Village 7</v>
          </cell>
        </row>
        <row r="8">
          <cell r="B8" t="str">
            <v>Housing Feasibility Analysis</v>
          </cell>
        </row>
        <row r="9">
          <cell r="B9" t="str">
            <v>Fee Breakdown [1]</v>
          </cell>
        </row>
        <row r="12">
          <cell r="C12" t="str">
            <v>City of Lincoln</v>
          </cell>
        </row>
        <row r="13">
          <cell r="C13" t="str">
            <v>Village 7</v>
          </cell>
        </row>
        <row r="14">
          <cell r="B14" t="str">
            <v>Item</v>
          </cell>
          <cell r="C14" t="str">
            <v>Traditional 70 x 105
4 DU/AC
Avg 2,800 sf</v>
          </cell>
          <cell r="D14" t="str">
            <v>Traditional 45 X 100
7 DU/AC
Avg 2,460 sf</v>
          </cell>
          <cell r="E14" t="str">
            <v>Traditional 45 X 90
7 DU/AC
Avg 1,840 sf</v>
          </cell>
          <cell r="F14" t="str">
            <v>Condo/Townhomes
18 DU/AC
Avg 1,600 sf</v>
          </cell>
        </row>
        <row r="17">
          <cell r="B17" t="str">
            <v>Assumptions</v>
          </cell>
        </row>
        <row r="18">
          <cell r="B18" t="str">
            <v>Lot Size</v>
          </cell>
          <cell r="C18">
            <v>7350</v>
          </cell>
          <cell r="D18">
            <v>4500</v>
          </cell>
          <cell r="E18">
            <v>4050</v>
          </cell>
          <cell r="F18">
            <v>2421.1111111111113</v>
          </cell>
        </row>
        <row r="19">
          <cell r="B19" t="str">
            <v>Unit Square Feet</v>
          </cell>
          <cell r="C19">
            <v>2800</v>
          </cell>
          <cell r="D19">
            <v>2460</v>
          </cell>
          <cell r="E19">
            <v>1840</v>
          </cell>
          <cell r="F19">
            <v>1600</v>
          </cell>
        </row>
        <row r="21">
          <cell r="B21" t="str">
            <v xml:space="preserve">City/County Fees </v>
          </cell>
        </row>
        <row r="22">
          <cell r="B22" t="str">
            <v>Processing Fees</v>
          </cell>
          <cell r="C22">
            <v>3364.75</v>
          </cell>
          <cell r="D22">
            <v>3075.75</v>
          </cell>
          <cell r="E22">
            <v>2536.75</v>
          </cell>
          <cell r="F22">
            <v>2329.75</v>
          </cell>
        </row>
        <row r="23">
          <cell r="B23" t="str">
            <v>Water</v>
          </cell>
          <cell r="C23">
            <v>17598</v>
          </cell>
          <cell r="D23">
            <v>17598</v>
          </cell>
          <cell r="E23">
            <v>17598</v>
          </cell>
          <cell r="F23">
            <v>16571.599999999999</v>
          </cell>
        </row>
        <row r="24">
          <cell r="B24" t="str">
            <v>Drainage</v>
          </cell>
          <cell r="C24">
            <v>2346</v>
          </cell>
          <cell r="D24">
            <v>2346</v>
          </cell>
          <cell r="E24">
            <v>2346</v>
          </cell>
          <cell r="F24">
            <v>563</v>
          </cell>
        </row>
        <row r="25">
          <cell r="B25" t="str">
            <v>Sewer</v>
          </cell>
          <cell r="C25">
            <v>8455</v>
          </cell>
          <cell r="D25">
            <v>8455</v>
          </cell>
          <cell r="E25">
            <v>8455</v>
          </cell>
          <cell r="F25">
            <v>6764</v>
          </cell>
        </row>
        <row r="26">
          <cell r="B26" t="str">
            <v>Traffic</v>
          </cell>
          <cell r="C26">
            <v>3994</v>
          </cell>
          <cell r="D26">
            <v>3994</v>
          </cell>
          <cell r="E26">
            <v>3994</v>
          </cell>
          <cell r="F26">
            <v>2875.68</v>
          </cell>
        </row>
        <row r="27">
          <cell r="B27" t="str">
            <v>Regional Traffic Fees (SPRTA)</v>
          </cell>
          <cell r="C27">
            <v>1748</v>
          </cell>
          <cell r="D27">
            <v>1748</v>
          </cell>
          <cell r="E27">
            <v>1748</v>
          </cell>
          <cell r="F27">
            <v>1349</v>
          </cell>
        </row>
        <row r="28">
          <cell r="B28" t="str">
            <v>Tier II Feee (SPARTA)</v>
          </cell>
          <cell r="C28">
            <v>5473</v>
          </cell>
          <cell r="D28">
            <v>5473</v>
          </cell>
          <cell r="E28">
            <v>5473</v>
          </cell>
          <cell r="F28">
            <v>5473</v>
          </cell>
        </row>
        <row r="29">
          <cell r="B29" t="str">
            <v xml:space="preserve">Park Tax </v>
          </cell>
          <cell r="C29">
            <v>261</v>
          </cell>
          <cell r="D29">
            <v>261</v>
          </cell>
          <cell r="E29">
            <v>261</v>
          </cell>
          <cell r="F29">
            <v>131</v>
          </cell>
        </row>
        <row r="30">
          <cell r="B30" t="str">
            <v xml:space="preserve">Automated Refuse Container Fee </v>
          </cell>
          <cell r="C30">
            <v>85</v>
          </cell>
          <cell r="D30">
            <v>85</v>
          </cell>
          <cell r="E30">
            <v>85</v>
          </cell>
          <cell r="F30">
            <v>85</v>
          </cell>
        </row>
        <row r="31">
          <cell r="B31" t="str">
            <v>Cemetery Fee</v>
          </cell>
          <cell r="C31">
            <v>206</v>
          </cell>
          <cell r="D31">
            <v>206</v>
          </cell>
          <cell r="E31">
            <v>206</v>
          </cell>
          <cell r="F31">
            <v>150</v>
          </cell>
        </row>
        <row r="32">
          <cell r="B32" t="str">
            <v>Building Occupancy Fee</v>
          </cell>
          <cell r="C32">
            <v>15.77</v>
          </cell>
          <cell r="D32">
            <v>15.77</v>
          </cell>
          <cell r="E32">
            <v>15.77</v>
          </cell>
          <cell r="F32">
            <v>4</v>
          </cell>
        </row>
        <row r="33">
          <cell r="B33" t="str">
            <v>Supplemental Fee (Annexation)</v>
          </cell>
          <cell r="C33">
            <v>350</v>
          </cell>
          <cell r="D33">
            <v>350</v>
          </cell>
          <cell r="E33">
            <v>350</v>
          </cell>
          <cell r="F33">
            <v>350</v>
          </cell>
        </row>
        <row r="34">
          <cell r="B34" t="str">
            <v>Community Services Fee</v>
          </cell>
          <cell r="C34">
            <v>7180</v>
          </cell>
          <cell r="D34">
            <v>7180</v>
          </cell>
          <cell r="E34">
            <v>7180</v>
          </cell>
          <cell r="F34">
            <v>5169.7</v>
          </cell>
        </row>
        <row r="35">
          <cell r="B35" t="str">
            <v>County-Wide Capital Facilities Impact Fee</v>
          </cell>
          <cell r="C35">
            <v>1859.31</v>
          </cell>
          <cell r="D35">
            <v>1859.31</v>
          </cell>
          <cell r="E35">
            <v>1859.31</v>
          </cell>
          <cell r="F35">
            <v>1457</v>
          </cell>
        </row>
        <row r="36">
          <cell r="B36" t="str">
            <v>Subtotal City/County Fees</v>
          </cell>
          <cell r="C36">
            <v>52935.829999999994</v>
          </cell>
          <cell r="D36">
            <v>52646.829999999994</v>
          </cell>
          <cell r="E36">
            <v>52107.829999999994</v>
          </cell>
          <cell r="F36">
            <v>43272.729999999996</v>
          </cell>
        </row>
        <row r="38">
          <cell r="B38" t="str">
            <v>Plan Area Fees</v>
          </cell>
        </row>
        <row r="39">
          <cell r="B39" t="str">
            <v>Infrastructure Fee [2]</v>
          </cell>
          <cell r="C39">
            <v>1405.9990813045476</v>
          </cell>
          <cell r="D39">
            <v>1405.9990813045476</v>
          </cell>
          <cell r="E39">
            <v>1405.9990813045476</v>
          </cell>
          <cell r="F39">
            <v>1405.9990813045476</v>
          </cell>
        </row>
        <row r="40">
          <cell r="B40" t="str">
            <v>Subtotal Plan Area Fees</v>
          </cell>
          <cell r="C40">
            <v>1405.9990813045476</v>
          </cell>
          <cell r="D40">
            <v>1405.9990813045476</v>
          </cell>
          <cell r="E40">
            <v>1405.9990813045476</v>
          </cell>
          <cell r="F40">
            <v>1405.9990813045476</v>
          </cell>
        </row>
        <row r="42">
          <cell r="B42" t="str">
            <v>School Fees [3]</v>
          </cell>
          <cell r="C42">
            <v>13272</v>
          </cell>
          <cell r="D42">
            <v>11660.4</v>
          </cell>
          <cell r="E42">
            <v>8721.6</v>
          </cell>
          <cell r="F42">
            <v>7584</v>
          </cell>
        </row>
        <row r="44">
          <cell r="B44" t="str">
            <v xml:space="preserve">Mello Roos Infrastructure Burden </v>
          </cell>
        </row>
        <row r="45">
          <cell r="B45" t="str">
            <v>Infrastructure CFD Cost Burden [4]</v>
          </cell>
          <cell r="C45">
            <v>29800</v>
          </cell>
          <cell r="D45">
            <v>23600</v>
          </cell>
          <cell r="E45">
            <v>18600</v>
          </cell>
          <cell r="F45">
            <v>12400</v>
          </cell>
        </row>
        <row r="46">
          <cell r="B46" t="str">
            <v>Less Fee Credits for Mello Roos Bond Proceeds [4][5]</v>
          </cell>
          <cell r="C46">
            <v>-23800</v>
          </cell>
          <cell r="D46">
            <v>-18900</v>
          </cell>
          <cell r="E46">
            <v>-14900</v>
          </cell>
          <cell r="F46">
            <v>-9900</v>
          </cell>
        </row>
        <row r="47">
          <cell r="B47" t="str">
            <v>Total Mello Roos Infrastructure Burden</v>
          </cell>
          <cell r="C47">
            <v>6000</v>
          </cell>
          <cell r="D47">
            <v>4700</v>
          </cell>
          <cell r="E47">
            <v>3700</v>
          </cell>
          <cell r="F47">
            <v>2500</v>
          </cell>
        </row>
        <row r="49">
          <cell r="B49" t="str">
            <v>DIF Credits</v>
          </cell>
          <cell r="C49">
            <v>-8763.9999999829797</v>
          </cell>
          <cell r="D49">
            <v>-8763.9999999829797</v>
          </cell>
          <cell r="E49">
            <v>-8763.9999999829797</v>
          </cell>
          <cell r="F49">
            <v>-6359.1399999868172</v>
          </cell>
        </row>
        <row r="51">
          <cell r="B51" t="str">
            <v>Total Fees and Cost Burden</v>
          </cell>
          <cell r="C51">
            <v>64849.82908132155</v>
          </cell>
          <cell r="D51">
            <v>61649.229081321559</v>
          </cell>
          <cell r="E51">
            <v>57171.429081321556</v>
          </cell>
          <cell r="F51">
            <v>48403.589081317725</v>
          </cell>
        </row>
        <row r="53">
          <cell r="B53" t="str">
            <v>Total Fees (Rounded)</v>
          </cell>
          <cell r="C53">
            <v>65000</v>
          </cell>
          <cell r="D53">
            <v>62000</v>
          </cell>
          <cell r="E53">
            <v>57000</v>
          </cell>
          <cell r="F53">
            <v>48000</v>
          </cell>
        </row>
        <row r="55">
          <cell r="F55" t="str">
            <v>"sfr_breakdown"</v>
          </cell>
        </row>
        <row r="56">
          <cell r="B56" t="str">
            <v>Source:Lewis Planned Communities, City of Lincoln and EPS.</v>
          </cell>
        </row>
      </sheetData>
      <sheetData sheetId="14"/>
      <sheetData sheetId="15"/>
      <sheetData sheetId="16"/>
      <sheetData sheetId="17">
        <row r="3">
          <cell r="D3" t="str">
            <v>Table 9</v>
          </cell>
        </row>
        <row r="4">
          <cell r="D4" t="str">
            <v>Lincoln Village 7</v>
          </cell>
        </row>
        <row r="5">
          <cell r="D5" t="str">
            <v>Housing Feasibility Analysis</v>
          </cell>
        </row>
        <row r="6">
          <cell r="D6" t="str">
            <v>Annual Salary and Mortgage Calculation</v>
          </cell>
        </row>
        <row r="10">
          <cell r="D10" t="str">
            <v>Item</v>
          </cell>
          <cell r="E10" t="str">
            <v>Target</v>
          </cell>
          <cell r="G10" t="str">
            <v>Actual Percent of Selling Price</v>
          </cell>
        </row>
        <row r="11">
          <cell r="H11" t="str">
            <v>SFD</v>
          </cell>
          <cell r="K11" t="str">
            <v>SFD</v>
          </cell>
          <cell r="N11" t="str">
            <v>SFD</v>
          </cell>
        </row>
        <row r="12">
          <cell r="G12" t="str">
            <v>45X100</v>
          </cell>
          <cell r="J12" t="str">
            <v>45X70</v>
          </cell>
          <cell r="M12" t="str">
            <v>Hidey 15 DU/Ac</v>
          </cell>
          <cell r="P12" t="str">
            <v>RD-4</v>
          </cell>
        </row>
        <row r="15">
          <cell r="D15" t="str">
            <v>Home Price</v>
          </cell>
          <cell r="G15">
            <v>363000</v>
          </cell>
          <cell r="J15">
            <v>299000</v>
          </cell>
          <cell r="M15">
            <v>226000</v>
          </cell>
          <cell r="P15" t="e">
            <v>#REF!</v>
          </cell>
        </row>
        <row r="17">
          <cell r="D17" t="str">
            <v>Infrastructure Burden</v>
          </cell>
          <cell r="E17" t="str">
            <v>15-20%</v>
          </cell>
          <cell r="G17" t="e">
            <v>#REF!</v>
          </cell>
          <cell r="H17" t="e">
            <v>#REF!</v>
          </cell>
          <cell r="J17" t="e">
            <v>#REF!</v>
          </cell>
          <cell r="K17" t="e">
            <v>#REF!</v>
          </cell>
          <cell r="M17" t="e">
            <v>#REF!</v>
          </cell>
          <cell r="N17" t="e">
            <v>#REF!</v>
          </cell>
          <cell r="P17" t="e">
            <v>#REF!</v>
          </cell>
        </row>
        <row r="19">
          <cell r="D19" t="str">
            <v xml:space="preserve">Unit Development </v>
          </cell>
          <cell r="H19" t="e">
            <v>#REF!</v>
          </cell>
          <cell r="J19" t="e">
            <v>#REF!</v>
          </cell>
          <cell r="K19" t="e">
            <v>#REF!</v>
          </cell>
          <cell r="M19" t="e">
            <v>#REF!</v>
          </cell>
          <cell r="N19" t="e">
            <v>#REF!</v>
          </cell>
          <cell r="P19" t="e">
            <v>#REF!</v>
          </cell>
        </row>
        <row r="20">
          <cell r="D20" t="str">
            <v>Cost of Unit Construction</v>
          </cell>
          <cell r="G20" t="e">
            <v>#REF!</v>
          </cell>
          <cell r="H20" t="e">
            <v>#REF!</v>
          </cell>
          <cell r="J20" t="e">
            <v>#REF!</v>
          </cell>
          <cell r="K20" t="e">
            <v>#REF!</v>
          </cell>
          <cell r="M20" t="e">
            <v>#REF!</v>
          </cell>
          <cell r="N20" t="e">
            <v>#REF!</v>
          </cell>
          <cell r="P20" t="e">
            <v>#REF!</v>
          </cell>
        </row>
        <row r="21">
          <cell r="D21" t="str">
            <v>In-tract Subdivision Infrastructure</v>
          </cell>
          <cell r="G21" t="e">
            <v>#REF!</v>
          </cell>
          <cell r="H21" t="e">
            <v>#REF!</v>
          </cell>
          <cell r="J21" t="e">
            <v>#REF!</v>
          </cell>
          <cell r="K21" t="e">
            <v>#REF!</v>
          </cell>
          <cell r="M21" t="e">
            <v>#REF!</v>
          </cell>
          <cell r="N21" t="e">
            <v>#REF!</v>
          </cell>
          <cell r="P21" t="e">
            <v>#REF!</v>
          </cell>
        </row>
        <row r="22">
          <cell r="D22" t="str">
            <v>Soft Costs and Other</v>
          </cell>
          <cell r="G22" t="e">
            <v>#REF!</v>
          </cell>
          <cell r="H22" t="e">
            <v>#REF!</v>
          </cell>
          <cell r="J22" t="e">
            <v>#REF!</v>
          </cell>
          <cell r="K22" t="e">
            <v>#REF!</v>
          </cell>
          <cell r="M22" t="e">
            <v>#REF!</v>
          </cell>
          <cell r="N22" t="e">
            <v>#REF!</v>
          </cell>
          <cell r="P22" t="e">
            <v>#REF!</v>
          </cell>
        </row>
        <row r="23">
          <cell r="D23" t="str">
            <v>Subtotal Unit Development</v>
          </cell>
          <cell r="G23" t="e">
            <v>#REF!</v>
          </cell>
        </row>
        <row r="25">
          <cell r="D25" t="str">
            <v>Total Cost of Unit</v>
          </cell>
          <cell r="G25" t="e">
            <v>#REF!</v>
          </cell>
          <cell r="H25" t="e">
            <v>#REF!</v>
          </cell>
          <cell r="J25" t="e">
            <v>#REF!</v>
          </cell>
          <cell r="K25" t="e">
            <v>#REF!</v>
          </cell>
          <cell r="M25" t="e">
            <v>#REF!</v>
          </cell>
          <cell r="N25" t="e">
            <v>#REF!</v>
          </cell>
          <cell r="P25" t="e">
            <v>#REF!</v>
          </cell>
        </row>
        <row r="27">
          <cell r="D27" t="str">
            <v>Residual Land Value</v>
          </cell>
          <cell r="E27" t="str">
            <v>10-15%</v>
          </cell>
          <cell r="G27" t="e">
            <v>#REF!</v>
          </cell>
          <cell r="H27" t="e">
            <v>#REF!</v>
          </cell>
          <cell r="J27" t="e">
            <v>#REF!</v>
          </cell>
          <cell r="K27" t="e">
            <v>#REF!</v>
          </cell>
          <cell r="M27" t="e">
            <v>#REF!</v>
          </cell>
          <cell r="N27" t="e">
            <v>#REF!</v>
          </cell>
          <cell r="P27" t="e">
            <v>#REF!</v>
          </cell>
        </row>
        <row r="29">
          <cell r="D29" t="str">
            <v>Feasibility Test</v>
          </cell>
          <cell r="H29" t="str">
            <v>FAILS</v>
          </cell>
          <cell r="K29" t="str">
            <v>FAILS</v>
          </cell>
          <cell r="N29" t="str">
            <v>MARGINAL</v>
          </cell>
        </row>
        <row r="32">
          <cell r="D32" t="str">
            <v>Source: American Fact Finder &amp; EPS.</v>
          </cell>
        </row>
      </sheetData>
      <sheetData sheetId="18">
        <row r="5">
          <cell r="B5" t="str">
            <v>Table 1A</v>
          </cell>
        </row>
        <row r="6">
          <cell r="B6" t="str">
            <v>Lincoln Village 7</v>
          </cell>
        </row>
        <row r="7">
          <cell r="B7" t="str">
            <v>Housing Feasibility Analysis</v>
          </cell>
        </row>
        <row r="8">
          <cell r="B8" t="str">
            <v>Summary of Estimated Residual Land Value</v>
          </cell>
        </row>
        <row r="11">
          <cell r="C11" t="str">
            <v>Residual Land Value</v>
          </cell>
        </row>
        <row r="12">
          <cell r="B12" t="str">
            <v>Item</v>
          </cell>
          <cell r="C12" t="str">
            <v>$50,000 - $74,900</v>
          </cell>
          <cell r="D12" t="str">
            <v>% of Selling Price</v>
          </cell>
          <cell r="F12" t="str">
            <v>$75,000 - $99,999</v>
          </cell>
          <cell r="G12" t="str">
            <v>% of Selling Price</v>
          </cell>
          <cell r="I12" t="str">
            <v>Manager</v>
          </cell>
          <cell r="J12" t="str">
            <v>% of Selling Price</v>
          </cell>
          <cell r="L12" t="str">
            <v>$150,000+</v>
          </cell>
          <cell r="M12" t="str">
            <v>% of Selling Price</v>
          </cell>
          <cell r="O12" t="str">
            <v>SFR</v>
          </cell>
          <cell r="P12" t="str">
            <v>% of Selling Price</v>
          </cell>
        </row>
        <row r="15">
          <cell r="B15" t="str">
            <v>Assumptions</v>
          </cell>
        </row>
        <row r="16">
          <cell r="B16" t="str">
            <v>Lot Size (sq. ft.)</v>
          </cell>
          <cell r="C16">
            <v>7350</v>
          </cell>
          <cell r="F16">
            <v>4500</v>
          </cell>
          <cell r="I16" t="e">
            <v>#REF!</v>
          </cell>
          <cell r="L16">
            <v>2421.1111111111113</v>
          </cell>
          <cell r="O16" t="e">
            <v>#REF!</v>
          </cell>
        </row>
        <row r="17">
          <cell r="B17" t="str">
            <v>Unit Square Feet</v>
          </cell>
          <cell r="C17">
            <v>2800</v>
          </cell>
          <cell r="F17">
            <v>2460</v>
          </cell>
          <cell r="I17" t="e">
            <v>#REF!</v>
          </cell>
          <cell r="L17">
            <v>1600</v>
          </cell>
          <cell r="O17" t="e">
            <v>#REF!</v>
          </cell>
        </row>
        <row r="18">
          <cell r="B18" t="str">
            <v>Construction Cost Per Square Foot</v>
          </cell>
          <cell r="C18">
            <v>52.508928571428577</v>
          </cell>
          <cell r="F18">
            <v>54.1869918699187</v>
          </cell>
          <cell r="I18" t="e">
            <v>#REF!</v>
          </cell>
          <cell r="L18">
            <v>58.66015625</v>
          </cell>
          <cell r="O18" t="e">
            <v>#REF!</v>
          </cell>
        </row>
        <row r="21">
          <cell r="B21" t="str">
            <v>Assumed Home Price</v>
          </cell>
          <cell r="C21">
            <v>235000</v>
          </cell>
          <cell r="D21">
            <v>1</v>
          </cell>
          <cell r="F21">
            <v>395000</v>
          </cell>
          <cell r="G21">
            <v>1</v>
          </cell>
          <cell r="I21" t="e">
            <v>#REF!</v>
          </cell>
          <cell r="J21" t="e">
            <v>#REF!</v>
          </cell>
          <cell r="L21">
            <v>465000</v>
          </cell>
          <cell r="M21">
            <v>1</v>
          </cell>
          <cell r="O21" t="e">
            <v>#REF!</v>
          </cell>
          <cell r="P21" t="e">
            <v>#REF!</v>
          </cell>
        </row>
        <row r="24">
          <cell r="B24" t="str">
            <v xml:space="preserve">City/County Fees and School Fee </v>
          </cell>
          <cell r="C24">
            <v>78967</v>
          </cell>
          <cell r="D24">
            <v>0.33602978723404253</v>
          </cell>
          <cell r="F24">
            <v>80959</v>
          </cell>
          <cell r="G24">
            <v>0.20495949367088609</v>
          </cell>
          <cell r="I24" t="e">
            <v>#REF!</v>
          </cell>
          <cell r="J24" t="e">
            <v>#REF!</v>
          </cell>
          <cell r="L24">
            <v>66959</v>
          </cell>
          <cell r="M24">
            <v>0.1439978494623656</v>
          </cell>
        </row>
        <row r="26">
          <cell r="B26" t="str">
            <v>Unit Development</v>
          </cell>
        </row>
        <row r="27">
          <cell r="B27" t="str">
            <v>Cost of Unit Construction</v>
          </cell>
          <cell r="C27">
            <v>147025</v>
          </cell>
          <cell r="D27">
            <v>0.62563829787234038</v>
          </cell>
          <cell r="F27">
            <v>133300</v>
          </cell>
          <cell r="G27">
            <v>0.33746835443037976</v>
          </cell>
          <cell r="I27" t="e">
            <v>#REF!</v>
          </cell>
          <cell r="J27" t="e">
            <v>#REF!</v>
          </cell>
          <cell r="L27">
            <v>93856.25</v>
          </cell>
          <cell r="M27">
            <v>0.20184139784946237</v>
          </cell>
          <cell r="O27" t="e">
            <v>#REF!</v>
          </cell>
          <cell r="P27" t="e">
            <v>#REF!</v>
          </cell>
        </row>
        <row r="28">
          <cell r="B28" t="str">
            <v>In-tract Subdivision Infrastructure [2]</v>
          </cell>
          <cell r="C28">
            <v>40000</v>
          </cell>
          <cell r="D28">
            <v>0.1702127659574468</v>
          </cell>
          <cell r="F28">
            <v>45000</v>
          </cell>
          <cell r="G28">
            <v>0.11392405063291139</v>
          </cell>
          <cell r="I28">
            <v>47500</v>
          </cell>
          <cell r="J28" t="e">
            <v>#REF!</v>
          </cell>
          <cell r="L28">
            <v>50000</v>
          </cell>
          <cell r="M28">
            <v>0.10752688172043011</v>
          </cell>
          <cell r="O28">
            <v>45000</v>
          </cell>
          <cell r="P28" t="e">
            <v>#REF!</v>
          </cell>
        </row>
        <row r="29">
          <cell r="B29" t="str">
            <v>Soft Cost (10% of In-tract + Unit Const. Cost)</v>
          </cell>
          <cell r="C29">
            <v>18702.5</v>
          </cell>
          <cell r="D29">
            <v>7.9585106382978721E-2</v>
          </cell>
          <cell r="F29">
            <v>17830</v>
          </cell>
          <cell r="G29">
            <v>4.5139240506329115E-2</v>
          </cell>
          <cell r="I29" t="e">
            <v>#REF!</v>
          </cell>
          <cell r="J29" t="e">
            <v>#REF!</v>
          </cell>
          <cell r="L29">
            <v>14385.625</v>
          </cell>
          <cell r="M29">
            <v>3.0936827956989248E-2</v>
          </cell>
          <cell r="O29" t="e">
            <v>#REF!</v>
          </cell>
          <cell r="P29" t="e">
            <v>#REF!</v>
          </cell>
        </row>
        <row r="30">
          <cell r="B30" t="str">
            <v>Builder Profit (10% of Sale Price)</v>
          </cell>
          <cell r="C30">
            <v>23500</v>
          </cell>
          <cell r="D30">
            <v>0.1</v>
          </cell>
          <cell r="F30">
            <v>39500</v>
          </cell>
          <cell r="G30">
            <v>0.1</v>
          </cell>
          <cell r="I30" t="e">
            <v>#REF!</v>
          </cell>
          <cell r="J30" t="e">
            <v>#REF!</v>
          </cell>
          <cell r="L30">
            <v>46500</v>
          </cell>
          <cell r="M30">
            <v>0.1</v>
          </cell>
          <cell r="O30" t="e">
            <v>#REF!</v>
          </cell>
          <cell r="P30" t="e">
            <v>#REF!</v>
          </cell>
        </row>
        <row r="31">
          <cell r="B31" t="str">
            <v>Cost of Selling Unit (5% of Sale Price)</v>
          </cell>
          <cell r="C31">
            <v>11750</v>
          </cell>
          <cell r="D31">
            <v>0.05</v>
          </cell>
          <cell r="F31">
            <v>19750</v>
          </cell>
          <cell r="G31">
            <v>0.05</v>
          </cell>
          <cell r="I31" t="e">
            <v>#REF!</v>
          </cell>
          <cell r="J31" t="e">
            <v>#REF!</v>
          </cell>
          <cell r="L31">
            <v>23250</v>
          </cell>
          <cell r="M31">
            <v>0.05</v>
          </cell>
          <cell r="O31" t="e">
            <v>#REF!</v>
          </cell>
          <cell r="P31" t="e">
            <v>#REF!</v>
          </cell>
        </row>
        <row r="32">
          <cell r="B32" t="str">
            <v>Unit Development Cost</v>
          </cell>
          <cell r="C32" t="e">
            <v>#REF!</v>
          </cell>
          <cell r="D32">
            <v>1.0254361702127659</v>
          </cell>
          <cell r="F32" t="e">
            <v>#REF!</v>
          </cell>
          <cell r="G32">
            <v>0.64653164556962028</v>
          </cell>
          <cell r="I32" t="e">
            <v>#REF!</v>
          </cell>
          <cell r="J32" t="e">
            <v>#REF!</v>
          </cell>
          <cell r="L32" t="e">
            <v>#REF!</v>
          </cell>
          <cell r="M32">
            <v>0.49030510752688178</v>
          </cell>
          <cell r="O32" t="e">
            <v>#REF!</v>
          </cell>
          <cell r="P32" t="e">
            <v>#REF!</v>
          </cell>
        </row>
        <row r="34">
          <cell r="B34" t="str">
            <v>TOTAL COST OF UNIT</v>
          </cell>
          <cell r="C34" t="e">
            <v>#REF!</v>
          </cell>
          <cell r="D34" t="e">
            <v>#REF!</v>
          </cell>
          <cell r="F34" t="e">
            <v>#REF!</v>
          </cell>
          <cell r="G34" t="e">
            <v>#REF!</v>
          </cell>
          <cell r="I34" t="e">
            <v>#REF!</v>
          </cell>
          <cell r="J34" t="e">
            <v>#REF!</v>
          </cell>
          <cell r="L34" t="e">
            <v>#REF!</v>
          </cell>
          <cell r="M34" t="e">
            <v>#REF!</v>
          </cell>
          <cell r="O34" t="e">
            <v>#REF!</v>
          </cell>
          <cell r="P34" t="e">
            <v>#REF!</v>
          </cell>
        </row>
        <row r="37">
          <cell r="B37" t="str">
            <v>Residual Land Value (Paper Lot) [1]</v>
          </cell>
          <cell r="C37" t="e">
            <v>#REF!</v>
          </cell>
          <cell r="D37" t="e">
            <v>#REF!</v>
          </cell>
          <cell r="F37" t="e">
            <v>#REF!</v>
          </cell>
          <cell r="G37" t="e">
            <v>#REF!</v>
          </cell>
          <cell r="I37" t="e">
            <v>#REF!</v>
          </cell>
          <cell r="J37" t="e">
            <v>#REF!</v>
          </cell>
          <cell r="L37" t="e">
            <v>#REF!</v>
          </cell>
          <cell r="M37" t="e">
            <v>#REF!</v>
          </cell>
          <cell r="O37" t="e">
            <v>#REF!</v>
          </cell>
          <cell r="P37" t="e">
            <v>#REF!</v>
          </cell>
        </row>
        <row r="38">
          <cell r="B38" t="str">
            <v>Target (10%-15% of Home Sale Price)</v>
          </cell>
        </row>
        <row r="40">
          <cell r="M40" t="str">
            <v>"exec"</v>
          </cell>
        </row>
        <row r="41">
          <cell r="B41" t="str">
            <v>Source: EPS.</v>
          </cell>
        </row>
        <row r="43">
          <cell r="B43" t="str">
            <v xml:space="preserve">[1] Residual land value typically funds land acquisition, entitlement costs, environmental impact report, planning documents, infrastructure master plan, </v>
          </cell>
        </row>
        <row r="44">
          <cell r="B44" t="str">
            <v xml:space="preserve">     environmental mitigation, developer overhead, and land developer profit.</v>
          </cell>
        </row>
      </sheetData>
      <sheetData sheetId="19">
        <row r="91">
          <cell r="AB91" t="str">
            <v>Table 5A</v>
          </cell>
        </row>
        <row r="92">
          <cell r="AB92" t="str">
            <v>Lincoln Village 7</v>
          </cell>
          <cell r="AE92" t="str">
            <v>Scenario 1: Burden with Plan Area Fee</v>
          </cell>
        </row>
        <row r="93">
          <cell r="AB93" t="str">
            <v>Housing Feasibility Analysis</v>
          </cell>
        </row>
        <row r="94">
          <cell r="AB94" t="str">
            <v>Infrastructure Burden as a % of Sales Price</v>
          </cell>
        </row>
        <row r="97">
          <cell r="AC97" t="str">
            <v>Infrastructure Burden</v>
          </cell>
        </row>
        <row r="98">
          <cell r="AC98" t="str">
            <v>Laguna Ridge</v>
          </cell>
          <cell r="AH98" t="str">
            <v>North Vineyard Station</v>
          </cell>
        </row>
        <row r="99">
          <cell r="AB99" t="str">
            <v>Item</v>
          </cell>
          <cell r="AC99" t="e">
            <v>#REF!</v>
          </cell>
          <cell r="AD99" t="e">
            <v>#REF!</v>
          </cell>
          <cell r="AF99" t="e">
            <v>#REF!</v>
          </cell>
          <cell r="AH99" t="str">
            <v>SFR</v>
          </cell>
        </row>
        <row r="102">
          <cell r="AB102" t="str">
            <v>Assumptions</v>
          </cell>
        </row>
        <row r="103">
          <cell r="AB103" t="str">
            <v>Lot Size (sq. ft.)</v>
          </cell>
          <cell r="AC103" t="e">
            <v>#REF!</v>
          </cell>
          <cell r="AG103">
            <v>0</v>
          </cell>
          <cell r="AH103" t="e">
            <v>#REF!</v>
          </cell>
        </row>
        <row r="104">
          <cell r="AB104" t="str">
            <v xml:space="preserve">Unit Square Feet </v>
          </cell>
          <cell r="AC104" t="e">
            <v>#REF!</v>
          </cell>
          <cell r="AG104">
            <v>0</v>
          </cell>
          <cell r="AH104" t="e">
            <v>#REF!</v>
          </cell>
        </row>
        <row r="105">
          <cell r="AB105" t="str">
            <v>Construction Cost Per Square Foot</v>
          </cell>
          <cell r="AC105" t="e">
            <v>#REF!</v>
          </cell>
          <cell r="AG105">
            <v>0</v>
          </cell>
          <cell r="AH105" t="e">
            <v>#REF!</v>
          </cell>
        </row>
        <row r="108">
          <cell r="AB108" t="str">
            <v xml:space="preserve">Assumed Home Price </v>
          </cell>
          <cell r="AC108" t="e">
            <v>#REF!</v>
          </cell>
          <cell r="AD108" t="e">
            <v>#REF!</v>
          </cell>
          <cell r="AF108" t="e">
            <v>#REF!</v>
          </cell>
          <cell r="AG108">
            <v>0</v>
          </cell>
          <cell r="AH108" t="e">
            <v>#REF!</v>
          </cell>
        </row>
        <row r="111">
          <cell r="AB111" t="str">
            <v>Infrastructure Fee Burden (Rounded)</v>
          </cell>
        </row>
        <row r="113">
          <cell r="AB113" t="str">
            <v>City/County Fees</v>
          </cell>
          <cell r="AC113">
            <v>53000</v>
          </cell>
          <cell r="AD113">
            <v>53000</v>
          </cell>
          <cell r="AF113">
            <v>43000</v>
          </cell>
          <cell r="AG113">
            <v>0</v>
          </cell>
          <cell r="AH113" t="e">
            <v>#REF!</v>
          </cell>
        </row>
        <row r="114">
          <cell r="AB114" t="str">
            <v>Plan Area Fees [1]</v>
          </cell>
          <cell r="AC114">
            <v>1000</v>
          </cell>
          <cell r="AD114">
            <v>1000</v>
          </cell>
          <cell r="AF114">
            <v>1000</v>
          </cell>
        </row>
        <row r="115">
          <cell r="AB115" t="str">
            <v>School Fees</v>
          </cell>
          <cell r="AC115">
            <v>13000</v>
          </cell>
          <cell r="AD115">
            <v>12000</v>
          </cell>
          <cell r="AF115">
            <v>8000</v>
          </cell>
          <cell r="AG115">
            <v>0</v>
          </cell>
          <cell r="AH115" t="e">
            <v>#REF!</v>
          </cell>
        </row>
        <row r="116">
          <cell r="AB116" t="str">
            <v>Subtotal City/County Fees and School Fees</v>
          </cell>
          <cell r="AC116">
            <v>67000</v>
          </cell>
          <cell r="AD116">
            <v>66000</v>
          </cell>
          <cell r="AF116">
            <v>52000</v>
          </cell>
          <cell r="AH116" t="e">
            <v>#REF!</v>
          </cell>
        </row>
        <row r="118">
          <cell r="AB118" t="str">
            <v>Total Fees and Backbone Infrastructure Costs</v>
          </cell>
          <cell r="AC118">
            <v>67000</v>
          </cell>
          <cell r="AD118">
            <v>66000</v>
          </cell>
          <cell r="AF118">
            <v>52000</v>
          </cell>
          <cell r="AG118">
            <v>0</v>
          </cell>
          <cell r="AH118" t="e">
            <v>#REF!</v>
          </cell>
        </row>
        <row r="120">
          <cell r="AB120" t="str">
            <v>Total Estimated Bond Debt [2]</v>
          </cell>
          <cell r="AC120">
            <v>11967</v>
          </cell>
          <cell r="AD120">
            <v>14959</v>
          </cell>
          <cell r="AF120">
            <v>14959</v>
          </cell>
          <cell r="AH120">
            <v>0</v>
          </cell>
        </row>
        <row r="122">
          <cell r="AB122" t="str">
            <v>TOTAL COST BURDEN</v>
          </cell>
          <cell r="AC122">
            <v>78967</v>
          </cell>
          <cell r="AD122">
            <v>80959</v>
          </cell>
          <cell r="AF122">
            <v>66959</v>
          </cell>
          <cell r="AG122">
            <v>0</v>
          </cell>
          <cell r="AH122" t="e">
            <v>#REF!</v>
          </cell>
        </row>
        <row r="125">
          <cell r="AB125" t="str">
            <v>Cost Burden as % of Unit Sales Price</v>
          </cell>
          <cell r="AC125" t="e">
            <v>#REF!</v>
          </cell>
          <cell r="AD125" t="e">
            <v>#REF!</v>
          </cell>
          <cell r="AF125" t="e">
            <v>#REF!</v>
          </cell>
        </row>
        <row r="126">
          <cell r="AB126" t="str">
            <v>Feasibility Range (15%-20% of Home Sale Price)</v>
          </cell>
        </row>
        <row r="128">
          <cell r="AF128" t="str">
            <v>"sfr_burden"</v>
          </cell>
        </row>
        <row r="129">
          <cell r="AB129" t="str">
            <v>Source: EPS.</v>
          </cell>
        </row>
        <row r="131">
          <cell r="AB131" t="str">
            <v xml:space="preserve">Note: Feasibility Range, based on numerous feasibility analyses conducted by EPS over the last  </v>
          </cell>
        </row>
        <row r="132">
          <cell r="AB132" t="str">
            <v xml:space="preserve">        two decades is described as follows:</v>
          </cell>
        </row>
        <row r="133">
          <cell r="AB133" t="str">
            <v>Below 15%:        Clearly feasible</v>
          </cell>
        </row>
        <row r="134">
          <cell r="AB134" t="str">
            <v>15% - 20%:        Questionable feasibility, may depend on other factors such as</v>
          </cell>
        </row>
        <row r="135">
          <cell r="AB135" t="str">
            <v xml:space="preserve">                                       advance funding requirements and absorption.</v>
          </cell>
        </row>
        <row r="136">
          <cell r="AB136" t="str">
            <v>Above 20%:        May be Infeasible</v>
          </cell>
        </row>
      </sheetData>
      <sheetData sheetId="20">
        <row r="3">
          <cell r="B3" t="str">
            <v>Table 7</v>
          </cell>
        </row>
        <row r="4">
          <cell r="B4" t="str">
            <v>Lincoln Village 7</v>
          </cell>
        </row>
        <row r="5">
          <cell r="B5" t="str">
            <v>Housing Feasibility Analysis</v>
          </cell>
        </row>
        <row r="6">
          <cell r="B6" t="str">
            <v>Example Lot Improvement Costs - Stonecreek Village 4C [1]</v>
          </cell>
        </row>
        <row r="9">
          <cell r="C9" t="str">
            <v>Total Village</v>
          </cell>
          <cell r="E9" t="str">
            <v>Per Lot</v>
          </cell>
        </row>
        <row r="10">
          <cell r="B10" t="str">
            <v>Item</v>
          </cell>
          <cell r="C10" t="str">
            <v>Costs</v>
          </cell>
          <cell r="E10" t="str">
            <v>Cost</v>
          </cell>
        </row>
        <row r="13">
          <cell r="B13" t="str">
            <v>Number of Units</v>
          </cell>
          <cell r="C13">
            <v>109</v>
          </cell>
        </row>
        <row r="15">
          <cell r="B15" t="str">
            <v>Lot Costs</v>
          </cell>
        </row>
        <row r="17">
          <cell r="B17" t="str">
            <v>Engineering</v>
          </cell>
        </row>
        <row r="18">
          <cell r="B18" t="str">
            <v>Engineering - Wood Rodgers</v>
          </cell>
          <cell r="C18">
            <v>202606</v>
          </cell>
          <cell r="E18">
            <v>1859</v>
          </cell>
        </row>
        <row r="19">
          <cell r="B19" t="str">
            <v>Engineering Design - GC Wallace</v>
          </cell>
          <cell r="C19">
            <v>0</v>
          </cell>
          <cell r="E19">
            <v>0</v>
          </cell>
        </row>
        <row r="20">
          <cell r="B20" t="str">
            <v>Subtotal Engineering</v>
          </cell>
          <cell r="C20">
            <v>202606</v>
          </cell>
          <cell r="E20">
            <v>1859</v>
          </cell>
        </row>
        <row r="22">
          <cell r="B22" t="str">
            <v>Soils Testing</v>
          </cell>
          <cell r="C22">
            <v>30772</v>
          </cell>
          <cell r="E22">
            <v>282</v>
          </cell>
        </row>
        <row r="24">
          <cell r="B24" t="str">
            <v>Lot Construction</v>
          </cell>
        </row>
        <row r="25">
          <cell r="B25" t="str">
            <v>Grading</v>
          </cell>
          <cell r="C25">
            <v>1640000</v>
          </cell>
          <cell r="E25">
            <v>15045.871559633028</v>
          </cell>
        </row>
        <row r="26">
          <cell r="B26" t="str">
            <v>Finish grading</v>
          </cell>
          <cell r="C26">
            <v>226826</v>
          </cell>
          <cell r="E26">
            <v>2080.9724770642201</v>
          </cell>
        </row>
        <row r="27">
          <cell r="B27" t="str">
            <v>Streets and pads</v>
          </cell>
          <cell r="C27">
            <v>1169928</v>
          </cell>
          <cell r="E27">
            <v>10733.284403669724</v>
          </cell>
        </row>
        <row r="28">
          <cell r="B28" t="str">
            <v>Water System (SOCAL)</v>
          </cell>
          <cell r="C28">
            <v>635800</v>
          </cell>
          <cell r="E28">
            <v>5833.0275229357794</v>
          </cell>
        </row>
        <row r="29">
          <cell r="B29" t="str">
            <v>Sewer System</v>
          </cell>
          <cell r="C29">
            <v>328134</v>
          </cell>
          <cell r="E29">
            <v>3010.4036697247707</v>
          </cell>
        </row>
        <row r="30">
          <cell r="B30" t="str">
            <v>Drainage System</v>
          </cell>
          <cell r="C30">
            <v>303104</v>
          </cell>
          <cell r="E30">
            <v>2780.770642201835</v>
          </cell>
        </row>
        <row r="31">
          <cell r="B31" t="str">
            <v>Water System (LUND)</v>
          </cell>
          <cell r="C31">
            <v>4545</v>
          </cell>
          <cell r="E31">
            <v>41.697247706422019</v>
          </cell>
        </row>
        <row r="32">
          <cell r="B32" t="str">
            <v>Street lights</v>
          </cell>
          <cell r="C32">
            <v>89435</v>
          </cell>
          <cell r="E32">
            <v>820.50458715596335</v>
          </cell>
        </row>
        <row r="33">
          <cell r="B33" t="str">
            <v>Subtotal Lot Construction</v>
          </cell>
          <cell r="C33">
            <v>4397772</v>
          </cell>
          <cell r="E33">
            <v>40346.532110091743</v>
          </cell>
        </row>
        <row r="35">
          <cell r="B35" t="str">
            <v>Utilities</v>
          </cell>
        </row>
        <row r="36">
          <cell r="B36" t="str">
            <v>Electrical - SMUD</v>
          </cell>
          <cell r="C36">
            <v>109600</v>
          </cell>
          <cell r="E36">
            <v>1005.5045871559633</v>
          </cell>
        </row>
        <row r="37">
          <cell r="B37" t="str">
            <v>Gas - PG&amp;E</v>
          </cell>
          <cell r="C37">
            <v>55185</v>
          </cell>
          <cell r="E37">
            <v>506.28440366972478</v>
          </cell>
        </row>
        <row r="38">
          <cell r="B38" t="str">
            <v>Reimbursement - PG&amp;E</v>
          </cell>
          <cell r="C38">
            <v>-46624</v>
          </cell>
          <cell r="E38">
            <v>-427.74311926605503</v>
          </cell>
        </row>
        <row r="39">
          <cell r="B39" t="str">
            <v>Utility design</v>
          </cell>
          <cell r="C39">
            <v>9159</v>
          </cell>
          <cell r="E39">
            <v>84.027522935779814</v>
          </cell>
        </row>
        <row r="40">
          <cell r="B40" t="str">
            <v>Telephone conduit system</v>
          </cell>
          <cell r="C40">
            <v>0</v>
          </cell>
          <cell r="E40">
            <v>0</v>
          </cell>
        </row>
        <row r="41">
          <cell r="B41" t="str">
            <v>Trenching</v>
          </cell>
          <cell r="C41">
            <v>232992</v>
          </cell>
          <cell r="E41">
            <v>2137.5412844036696</v>
          </cell>
        </row>
        <row r="42">
          <cell r="B42" t="str">
            <v>Subtotal Utilities</v>
          </cell>
          <cell r="C42">
            <v>360312</v>
          </cell>
          <cell r="E42">
            <v>3305.6146788990827</v>
          </cell>
        </row>
        <row r="44">
          <cell r="B44" t="str">
            <v>Other Costs</v>
          </cell>
        </row>
        <row r="45">
          <cell r="B45" t="str">
            <v>Retaining and perimeter walls</v>
          </cell>
          <cell r="C45">
            <v>0</v>
          </cell>
          <cell r="E45">
            <v>0</v>
          </cell>
        </row>
        <row r="46">
          <cell r="B46" t="str">
            <v>Landscaping</v>
          </cell>
          <cell r="C46">
            <v>458523</v>
          </cell>
          <cell r="E46">
            <v>4207</v>
          </cell>
        </row>
        <row r="47">
          <cell r="B47" t="str">
            <v>Landscape design</v>
          </cell>
          <cell r="C47">
            <v>51713</v>
          </cell>
          <cell r="E47">
            <v>474.43119266055044</v>
          </cell>
        </row>
        <row r="48">
          <cell r="B48" t="str">
            <v>Bonds</v>
          </cell>
          <cell r="C48">
            <v>13710</v>
          </cell>
          <cell r="E48">
            <v>126</v>
          </cell>
        </row>
        <row r="49">
          <cell r="B49" t="str">
            <v>Contingency</v>
          </cell>
          <cell r="C49">
            <v>0</v>
          </cell>
          <cell r="E49">
            <v>0</v>
          </cell>
        </row>
        <row r="50">
          <cell r="B50" t="str">
            <v>Subtotal Other Costs</v>
          </cell>
          <cell r="C50">
            <v>523946</v>
          </cell>
          <cell r="E50">
            <v>4807.4311926605506</v>
          </cell>
        </row>
        <row r="52">
          <cell r="B52" t="str">
            <v>Total Lot Cost</v>
          </cell>
          <cell r="C52">
            <v>5515408</v>
          </cell>
          <cell r="E52">
            <v>50600.577981651375</v>
          </cell>
        </row>
        <row r="55">
          <cell r="B55" t="str">
            <v>Shared Infrastructure Cost Allocation</v>
          </cell>
        </row>
        <row r="56">
          <cell r="B56" t="str">
            <v>Major road allocation</v>
          </cell>
          <cell r="C56">
            <v>1324951</v>
          </cell>
          <cell r="E56">
            <v>12156</v>
          </cell>
        </row>
        <row r="57">
          <cell r="B57" t="str">
            <v>Allocation of landscaping and walls</v>
          </cell>
          <cell r="C57">
            <v>697464</v>
          </cell>
          <cell r="E57">
            <v>6399</v>
          </cell>
        </row>
        <row r="58">
          <cell r="B58" t="str">
            <v>Allocation of detention basin</v>
          </cell>
          <cell r="C58">
            <v>45286</v>
          </cell>
          <cell r="E58">
            <v>415</v>
          </cell>
        </row>
        <row r="59">
          <cell r="B59" t="str">
            <v>Allocation of sewer and drainage system</v>
          </cell>
          <cell r="C59">
            <v>425454</v>
          </cell>
          <cell r="E59">
            <v>3903</v>
          </cell>
        </row>
        <row r="60">
          <cell r="B60" t="str">
            <v>Allocation of So Cal payments for water line extension</v>
          </cell>
          <cell r="C60">
            <v>320000</v>
          </cell>
          <cell r="E60">
            <v>2936</v>
          </cell>
        </row>
        <row r="61">
          <cell r="B61" t="str">
            <v>Allocation of overall engineering</v>
          </cell>
          <cell r="C61">
            <v>135000</v>
          </cell>
          <cell r="E61">
            <v>1239</v>
          </cell>
        </row>
        <row r="62">
          <cell r="B62" t="str">
            <v>Allocation of water tank</v>
          </cell>
          <cell r="C62">
            <v>992509</v>
          </cell>
          <cell r="E62">
            <v>9106</v>
          </cell>
        </row>
        <row r="63">
          <cell r="B63" t="str">
            <v>Subtotal Shared Infrastructure Cost Allocation</v>
          </cell>
          <cell r="C63">
            <v>3940664</v>
          </cell>
          <cell r="E63">
            <v>36154</v>
          </cell>
        </row>
        <row r="65">
          <cell r="B65" t="str">
            <v>Total Lot Costs and Shared Infrastructure Cost Allocation</v>
          </cell>
          <cell r="C65">
            <v>9456072</v>
          </cell>
          <cell r="E65">
            <v>86754.577981651382</v>
          </cell>
        </row>
        <row r="67">
          <cell r="E67" t="str">
            <v>"infrastructure"</v>
          </cell>
        </row>
        <row r="68">
          <cell r="B68" t="str">
            <v>Source: Elliot Homes.</v>
          </cell>
        </row>
      </sheetData>
      <sheetData sheetId="21"/>
      <sheetData sheetId="22" refreshError="1"/>
      <sheetData sheetId="2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iggers"/>
      <sheetName val="Land Use"/>
      <sheetName val="Public Parcel"/>
      <sheetName val="Schools"/>
      <sheetName val="CFF Overlap"/>
      <sheetName val="Flow Chart"/>
      <sheetName val="Burden"/>
      <sheetName val="Burden (2)"/>
      <sheetName val="Main Cost Summary"/>
      <sheetName val="Sources &amp; Uses"/>
      <sheetName val="Surplus"/>
      <sheetName val="Backbone Costs Alloc"/>
      <sheetName val="MaxTax"/>
      <sheetName val="2% test"/>
      <sheetName val="Cost Summary"/>
      <sheetName val="Creditable Items"/>
      <sheetName val="Existing Fees"/>
      <sheetName val="Text Tables"/>
      <sheetName val="EDU Factors"/>
      <sheetName val="DLSSP Fair Share"/>
      <sheetName val="MacKay Costs"/>
      <sheetName val="Segment Summary"/>
      <sheetName val="Costs by Segment"/>
      <sheetName val="Other Cost Summary"/>
      <sheetName val="Streetscapes"/>
      <sheetName val="Parks - Quadriga"/>
      <sheetName val="Open Space"/>
      <sheetName val="SWP Fee Calcs"/>
      <sheetName val="SWP Fee Program"/>
      <sheetName val="Overs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cenario Summary"/>
      <sheetName val="Scenario Summary - Fees (2)"/>
      <sheetName val="Scenario Summary - Fees"/>
      <sheetName val="Plus Items 2"/>
      <sheetName val="Summary 4"/>
      <sheetName val="Final Scenario"/>
      <sheetName val="Costs"/>
      <sheetName val="Adjust. 9.5.08"/>
      <sheetName val="For Reporter"/>
      <sheetName val="Scenario Costs"/>
      <sheetName val="land use"/>
      <sheetName val="Library"/>
      <sheetName val="Remaining Revenue Generated"/>
      <sheetName val="DUE comp"/>
      <sheetName val="Support Tables"/>
      <sheetName val="2002 DEVELOPED CUF Calc"/>
      <sheetName val="Arco"/>
      <sheetName val="Panhandle"/>
      <sheetName val="Greenbriar"/>
      <sheetName val="Adjustment Calcs"/>
      <sheetName val="cost allocation detail"/>
      <sheetName val="Cost allocation"/>
      <sheetName val="existing dev"/>
      <sheetName val="allocationTOTAL"/>
      <sheetName val="CUF Comparison 2005 to 2008"/>
      <sheetName val="drain alloc"/>
      <sheetName val="drain sum"/>
      <sheetName val="park use"/>
      <sheetName val="lu comp"/>
      <sheetName val="fire vs roads"/>
      <sheetName val="community center"/>
      <sheetName val="2005 Costs in 2008$"/>
      <sheetName val="Summary 5"/>
      <sheetName val="Plus Items 1"/>
      <sheetName val="GP - NN Summary3"/>
      <sheetName val="Summary1"/>
      <sheetName val="Land Us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andUse"/>
      <sheetName val="Detailed Costs 6.30.05"/>
      <sheetName val="Sources and Uses"/>
      <sheetName val="Infra Summary"/>
      <sheetName val="Bond Summary for FP"/>
      <sheetName val="Fee Burden for FP"/>
      <sheetName val="Mello1.95 w. density"/>
      <sheetName val="2 percent 1.95 SF"/>
      <sheetName val="CFF"/>
      <sheetName val="Fees"/>
      <sheetName val="School"/>
      <sheetName val="DUE"/>
      <sheetName val="Isabel"/>
      <sheetName val="Factors"/>
      <sheetName val="Detail by phase"/>
      <sheetName val="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lternatives"/>
      <sheetName val="Budget Sum"/>
      <sheetName val="Detail BSum"/>
      <sheetName val="Cash Flow"/>
      <sheetName val="TIF Absorbtion"/>
      <sheetName val="Land Use"/>
      <sheetName val="Lakeside"/>
      <sheetName val="Assumptions"/>
      <sheetName val="Bonds"/>
      <sheetName val="MaxTax"/>
      <sheetName val="SF Fees"/>
      <sheetName val="Feasibility"/>
      <sheetName val="Bond Issues"/>
      <sheetName val="Allocation"/>
      <sheetName val="Afford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ain Cost Summary"/>
      <sheetName val="Sources &amp; Uses"/>
      <sheetName val="Land Use"/>
      <sheetName val="DLSSP Fair Share Summary"/>
      <sheetName val="Subdiv.Bckbone Allocation"/>
      <sheetName val="Fee Burden"/>
      <sheetName val="New Table V-1"/>
      <sheetName val="III-2"/>
      <sheetName val="Public Facilities"/>
      <sheetName val="Traffic Justification"/>
      <sheetName val="University Water"/>
      <sheetName val="Bonds"/>
      <sheetName val="MaxTax"/>
      <sheetName val="SUMMARY"/>
      <sheetName val="Road Fee DUEs"/>
      <sheetName val="Road Improvements"/>
      <sheetName val="Existing Fees"/>
      <sheetName val="water"/>
      <sheetName val="Summary Burden"/>
      <sheetName val="Community Costs Alloc"/>
      <sheetName val="Dual Costs Alloc"/>
      <sheetName val="EDU Factors"/>
      <sheetName val="F - Cost Summary"/>
      <sheetName val="Partial Shared Backbone"/>
      <sheetName val="F - Type Costs"/>
      <sheetName val="Other Cost Summary"/>
      <sheetName val="Segment Summary"/>
      <sheetName val="Parks CF-1"/>
      <sheetName val="Parks CF-2"/>
      <sheetName val="Open Space"/>
      <sheetName val="Extra cost alloc Community"/>
      <sheetName val="Extra Dual Costs Alloc NO Univ"/>
      <sheetName val="Text Tables"/>
      <sheetName val="YoloB"/>
      <sheetName val="YoloC"/>
    </sheetNames>
    <sheetDataSet>
      <sheetData sheetId="0">
        <row r="4">
          <cell r="A4" t="str">
            <v>Regional University Public Facilities Financing Plan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E14">
            <v>505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and Uses"/>
      <sheetName val="Construction"/>
      <sheetName val="Revenues"/>
      <sheetName val="Multiplier"/>
      <sheetName val="Pie Chart"/>
      <sheetName val="Empl_Assumptions"/>
      <sheetName val="Const_Output"/>
      <sheetName val="Const_Emp"/>
      <sheetName val="Jobs.hsg"/>
      <sheetName val="Exec. Sum."/>
      <sheetName val="Infrastructure"/>
      <sheetName val="20% Down Payment"/>
      <sheetName val="SFR Assumptions"/>
      <sheetName val="SFR Breakdown"/>
      <sheetName val="SFR Burden"/>
      <sheetName val="Resid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it Log"/>
      <sheetName val="Balance Check"/>
      <sheetName val="ErrChk"/>
      <sheetName val="ErrChkSums"/>
      <sheetName val="ErrChkDiv"/>
      <sheetName val="Schedule 1"/>
      <sheetName val="Schedule 1 Pivot"/>
      <sheetName val="Schedule 1A"/>
      <sheetName val="Schedule 1B"/>
      <sheetName val="Schedule 1C"/>
      <sheetName val="Schedule 1C Pivot"/>
      <sheetName val="Mayor &amp; Council Summary"/>
      <sheetName val="Mayor &amp; Council Divisions"/>
      <sheetName val="Mayor &amp; Council Pivot"/>
      <sheetName val="City Manager Summary"/>
      <sheetName val="City Manager Divisions"/>
      <sheetName val="City Mgr Pivot"/>
      <sheetName val="City Attorney Summary"/>
      <sheetName val="City Attorney Divisions"/>
      <sheetName val="City Attorney Pivot"/>
      <sheetName val="City Clerk Summary"/>
      <sheetName val="City Clerk Divisions"/>
      <sheetName val="City Clerk Pivot"/>
      <sheetName val="City Treasurer Summary"/>
      <sheetName val="City Treasurer Division"/>
      <sheetName val="City Treas Pivot"/>
      <sheetName val="CC&amp;L Summary"/>
      <sheetName val="CC&amp;L Divisions"/>
      <sheetName val="CC&amp;L Pivot"/>
      <sheetName val="Development Services Summary"/>
      <sheetName val="Development Services Divisions"/>
      <sheetName val="Dev Svcs Pivot"/>
      <sheetName val="Economic Development Summary"/>
      <sheetName val="Economic Development Divisions"/>
      <sheetName val="Econ Dev Pivot"/>
      <sheetName val="Finance Summary"/>
      <sheetName val="Finance Divisions"/>
      <sheetName val="Finance Pivot"/>
      <sheetName val="Fire Summary"/>
      <sheetName val="Fire Divisions"/>
      <sheetName val="Fire Pivot"/>
      <sheetName val="General Services Summary"/>
      <sheetName val="General Services Divisions"/>
      <sheetName val="Gen Svcs Pivot"/>
      <sheetName val="Human Resources Summary"/>
      <sheetName val="Human Resources Divisions"/>
      <sheetName val="HRPivot"/>
      <sheetName val="IT Summary"/>
      <sheetName val="IT Divisions"/>
      <sheetName val="IT Pivot"/>
      <sheetName val="LR Sum"/>
      <sheetName val="LR Div"/>
      <sheetName val="LRPivot"/>
      <sheetName val="NSD Sum"/>
      <sheetName val="NSD Div&amp;FTEs"/>
      <sheetName val="NSD Pivot"/>
      <sheetName val="Parks Sum"/>
      <sheetName val="Parks Div&amp;FTE"/>
      <sheetName val="Parks Pivot"/>
      <sheetName val="Police Summ"/>
      <sheetName val="Police Div&amp;FTE"/>
      <sheetName val="PFTE"/>
      <sheetName val="FFTE"/>
      <sheetName val="PWFTE"/>
      <sheetName val="Police Pivot"/>
      <sheetName val="Trans Sum"/>
      <sheetName val="Trans Div"/>
      <sheetName val="Trans Pivot"/>
      <sheetName val="Utilities Sum"/>
      <sheetName val="UDiv"/>
      <sheetName val="Utilities Div&amp;FTE"/>
      <sheetName val="UFTE"/>
      <sheetName val="DFTE"/>
      <sheetName val="CFTE"/>
      <sheetName val="NFTE"/>
      <sheetName val="ASFTE"/>
      <sheetName val="Utilities Pivot"/>
      <sheetName val="Debt Sum"/>
      <sheetName val="Debt Div"/>
      <sheetName val="Debt Pivot"/>
      <sheetName val="Other Programs Sum"/>
      <sheetName val="Other Programs Div&amp;FTEs"/>
      <sheetName val="COFTE"/>
      <sheetName val="Other Programs Pivots"/>
      <sheetName val="Headers"/>
      <sheetName val="CLASStbl"/>
      <sheetName val="ORGtbl"/>
      <sheetName val="DEPTtbl"/>
      <sheetName val="FUNDtbl"/>
      <sheetName val="FTEtbl"/>
      <sheetName val="LineItemtbl"/>
    </sheetNames>
    <sheetDataSet>
      <sheetData sheetId="0"/>
      <sheetData sheetId="1"/>
      <sheetData sheetId="2"/>
      <sheetData sheetId="3"/>
      <sheetData sheetId="4"/>
      <sheetData sheetId="5"/>
      <sheetData sheetId="6"/>
      <sheetData sheetId="7">
        <row r="7">
          <cell r="G7">
            <v>4979135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tail"/>
      <sheetName val="Fiscal"/>
      <sheetName val="Assumps"/>
      <sheetName val="Fees"/>
      <sheetName val="Alloc"/>
      <sheetName val="Feas"/>
      <sheetName val="SF Data"/>
    </sheetNames>
    <sheetDataSet>
      <sheetData sheetId="0"/>
      <sheetData sheetId="1"/>
      <sheetData sheetId="2"/>
      <sheetData sheetId="3"/>
      <sheetData sheetId="4"/>
      <sheetData sheetId="5"/>
      <sheetData sheetId="6"/>
      <sheetData sheetId="7"/>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ost Alloc"/>
      <sheetName val="Rev Support"/>
      <sheetName val="Revenues"/>
      <sheetName val="Sources Uses"/>
      <sheetName val="Fee Revenue"/>
      <sheetName val="Land Use Input"/>
      <sheetName val="Cost Summary"/>
      <sheetName val="Index"/>
      <sheetName val="Land Use"/>
      <sheetName val="Land Use (2)"/>
      <sheetName val="Cost Summary (2)"/>
      <sheetName val="RDO Fee Program"/>
      <sheetName val="Cost Components"/>
      <sheetName val="CIP"/>
      <sheetName val="Offsite Roads"/>
      <sheetName val="Feasibility"/>
      <sheetName val="SF Fees"/>
      <sheetName val="MaxTax"/>
      <sheetName val="Bonds"/>
      <sheetName val="Fee Bur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Costs"/>
      <sheetName val="Assumptions"/>
      <sheetName val="Summary"/>
      <sheetName val="Grading-North"/>
      <sheetName val="Grading-South"/>
      <sheetName val="Sand Creek Rd"/>
      <sheetName val="Hillcrest Ave North"/>
      <sheetName val="Hillcrest Ave South"/>
      <sheetName val="Heidorn Ranch Rd"/>
      <sheetName val="Heidorn Ranch Rd Offsite"/>
      <sheetName val="Water Quality Basin"/>
      <sheetName val="Trail at Creek"/>
      <sheetName val="SS"/>
      <sheetName val="Water"/>
      <sheetName val="North of SC"/>
      <sheetName val="South of SC"/>
      <sheetName val="100' RW"/>
      <sheetName val="56' RW"/>
      <sheetName val="36' RW"/>
      <sheetName val="Pvt Court"/>
      <sheetName val="ROW"/>
      <sheetName val="Gas"/>
    </sheetNames>
    <sheetDataSet>
      <sheetData sheetId="0">
        <row r="7">
          <cell r="B7">
            <v>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ancho Cordova"/>
      <sheetName val="RC Sales"/>
      <sheetName val="Tables"/>
      <sheetName val="Tables (2)"/>
      <sheetName val="Chart - Permits"/>
      <sheetName val="Chart - Income &amp; Housing (a)"/>
      <sheetName val="Chart - Income &amp; Housing (b)"/>
      <sheetName val="Chart - Income Ratio"/>
      <sheetName val="Chart - Housing &amp; Mortage (a)"/>
      <sheetName val="Data 1"/>
      <sheetName val="Chart - Housing &amp; Mortage (b)3"/>
      <sheetName val="Chart - Income Pie"/>
      <sheetName val="Chart - Income Pie (2)"/>
      <sheetName val="Rates - Chart"/>
      <sheetName val="Chart - Household % &amp; Home"/>
      <sheetName val="Chart - Income &amp; Housing &amp; Tax"/>
      <sheetName val="CHART Interest Multiplier"/>
      <sheetName val="Chart - Rule of Thumb"/>
      <sheetName val="CHART Income &amp; Tax"/>
      <sheetName val="CHART Income &amp; Tax 2"/>
      <sheetName val="Int Rate &amp; Multiplier"/>
      <sheetName val="Tax Burden.Ratios"/>
      <sheetName val="Mortage &amp; Tax Share"/>
      <sheetName val="Mortage &amp; Tax Share (2)"/>
      <sheetName val="Mortage &amp; Tax Share 3"/>
      <sheetName val="Income Share"/>
      <sheetName val="Interest Rates - Annual"/>
      <sheetName val="Interest Rates Raw Data"/>
      <sheetName val="Sheet3"/>
    </sheetNames>
    <sheetDataSet>
      <sheetData sheetId="0"/>
      <sheetData sheetId="1"/>
      <sheetData sheetId="2">
        <row r="49">
          <cell r="C49">
            <v>1</v>
          </cell>
          <cell r="F49">
            <v>2</v>
          </cell>
          <cell r="G49">
            <v>3</v>
          </cell>
          <cell r="H49">
            <v>4</v>
          </cell>
          <cell r="I49">
            <v>5</v>
          </cell>
          <cell r="J49">
            <v>6</v>
          </cell>
        </row>
        <row r="50">
          <cell r="C50" t="str">
            <v>Project Name</v>
          </cell>
          <cell r="F50" t="str">
            <v>Developer</v>
          </cell>
          <cell r="G50" t="str">
            <v>Open Date</v>
          </cell>
          <cell r="H50" t="str">
            <v>LS/D</v>
          </cell>
          <cell r="I50" t="str">
            <v>Avg Price</v>
          </cell>
          <cell r="J50" t="str">
            <v>Units Planned</v>
          </cell>
        </row>
        <row r="51">
          <cell r="C51" t="str">
            <v>Andravida at Kavala Ranch</v>
          </cell>
          <cell r="F51" t="str">
            <v>Lennar Communities</v>
          </cell>
          <cell r="G51">
            <v>39326</v>
          </cell>
          <cell r="H51">
            <v>7182</v>
          </cell>
          <cell r="I51">
            <v>367950</v>
          </cell>
          <cell r="J51">
            <v>91</v>
          </cell>
        </row>
        <row r="52">
          <cell r="C52" t="str">
            <v>Anthology at Anatolia</v>
          </cell>
          <cell r="F52" t="str">
            <v>Cambridge Homes</v>
          </cell>
          <cell r="G52">
            <v>39114</v>
          </cell>
          <cell r="H52">
            <v>3182</v>
          </cell>
          <cell r="I52">
            <v>354400</v>
          </cell>
          <cell r="J52">
            <v>8</v>
          </cell>
        </row>
        <row r="53">
          <cell r="C53" t="str">
            <v>Bacarra</v>
          </cell>
          <cell r="F53" t="str">
            <v>Syncon Homes</v>
          </cell>
          <cell r="G53">
            <v>38885</v>
          </cell>
          <cell r="H53">
            <v>5775</v>
          </cell>
          <cell r="I53">
            <v>391990</v>
          </cell>
          <cell r="J53">
            <v>80</v>
          </cell>
        </row>
        <row r="54">
          <cell r="C54" t="str">
            <v>Bella Brisas at Sunridge Park</v>
          </cell>
          <cell r="F54" t="str">
            <v>Woodside Homes</v>
          </cell>
          <cell r="G54">
            <v>38892</v>
          </cell>
          <cell r="H54">
            <v>4950</v>
          </cell>
          <cell r="I54">
            <v>262990</v>
          </cell>
          <cell r="J54">
            <v>238</v>
          </cell>
        </row>
        <row r="55">
          <cell r="C55" t="str">
            <v>Cazadero at Kavala Ranch</v>
          </cell>
          <cell r="F55" t="str">
            <v>Lennar Communities</v>
          </cell>
          <cell r="G55">
            <v>39326</v>
          </cell>
          <cell r="H55">
            <v>6544</v>
          </cell>
          <cell r="I55">
            <v>407382</v>
          </cell>
          <cell r="J55">
            <v>15</v>
          </cell>
        </row>
        <row r="56">
          <cell r="C56" t="str">
            <v>Dimora at Kavala Ranch</v>
          </cell>
          <cell r="F56" t="str">
            <v>Lennar Communities</v>
          </cell>
          <cell r="G56">
            <v>39326</v>
          </cell>
          <cell r="H56">
            <v>8906</v>
          </cell>
          <cell r="I56">
            <v>557926</v>
          </cell>
          <cell r="J56">
            <v>13</v>
          </cell>
        </row>
        <row r="57">
          <cell r="C57" t="str">
            <v>Eclipse at Sunridge Park</v>
          </cell>
          <cell r="F57" t="str">
            <v>Woodside Homes</v>
          </cell>
          <cell r="G57">
            <v>38892</v>
          </cell>
          <cell r="H57">
            <v>6600</v>
          </cell>
          <cell r="I57">
            <v>331990</v>
          </cell>
          <cell r="J57">
            <v>118</v>
          </cell>
        </row>
        <row r="58">
          <cell r="C58" t="str">
            <v>Fusions</v>
          </cell>
          <cell r="F58" t="str">
            <v>Beazer Homes</v>
          </cell>
          <cell r="G58">
            <v>39448</v>
          </cell>
          <cell r="I58">
            <v>199990</v>
          </cell>
          <cell r="J58">
            <v>130</v>
          </cell>
        </row>
        <row r="59">
          <cell r="C59" t="str">
            <v>Mariposa at Sunridge Park</v>
          </cell>
          <cell r="F59" t="str">
            <v>Woodside Homes</v>
          </cell>
          <cell r="G59">
            <v>38892</v>
          </cell>
          <cell r="H59">
            <v>8540</v>
          </cell>
          <cell r="I59">
            <v>387990</v>
          </cell>
          <cell r="J59">
            <v>87</v>
          </cell>
        </row>
        <row r="60">
          <cell r="C60" t="str">
            <v>Mastery at Anatolia</v>
          </cell>
          <cell r="F60" t="str">
            <v>Cambridge Homes</v>
          </cell>
          <cell r="G60">
            <v>38402</v>
          </cell>
          <cell r="H60">
            <v>8400</v>
          </cell>
          <cell r="I60">
            <v>477900</v>
          </cell>
          <cell r="J60">
            <v>92</v>
          </cell>
        </row>
        <row r="61">
          <cell r="C61" t="str">
            <v>Reflections at Capital Village</v>
          </cell>
          <cell r="F61" t="str">
            <v>Beazer Homes</v>
          </cell>
          <cell r="G61">
            <v>39606</v>
          </cell>
          <cell r="H61">
            <v>1904</v>
          </cell>
          <cell r="I61">
            <v>227990</v>
          </cell>
          <cell r="J61">
            <v>181</v>
          </cell>
        </row>
        <row r="62">
          <cell r="C62" t="str">
            <v>Stanford Court</v>
          </cell>
          <cell r="F62" t="str">
            <v>Cassano Development Company</v>
          </cell>
          <cell r="G62">
            <v>38987</v>
          </cell>
          <cell r="H62">
            <v>16.100000000000001</v>
          </cell>
          <cell r="I62">
            <v>354950</v>
          </cell>
          <cell r="J62">
            <v>85</v>
          </cell>
        </row>
        <row r="63">
          <cell r="C63" t="str">
            <v>Sunridge Park</v>
          </cell>
          <cell r="F63" t="str">
            <v>Kimball Hill Homes</v>
          </cell>
          <cell r="G63">
            <v>38968</v>
          </cell>
          <cell r="H63">
            <v>5000</v>
          </cell>
          <cell r="I63">
            <v>268990</v>
          </cell>
          <cell r="J63">
            <v>176</v>
          </cell>
        </row>
        <row r="64">
          <cell r="C64" t="str">
            <v>Tesoro</v>
          </cell>
          <cell r="F64" t="str">
            <v>Beazer Homes</v>
          </cell>
          <cell r="G64">
            <v>38979</v>
          </cell>
          <cell r="H64">
            <v>5775</v>
          </cell>
          <cell r="I64">
            <v>304740</v>
          </cell>
          <cell r="J64">
            <v>136</v>
          </cell>
        </row>
        <row r="65">
          <cell r="C65" t="str">
            <v>The Alexander Collection at Stone Creek</v>
          </cell>
          <cell r="F65" t="str">
            <v>Elliott Homes</v>
          </cell>
          <cell r="G65">
            <v>38409</v>
          </cell>
          <cell r="H65">
            <v>4800</v>
          </cell>
          <cell r="I65">
            <v>389700</v>
          </cell>
          <cell r="J65">
            <v>196</v>
          </cell>
        </row>
        <row r="66">
          <cell r="C66" t="str">
            <v>The Arbors</v>
          </cell>
          <cell r="F66" t="str">
            <v>Lennar Communities</v>
          </cell>
          <cell r="G66">
            <v>39543</v>
          </cell>
          <cell r="H66">
            <v>6544</v>
          </cell>
          <cell r="I66">
            <v>309350</v>
          </cell>
          <cell r="J66">
            <v>190</v>
          </cell>
        </row>
        <row r="67">
          <cell r="C67" t="str">
            <v>The Bungalows at Capital Village</v>
          </cell>
          <cell r="F67" t="str">
            <v>Beazer Homes</v>
          </cell>
          <cell r="G67">
            <v>38612</v>
          </cell>
          <cell r="H67">
            <v>4140</v>
          </cell>
          <cell r="I67">
            <v>317490</v>
          </cell>
          <cell r="J67">
            <v>151</v>
          </cell>
        </row>
        <row r="68">
          <cell r="C68" t="str">
            <v>The Estates at Anatolia</v>
          </cell>
          <cell r="F68" t="str">
            <v>JTS Communities</v>
          </cell>
          <cell r="G68">
            <v>38283</v>
          </cell>
          <cell r="H68">
            <v>7350</v>
          </cell>
          <cell r="I68">
            <v>475190</v>
          </cell>
          <cell r="J68">
            <v>104</v>
          </cell>
        </row>
        <row r="69">
          <cell r="C69" t="str">
            <v>The Masters at Anatolia</v>
          </cell>
          <cell r="F69" t="str">
            <v>JTS Communities</v>
          </cell>
          <cell r="G69">
            <v>38283</v>
          </cell>
          <cell r="H69">
            <v>6930</v>
          </cell>
          <cell r="I69">
            <v>405990</v>
          </cell>
          <cell r="J69">
            <v>117</v>
          </cell>
        </row>
        <row r="70">
          <cell r="C70" t="str">
            <v>The Tuscany Collection at Stone Creek</v>
          </cell>
          <cell r="F70" t="str">
            <v>Elliott Homes</v>
          </cell>
          <cell r="G70">
            <v>37544</v>
          </cell>
          <cell r="H70">
            <v>8625</v>
          </cell>
          <cell r="I70">
            <v>624200</v>
          </cell>
          <cell r="J70">
            <v>284</v>
          </cell>
        </row>
        <row r="71">
          <cell r="C71" t="str">
            <v>The Vistas at Sunridge Park</v>
          </cell>
          <cell r="F71" t="str">
            <v>Woodside Homes</v>
          </cell>
          <cell r="G71">
            <v>38892</v>
          </cell>
          <cell r="H71">
            <v>5775</v>
          </cell>
          <cell r="I71">
            <v>290990</v>
          </cell>
          <cell r="J71">
            <v>102</v>
          </cell>
        </row>
        <row r="72">
          <cell r="C72" t="str">
            <v>Verano at Kavala Ranch</v>
          </cell>
          <cell r="F72" t="str">
            <v>Lennar Communities</v>
          </cell>
          <cell r="G72">
            <v>39326</v>
          </cell>
          <cell r="H72">
            <v>7150</v>
          </cell>
          <cell r="I72">
            <v>369950</v>
          </cell>
          <cell r="J72">
            <v>107</v>
          </cell>
        </row>
        <row r="73">
          <cell r="C73" t="str">
            <v>Verona at Anatolia</v>
          </cell>
          <cell r="F73" t="str">
            <v>William Lyon Homes</v>
          </cell>
          <cell r="G73">
            <v>38549</v>
          </cell>
          <cell r="H73">
            <v>5720</v>
          </cell>
          <cell r="I73">
            <v>401323</v>
          </cell>
          <cell r="J73">
            <v>77</v>
          </cell>
        </row>
      </sheetData>
      <sheetData sheetId="3"/>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 sheetId="26"/>
      <sheetData sheetId="27"/>
      <sheetData sheetId="28"/>
      <sheetData sheetId="29"/>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roject Summary"/>
      <sheetName val="Asset Detail"/>
      <sheetName val="Development Budget"/>
      <sheetName val="Development CF"/>
      <sheetName val="Development Costs"/>
      <sheetName val="Income Statement"/>
      <sheetName val="Escalations"/>
      <sheetName val="Stabilized Cash Flow Analysis"/>
      <sheetName val="Unit Summary VLI"/>
      <sheetName val="Amort and COS"/>
      <sheetName val="Acquisition Budget"/>
      <sheetName val="Project Schedu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
      <sheetName val="Historical (2)"/>
      <sheetName val="Daum"/>
      <sheetName val="Industrial (2)"/>
      <sheetName val="Dems"/>
      <sheetName val="Manuf"/>
      <sheetName val="Industrial"/>
      <sheetName val="Historical"/>
      <sheetName val="SF Demand"/>
      <sheetName val="charts"/>
      <sheetName val="sumchart"/>
      <sheetName val="TEU.Abs."/>
      <sheetName val="ManfSum"/>
      <sheetName val="sb_vct"/>
      <sheetName val="Taxable Expend"/>
      <sheetName val="Revenues"/>
      <sheetName val="Construction"/>
    </sheetNames>
    <sheetDataSet>
      <sheetData sheetId="0"/>
      <sheetData sheetId="1">
        <row r="1">
          <cell r="A1" t="str">
            <v>Table 5</v>
          </cell>
        </row>
        <row r="2">
          <cell r="A2" t="str">
            <v>Industrial Vacancy and Lease Rates</v>
          </cell>
        </row>
        <row r="3">
          <cell r="A3" t="str">
            <v>Wilmington Industrial Park Economic Adjustment Strategy; EPS #11514</v>
          </cell>
        </row>
        <row r="5">
          <cell r="A5" t="str">
            <v>Item</v>
          </cell>
          <cell r="B5">
            <v>1999</v>
          </cell>
          <cell r="C5">
            <v>2000</v>
          </cell>
          <cell r="D5">
            <v>2001</v>
          </cell>
          <cell r="E5" t="str">
            <v>Average</v>
          </cell>
        </row>
        <row r="7">
          <cell r="A7" t="str">
            <v>Inventory [1]</v>
          </cell>
        </row>
        <row r="8">
          <cell r="A8" t="str">
            <v>South Bay</v>
          </cell>
          <cell r="B8">
            <v>219720000</v>
          </cell>
          <cell r="C8">
            <v>221020000</v>
          </cell>
          <cell r="D8">
            <v>226150000</v>
          </cell>
          <cell r="E8">
            <v>222300000</v>
          </cell>
        </row>
        <row r="9">
          <cell r="A9" t="str">
            <v>Los Angeles County</v>
          </cell>
          <cell r="B9">
            <v>879820000</v>
          </cell>
          <cell r="C9">
            <v>891220000</v>
          </cell>
          <cell r="D9">
            <v>901760000</v>
          </cell>
          <cell r="E9">
            <v>890930000</v>
          </cell>
        </row>
        <row r="10">
          <cell r="A10" t="str">
            <v>Inland Empire</v>
          </cell>
          <cell r="B10">
            <v>238600000</v>
          </cell>
          <cell r="C10">
            <v>251900000</v>
          </cell>
          <cell r="D10">
            <v>272840000</v>
          </cell>
          <cell r="E10">
            <v>254450000</v>
          </cell>
        </row>
        <row r="11">
          <cell r="A11" t="str">
            <v>Orange County</v>
          </cell>
          <cell r="B11">
            <v>270560000</v>
          </cell>
          <cell r="C11">
            <v>277100000</v>
          </cell>
          <cell r="D11">
            <v>280980000</v>
          </cell>
          <cell r="E11">
            <v>276210000</v>
          </cell>
        </row>
        <row r="12">
          <cell r="A12" t="str">
            <v>Ventura County</v>
          </cell>
          <cell r="B12">
            <v>53530000</v>
          </cell>
          <cell r="C12">
            <v>54400000</v>
          </cell>
          <cell r="D12">
            <v>54830000</v>
          </cell>
          <cell r="E12">
            <v>54250000</v>
          </cell>
        </row>
        <row r="13">
          <cell r="A13" t="str">
            <v>Region Total</v>
          </cell>
          <cell r="B13">
            <v>1442510000</v>
          </cell>
          <cell r="C13">
            <v>1474620000</v>
          </cell>
          <cell r="D13">
            <v>1510410000</v>
          </cell>
          <cell r="E13">
            <v>1475840000</v>
          </cell>
        </row>
        <row r="15">
          <cell r="A15" t="str">
            <v>Net Absorption [2]</v>
          </cell>
        </row>
        <row r="16">
          <cell r="A16" t="str">
            <v>South Bay</v>
          </cell>
          <cell r="B16">
            <v>6800000</v>
          </cell>
          <cell r="C16">
            <v>6400000</v>
          </cell>
          <cell r="D16">
            <v>-1260000</v>
          </cell>
          <cell r="E16">
            <v>3980000</v>
          </cell>
        </row>
        <row r="17">
          <cell r="A17" t="str">
            <v>Los Angeles</v>
          </cell>
          <cell r="B17">
            <v>26500000</v>
          </cell>
          <cell r="C17">
            <v>29400000</v>
          </cell>
          <cell r="D17">
            <v>2600000</v>
          </cell>
          <cell r="E17">
            <v>19500000</v>
          </cell>
        </row>
        <row r="18">
          <cell r="A18" t="str">
            <v>Inland Empire</v>
          </cell>
          <cell r="B18">
            <v>16250000</v>
          </cell>
          <cell r="C18">
            <v>22100000</v>
          </cell>
          <cell r="D18">
            <v>14900000</v>
          </cell>
          <cell r="E18">
            <v>17750000</v>
          </cell>
        </row>
        <row r="19">
          <cell r="A19" t="str">
            <v>Orange County</v>
          </cell>
          <cell r="B19">
            <v>7150000</v>
          </cell>
          <cell r="C19">
            <v>8400000</v>
          </cell>
          <cell r="D19">
            <v>-1300000</v>
          </cell>
          <cell r="E19">
            <v>4750000</v>
          </cell>
        </row>
        <row r="20">
          <cell r="A20" t="str">
            <v>Ventura County</v>
          </cell>
          <cell r="B20">
            <v>950000</v>
          </cell>
          <cell r="C20">
            <v>1800000</v>
          </cell>
          <cell r="D20">
            <v>80000</v>
          </cell>
          <cell r="E20">
            <v>943333.33333333337</v>
          </cell>
        </row>
        <row r="21">
          <cell r="A21" t="str">
            <v>Region Total</v>
          </cell>
          <cell r="B21">
            <v>50850000</v>
          </cell>
          <cell r="C21">
            <v>61700000</v>
          </cell>
          <cell r="D21">
            <v>16280000</v>
          </cell>
          <cell r="E21">
            <v>42943333.333333336</v>
          </cell>
        </row>
        <row r="23">
          <cell r="A23" t="str">
            <v>Vacancy Rates [3]</v>
          </cell>
        </row>
        <row r="24">
          <cell r="A24" t="str">
            <v>South Bay</v>
          </cell>
          <cell r="B24">
            <v>3.5000000000000003E-2</v>
          </cell>
          <cell r="C24">
            <v>3.1E-2</v>
          </cell>
          <cell r="D24">
            <v>4.4837497236347557E-2</v>
          </cell>
          <cell r="E24">
            <v>2.7757644597892463E-2</v>
          </cell>
        </row>
        <row r="25">
          <cell r="A25" t="str">
            <v>Los Angeles</v>
          </cell>
          <cell r="B25">
            <v>5.0999999999999997E-2</v>
          </cell>
          <cell r="C25">
            <v>3.2000000000000001E-2</v>
          </cell>
          <cell r="D25">
            <v>4.0797995031937546E-2</v>
          </cell>
          <cell r="E25">
            <v>3.0917005497049441E-2</v>
          </cell>
        </row>
        <row r="26">
          <cell r="A26" t="str">
            <v>Inland Empire</v>
          </cell>
          <cell r="B26">
            <v>0.115</v>
          </cell>
          <cell r="C26">
            <v>8.2000000000000003E-2</v>
          </cell>
          <cell r="D26">
            <v>8.5691247617651373E-2</v>
          </cell>
          <cell r="E26">
            <v>7.0581183044645154E-2</v>
          </cell>
        </row>
        <row r="27">
          <cell r="A27" t="str">
            <v>Orange County</v>
          </cell>
          <cell r="B27">
            <v>0.05</v>
          </cell>
          <cell r="C27">
            <v>3.2000000000000001E-2</v>
          </cell>
          <cell r="D27">
            <v>5.2174531995159798E-2</v>
          </cell>
          <cell r="E27">
            <v>3.3627859685749904E-2</v>
          </cell>
        </row>
        <row r="28">
          <cell r="A28" t="str">
            <v>Ventura</v>
          </cell>
          <cell r="B28">
            <v>7.0999999999999994E-2</v>
          </cell>
          <cell r="C28">
            <v>0.05</v>
          </cell>
          <cell r="D28">
            <v>5.6356009483859201E-2</v>
          </cell>
          <cell r="E28">
            <v>4.4259104443838307E-2</v>
          </cell>
        </row>
        <row r="29">
          <cell r="A29" t="str">
            <v>Region Average</v>
          </cell>
          <cell r="B29">
            <v>6.2140609077233434E-2</v>
          </cell>
          <cell r="C29">
            <v>4.1205218971667276E-2</v>
          </cell>
          <cell r="D29">
            <v>5.1588641494693492E-2</v>
          </cell>
          <cell r="E29">
            <v>3.8692023082425003E-2</v>
          </cell>
        </row>
        <row r="31">
          <cell r="A31" t="str">
            <v>Average Standard Industrial Rent [4]</v>
          </cell>
        </row>
        <row r="32">
          <cell r="A32" t="str">
            <v>South Bay</v>
          </cell>
          <cell r="B32" t="str">
            <v>N/A</v>
          </cell>
          <cell r="C32" t="str">
            <v>N/A</v>
          </cell>
          <cell r="D32">
            <v>0.6</v>
          </cell>
          <cell r="E32" t="str">
            <v>N/A</v>
          </cell>
        </row>
        <row r="33">
          <cell r="A33" t="str">
            <v>Los Angeles</v>
          </cell>
          <cell r="B33">
            <v>0.51</v>
          </cell>
          <cell r="C33">
            <v>0.55000000000000004</v>
          </cell>
          <cell r="D33">
            <v>0.55000000000000004</v>
          </cell>
          <cell r="E33">
            <v>0.53666666666666674</v>
          </cell>
        </row>
        <row r="34">
          <cell r="A34" t="str">
            <v>Inland Empire</v>
          </cell>
          <cell r="B34">
            <v>0.38</v>
          </cell>
          <cell r="C34">
            <v>0.41</v>
          </cell>
          <cell r="D34">
            <v>0.39</v>
          </cell>
          <cell r="E34">
            <v>0.39333333333333337</v>
          </cell>
        </row>
        <row r="35">
          <cell r="A35" t="str">
            <v>Orange County</v>
          </cell>
          <cell r="B35">
            <v>0.59</v>
          </cell>
          <cell r="C35">
            <v>0.68</v>
          </cell>
          <cell r="D35">
            <v>0.66</v>
          </cell>
          <cell r="E35">
            <v>0.64333333333333342</v>
          </cell>
        </row>
        <row r="36">
          <cell r="A36" t="str">
            <v>Ventura</v>
          </cell>
          <cell r="B36">
            <v>0.56999999999999995</v>
          </cell>
          <cell r="C36">
            <v>0.59</v>
          </cell>
          <cell r="D36">
            <v>0.65</v>
          </cell>
          <cell r="E36">
            <v>0.60333333333333339</v>
          </cell>
        </row>
        <row r="37">
          <cell r="A37" t="str">
            <v>Region Average</v>
          </cell>
          <cell r="B37">
            <v>0.5057286951216976</v>
          </cell>
          <cell r="C37">
            <v>0.55271055313308048</v>
          </cell>
          <cell r="D37">
            <v>0.54787772701749038</v>
          </cell>
          <cell r="E37">
            <v>0.53543899175742293</v>
          </cell>
        </row>
        <row r="39">
          <cell r="A39" t="str">
            <v>Average Flex Rent [5]</v>
          </cell>
        </row>
        <row r="40">
          <cell r="A40" t="str">
            <v>South Bay</v>
          </cell>
          <cell r="B40" t="str">
            <v>N/A</v>
          </cell>
          <cell r="C40" t="str">
            <v>N/A</v>
          </cell>
          <cell r="D40">
            <v>0.7</v>
          </cell>
          <cell r="E40" t="str">
            <v>N/A</v>
          </cell>
        </row>
        <row r="41">
          <cell r="A41" t="str">
            <v>Los Angeles</v>
          </cell>
          <cell r="B41">
            <v>0.77</v>
          </cell>
          <cell r="C41">
            <v>0.82</v>
          </cell>
          <cell r="D41">
            <v>0.85</v>
          </cell>
          <cell r="E41">
            <v>0.81333333333333335</v>
          </cell>
        </row>
        <row r="42">
          <cell r="A42" t="str">
            <v>Inland Empire</v>
          </cell>
          <cell r="B42">
            <v>0.53</v>
          </cell>
          <cell r="C42">
            <v>0.57999999999999996</v>
          </cell>
          <cell r="D42">
            <v>0.63</v>
          </cell>
          <cell r="E42">
            <v>0.57999999999999996</v>
          </cell>
        </row>
        <row r="43">
          <cell r="A43" t="str">
            <v>Orange County</v>
          </cell>
          <cell r="B43">
            <v>0.92</v>
          </cell>
          <cell r="C43">
            <v>1.08</v>
          </cell>
          <cell r="D43">
            <v>0.94</v>
          </cell>
          <cell r="E43">
            <v>0.98</v>
          </cell>
        </row>
        <row r="44">
          <cell r="A44" t="str">
            <v>Ventura</v>
          </cell>
          <cell r="B44">
            <v>0.71</v>
          </cell>
          <cell r="C44">
            <v>0.8</v>
          </cell>
          <cell r="D44">
            <v>0.79</v>
          </cell>
          <cell r="E44">
            <v>0.76666666666666661</v>
          </cell>
        </row>
        <row r="45">
          <cell r="A45" t="str">
            <v>Region Average</v>
          </cell>
          <cell r="B45">
            <v>0.75621028623718378</v>
          </cell>
          <cell r="C45">
            <v>0.82832645874205379</v>
          </cell>
          <cell r="D45">
            <v>0.82826469140595216</v>
          </cell>
          <cell r="E45">
            <v>0.80426714546173006</v>
          </cell>
        </row>
        <row r="47">
          <cell r="E47" t="str">
            <v>"historical"</v>
          </cell>
        </row>
        <row r="49">
          <cell r="A49" t="str">
            <v>[1]  1999 Inventory data for South Bay from Collier Seeley Market Outlook 2000.
      Data at the County level and South Bay 2000 to 2001 from DAUM Commercial Real
      Estate Services Office &amp; Industrial Market Review, 4Q 2001.</v>
          </cell>
        </row>
        <row r="50">
          <cell r="A50" t="str">
            <v>[2]  Absorption data for South Bay from Collier Seeley Market Outlook 2000 and 2001.
      2001 South Bay net absorption based on DAUM Commercial Real Estate Service
     Office &amp; Industrial Market Review, 4Q 2001. Data at the County level from DAUM 
     Commercial Real Estate Services Office &amp; Industrial Market Review, 4Q 2001.</v>
          </cell>
        </row>
        <row r="51">
          <cell r="A51" t="str">
            <v>[3]  1999 &amp; 2000 vacancy data for South Bay from Collier Seeley Market Outlook 2000 and
      2001.  Data at the County level and South Bay 2001 from DAUM Commercial Real
     Estate Services Office &amp; Industrial Market Review, 4Q 2001.</v>
          </cell>
        </row>
        <row r="52">
          <cell r="A52" t="str">
            <v>[4] Data from DAUM Commercial Real Estate Services Office &amp; Industrial Market Review, 4Q 2001.</v>
          </cell>
        </row>
        <row r="53">
          <cell r="A53" t="str">
            <v>[5] Data from DAUM Commercial Real Estate Services Office &amp; Industrial Market Review, 4Q 2001.</v>
          </cell>
        </row>
        <row r="55">
          <cell r="A55" t="str">
            <v>Source:  Collier Seeley Market Outlook 2000, DAUM Commercial Real Estate Services Office
               and Industrial Market Review, 4Q 2001, EPS</v>
          </cell>
        </row>
      </sheetData>
      <sheetData sheetId="2">
        <row r="1">
          <cell r="A1" t="str">
            <v>Figure</v>
          </cell>
        </row>
        <row r="2">
          <cell r="A2" t="str">
            <v>L.A. Harbor Market Study</v>
          </cell>
        </row>
        <row r="3">
          <cell r="A3" t="str">
            <v>LA County Market Trends from DAUM</v>
          </cell>
        </row>
        <row r="6">
          <cell r="B6" t="str">
            <v>LA County</v>
          </cell>
          <cell r="C6" t="str">
            <v>Central/SE</v>
          </cell>
          <cell r="D6" t="str">
            <v>West / South</v>
          </cell>
          <cell r="E6" t="str">
            <v>San Gabriel Valley</v>
          </cell>
          <cell r="F6" t="str">
            <v>La-North</v>
          </cell>
          <cell r="G6" t="str">
            <v>Comments</v>
          </cell>
        </row>
        <row r="9">
          <cell r="A9" t="str">
            <v>Total Inventory sqft 2001 4th qtr</v>
          </cell>
          <cell r="B9">
            <v>901761792</v>
          </cell>
          <cell r="C9">
            <v>358037760</v>
          </cell>
          <cell r="D9">
            <v>241094211</v>
          </cell>
          <cell r="E9">
            <v>151980320</v>
          </cell>
          <cell r="F9">
            <v>150649501</v>
          </cell>
        </row>
        <row r="11">
          <cell r="A11" t="str">
            <v>Vacancy not including sublease (direct)</v>
          </cell>
        </row>
        <row r="12">
          <cell r="A12" t="str">
            <v>3rd qtr 2001</v>
          </cell>
          <cell r="B12">
            <v>3.7999999999999999E-2</v>
          </cell>
        </row>
        <row r="13">
          <cell r="A13" t="str">
            <v>4th qtr 2001</v>
          </cell>
          <cell r="B13">
            <v>4.1000000000000002E-2</v>
          </cell>
          <cell r="C13">
            <v>3.7999999999999999E-2</v>
          </cell>
          <cell r="D13">
            <v>4.5999999999999999E-2</v>
          </cell>
          <cell r="E13">
            <v>3.6999999999999998E-2</v>
          </cell>
          <cell r="F13">
            <v>4.3999999999999997E-2</v>
          </cell>
        </row>
        <row r="14">
          <cell r="A14" t="str">
            <v>Vacancy including sublease</v>
          </cell>
        </row>
        <row r="15">
          <cell r="A15" t="str">
            <v>3rd qtr 2001</v>
          </cell>
          <cell r="B15">
            <v>4.2000000000000003E-2</v>
          </cell>
        </row>
        <row r="16">
          <cell r="A16" t="str">
            <v>4th qtr 2001</v>
          </cell>
          <cell r="B16">
            <v>4.5999999999999999E-2</v>
          </cell>
          <cell r="C16">
            <v>4.2000000000000003E-2</v>
          </cell>
          <cell r="D16">
            <v>5.3999999999999999E-2</v>
          </cell>
          <cell r="E16">
            <v>4.3999999999999997E-2</v>
          </cell>
          <cell r="F16">
            <v>4.7E-2</v>
          </cell>
        </row>
        <row r="18">
          <cell r="A18" t="str">
            <v>Under Construction sqft 4th qtr 2001</v>
          </cell>
          <cell r="B18">
            <v>5011702</v>
          </cell>
          <cell r="C18">
            <v>2037583</v>
          </cell>
          <cell r="D18">
            <v>748558</v>
          </cell>
          <cell r="E18">
            <v>899017</v>
          </cell>
          <cell r="F18">
            <v>1326544</v>
          </cell>
        </row>
        <row r="20">
          <cell r="A20" t="str">
            <v>New Construction Completions 2001</v>
          </cell>
          <cell r="B20">
            <v>10539707</v>
          </cell>
          <cell r="C20">
            <v>1244982</v>
          </cell>
          <cell r="D20">
            <v>5129646</v>
          </cell>
          <cell r="E20">
            <v>2542523</v>
          </cell>
          <cell r="F20">
            <v>1622556</v>
          </cell>
        </row>
        <row r="22">
          <cell r="A22" t="str">
            <v>New Construction Completions 2000</v>
          </cell>
          <cell r="B22">
            <v>11350000</v>
          </cell>
        </row>
        <row r="24">
          <cell r="A24" t="str">
            <v>New Construction Completions 1999</v>
          </cell>
          <cell r="B24">
            <v>10600000</v>
          </cell>
        </row>
        <row r="26">
          <cell r="A26" t="str">
            <v>Rental Rates - stnd industrial - 4th qtr 2001 (nnn)</v>
          </cell>
          <cell r="B26">
            <v>0.55000000000000004</v>
          </cell>
          <cell r="C26">
            <v>0.51</v>
          </cell>
          <cell r="D26">
            <v>0.6</v>
          </cell>
          <cell r="E26">
            <v>0.46</v>
          </cell>
          <cell r="F26">
            <v>0.65</v>
          </cell>
          <cell r="G26" t="str">
            <v xml:space="preserve">countywide remained constant for the 5th straight qtr. </v>
          </cell>
        </row>
        <row r="28">
          <cell r="A28" t="str">
            <v>Rental Rates - flex /R&amp;D - 4th qtr 2001(nnn)</v>
          </cell>
          <cell r="B28">
            <v>0.85</v>
          </cell>
          <cell r="C28">
            <v>0.91</v>
          </cell>
          <cell r="D28">
            <v>0.84</v>
          </cell>
          <cell r="E28">
            <v>0.69</v>
          </cell>
          <cell r="F28">
            <v>0.9</v>
          </cell>
          <cell r="G28" t="str">
            <v>countywide down from 0.85 nnn in 4th qtr</v>
          </cell>
        </row>
        <row r="30">
          <cell r="A30" t="str">
            <v>Gross absorption - 2001</v>
          </cell>
          <cell r="B30">
            <v>35300000</v>
          </cell>
        </row>
        <row r="32">
          <cell r="A32" t="str">
            <v>Gross absorption - 4th qtr 2001</v>
          </cell>
          <cell r="B32">
            <v>7917696</v>
          </cell>
          <cell r="C32">
            <v>3067228</v>
          </cell>
          <cell r="D32">
            <v>2172419</v>
          </cell>
          <cell r="E32">
            <v>1588026</v>
          </cell>
          <cell r="F32">
            <v>1090023</v>
          </cell>
        </row>
        <row r="34">
          <cell r="A34" t="str">
            <v>Gross absorption - 2000</v>
          </cell>
          <cell r="B34">
            <v>50126000</v>
          </cell>
        </row>
        <row r="36">
          <cell r="A36" t="str">
            <v>Gross absorption - 1999</v>
          </cell>
          <cell r="B36">
            <v>52244000</v>
          </cell>
        </row>
        <row r="38">
          <cell r="A38" t="str">
            <v>Net absorption - 2001</v>
          </cell>
          <cell r="B38">
            <v>2600000</v>
          </cell>
        </row>
        <row r="40">
          <cell r="A40" t="str">
            <v>Net absorption - 2000</v>
          </cell>
          <cell r="B40">
            <v>2940000</v>
          </cell>
        </row>
        <row r="42">
          <cell r="A42" t="str">
            <v>Net absorption - 1999</v>
          </cell>
          <cell r="B42">
            <v>2650000</v>
          </cell>
        </row>
        <row r="43">
          <cell r="J43" t="str">
            <v>"la_county"</v>
          </cell>
        </row>
        <row r="44">
          <cell r="A44" t="str">
            <v>Source:  DAUM Commercial Real Estate Services</v>
          </cell>
        </row>
        <row r="46">
          <cell r="A46" t="str">
            <v>Figure</v>
          </cell>
        </row>
        <row r="47">
          <cell r="A47" t="str">
            <v>L.A. Harbor Market Study</v>
          </cell>
        </row>
        <row r="48">
          <cell r="A48" t="str">
            <v>West / South Region Market Trends from DAUM</v>
          </cell>
        </row>
        <row r="51">
          <cell r="B51" t="str">
            <v>West / South Regional Breakdown</v>
          </cell>
          <cell r="J51" t="str">
            <v>West / South Total</v>
          </cell>
        </row>
        <row r="52">
          <cell r="B52" t="str">
            <v>South Bay</v>
          </cell>
          <cell r="H52" t="str">
            <v>Southbay Subtotal</v>
          </cell>
          <cell r="I52" t="str">
            <v>Westside Subtotal</v>
          </cell>
        </row>
        <row r="53">
          <cell r="B53" t="str">
            <v xml:space="preserve">Carson/Ranch </v>
          </cell>
          <cell r="C53" t="str">
            <v>El Segundo  /</v>
          </cell>
          <cell r="D53" t="str">
            <v>Gardena /</v>
          </cell>
          <cell r="E53" t="str">
            <v>Long Beach</v>
          </cell>
          <cell r="F53" t="str">
            <v xml:space="preserve">Lynwood / </v>
          </cell>
          <cell r="G53" t="str">
            <v xml:space="preserve">Torrance / </v>
          </cell>
        </row>
        <row r="54">
          <cell r="B54" t="str">
            <v>Dmgz</v>
          </cell>
          <cell r="C54" t="str">
            <v xml:space="preserve"> Hawthorne</v>
          </cell>
          <cell r="D54" t="str">
            <v>110 Corridor</v>
          </cell>
          <cell r="E54" t="str">
            <v>Area</v>
          </cell>
          <cell r="F54" t="str">
            <v>Paramount</v>
          </cell>
          <cell r="G54" t="str">
            <v>Beach Cities</v>
          </cell>
        </row>
        <row r="56">
          <cell r="A56" t="str">
            <v>Total Inventory sqft 2001 4th qtr</v>
          </cell>
          <cell r="B56">
            <v>74515170</v>
          </cell>
          <cell r="C56">
            <v>28140803</v>
          </cell>
          <cell r="D56">
            <v>32364170</v>
          </cell>
          <cell r="E56">
            <v>35757555</v>
          </cell>
          <cell r="F56">
            <v>15959541</v>
          </cell>
          <cell r="G56">
            <v>39409998</v>
          </cell>
          <cell r="H56">
            <v>226147237</v>
          </cell>
          <cell r="I56">
            <v>14946974</v>
          </cell>
          <cell r="J56">
            <v>241094211</v>
          </cell>
        </row>
        <row r="57">
          <cell r="A57" t="str">
            <v>% of West / South Total</v>
          </cell>
          <cell r="B57">
            <v>0.30907075574701376</v>
          </cell>
          <cell r="C57">
            <v>0.11672118912884225</v>
          </cell>
          <cell r="D57">
            <v>0.13423868563978086</v>
          </cell>
          <cell r="E57">
            <v>0.14831361919345296</v>
          </cell>
          <cell r="F57">
            <v>6.6196284571926112E-2</v>
          </cell>
          <cell r="G57">
            <v>0.16346306216369499</v>
          </cell>
          <cell r="H57">
            <v>0.93800359644471099</v>
          </cell>
          <cell r="I57">
            <v>6.1996403555289015E-2</v>
          </cell>
          <cell r="J57">
            <v>1</v>
          </cell>
        </row>
        <row r="59">
          <cell r="A59" t="str">
            <v>Direct Vacant Sqft 2001 4th qtr</v>
          </cell>
          <cell r="B59">
            <v>3961611</v>
          </cell>
          <cell r="C59">
            <v>1129046</v>
          </cell>
          <cell r="D59">
            <v>452613</v>
          </cell>
          <cell r="E59">
            <v>2005994</v>
          </cell>
          <cell r="F59">
            <v>402142</v>
          </cell>
          <cell r="G59">
            <v>2190411</v>
          </cell>
          <cell r="H59">
            <v>10141817</v>
          </cell>
          <cell r="I59">
            <v>911643</v>
          </cell>
          <cell r="J59">
            <v>11053460</v>
          </cell>
        </row>
        <row r="60">
          <cell r="A60" t="str">
            <v>% of West / South Total</v>
          </cell>
          <cell r="B60">
            <v>0.35840460814984632</v>
          </cell>
          <cell r="C60">
            <v>0.10214412500701138</v>
          </cell>
          <cell r="D60">
            <v>4.0947630877571368E-2</v>
          </cell>
          <cell r="E60">
            <v>0.18148109279809219</v>
          </cell>
          <cell r="F60">
            <v>3.6381549306732916E-2</v>
          </cell>
          <cell r="G60">
            <v>0.19816518990433765</v>
          </cell>
          <cell r="H60">
            <v>0.91752419604359181</v>
          </cell>
          <cell r="I60">
            <v>8.2475803956408217E-2</v>
          </cell>
          <cell r="J60">
            <v>1</v>
          </cell>
        </row>
        <row r="62">
          <cell r="A62" t="str">
            <v>Direct Vacancy Rate 2001 4th qtr</v>
          </cell>
          <cell r="B62">
            <v>5.3165160865901534E-2</v>
          </cell>
          <cell r="C62">
            <v>4.0121314235418232E-2</v>
          </cell>
          <cell r="D62">
            <v>1.3985002550660189E-2</v>
          </cell>
          <cell r="E62">
            <v>5.6099864769836749E-2</v>
          </cell>
          <cell r="F62">
            <v>2.5197591835504542E-2</v>
          </cell>
          <cell r="G62">
            <v>5.5580084018273739E-2</v>
          </cell>
          <cell r="H62">
            <v>4.4846079636161995E-2</v>
          </cell>
          <cell r="I62">
            <v>6.0991810114876761E-2</v>
          </cell>
          <cell r="J62">
            <v>4.5847056858615322E-2</v>
          </cell>
        </row>
        <row r="64">
          <cell r="A64" t="str">
            <v>Vacant Sqft Including Sublet - 01 4th qtr</v>
          </cell>
          <cell r="B64">
            <v>5050798</v>
          </cell>
          <cell r="C64">
            <v>1363405</v>
          </cell>
          <cell r="D64">
            <v>470292</v>
          </cell>
          <cell r="E64">
            <v>2035321</v>
          </cell>
          <cell r="F64">
            <v>406542</v>
          </cell>
          <cell r="G64">
            <v>2416187</v>
          </cell>
          <cell r="H64">
            <v>11742545</v>
          </cell>
          <cell r="I64">
            <v>1179484</v>
          </cell>
          <cell r="J64">
            <v>12922029</v>
          </cell>
        </row>
        <row r="65">
          <cell r="A65" t="str">
            <v>% of West / South Total</v>
          </cell>
          <cell r="B65">
            <v>0.39086725467029987</v>
          </cell>
          <cell r="C65">
            <v>0.10551013312228288</v>
          </cell>
          <cell r="D65">
            <v>3.6394594068779755E-2</v>
          </cell>
          <cell r="E65">
            <v>0.15750784957996922</v>
          </cell>
          <cell r="F65">
            <v>3.1461158305711896E-2</v>
          </cell>
          <cell r="G65">
            <v>0.18698201342838652</v>
          </cell>
          <cell r="H65">
            <v>0.90872300317543009</v>
          </cell>
          <cell r="I65">
            <v>9.1276996824569884E-2</v>
          </cell>
          <cell r="J65">
            <v>1</v>
          </cell>
        </row>
        <row r="67">
          <cell r="A67" t="str">
            <v>Vacancy Rate Includeing Sublet Sqft - 01 4th qtr</v>
          </cell>
          <cell r="B67">
            <v>6.7782144226470928E-2</v>
          </cell>
          <cell r="C67">
            <v>4.8449399258436228E-2</v>
          </cell>
          <cell r="D67">
            <v>1.4531254779591135E-2</v>
          </cell>
          <cell r="E67">
            <v>5.6920027110354723E-2</v>
          </cell>
          <cell r="F67">
            <v>2.5473288987446444E-2</v>
          </cell>
          <cell r="G67">
            <v>6.1308985603094932E-2</v>
          </cell>
          <cell r="H67">
            <v>5.1924335471761701E-2</v>
          </cell>
          <cell r="I67">
            <v>7.8911223101077177E-2</v>
          </cell>
          <cell r="J67">
            <v>5.3597425447929982E-2</v>
          </cell>
        </row>
        <row r="69">
          <cell r="A69" t="str">
            <v>Average Industrial Rent (nnn) - 01 4th qtr</v>
          </cell>
          <cell r="B69">
            <v>0.48</v>
          </cell>
          <cell r="C69">
            <v>0.72</v>
          </cell>
          <cell r="D69">
            <v>0.48</v>
          </cell>
          <cell r="E69">
            <v>0.6</v>
          </cell>
          <cell r="F69">
            <v>0.51</v>
          </cell>
          <cell r="G69">
            <v>0.56000000000000005</v>
          </cell>
          <cell r="H69">
            <v>0.55833333333333335</v>
          </cell>
          <cell r="I69">
            <v>1.1399999999999999</v>
          </cell>
          <cell r="J69">
            <v>0.6</v>
          </cell>
        </row>
        <row r="71">
          <cell r="A71" t="str">
            <v>Average R&amp;D / Flex Rent (nnn) - 01 4th qtr</v>
          </cell>
          <cell r="B71">
            <v>0.57999999999999996</v>
          </cell>
          <cell r="C71">
            <v>1.02</v>
          </cell>
          <cell r="D71">
            <v>0.7</v>
          </cell>
          <cell r="E71">
            <v>0.7</v>
          </cell>
          <cell r="F71">
            <v>0.65</v>
          </cell>
          <cell r="G71">
            <v>1.1000000000000001</v>
          </cell>
          <cell r="H71">
            <v>0.79166666666666663</v>
          </cell>
          <cell r="I71">
            <v>1.62</v>
          </cell>
          <cell r="J71">
            <v>0.84</v>
          </cell>
        </row>
        <row r="73">
          <cell r="A73" t="str">
            <v>Sqft Built in 2001</v>
          </cell>
          <cell r="B73">
            <v>1140739</v>
          </cell>
          <cell r="C73">
            <v>42000</v>
          </cell>
          <cell r="D73">
            <v>62834</v>
          </cell>
          <cell r="E73">
            <v>1914648</v>
          </cell>
          <cell r="F73">
            <v>0</v>
          </cell>
          <cell r="G73">
            <v>1969425</v>
          </cell>
          <cell r="H73">
            <v>5129646</v>
          </cell>
          <cell r="I73">
            <v>0</v>
          </cell>
          <cell r="J73">
            <v>5129646</v>
          </cell>
        </row>
        <row r="74">
          <cell r="A74" t="str">
            <v>% of West / South Total</v>
          </cell>
          <cell r="B74">
            <v>0.2223816224355443</v>
          </cell>
          <cell r="C74">
            <v>8.1876995020709036E-3</v>
          </cell>
          <cell r="D74">
            <v>1.2249188345550551E-2</v>
          </cell>
          <cell r="E74">
            <v>0.37325148752954884</v>
          </cell>
          <cell r="F74">
            <v>0</v>
          </cell>
          <cell r="G74">
            <v>0.38393000218728546</v>
          </cell>
          <cell r="H74">
            <v>1</v>
          </cell>
          <cell r="I74">
            <v>0</v>
          </cell>
          <cell r="J74">
            <v>1</v>
          </cell>
        </row>
        <row r="76">
          <cell r="A76" t="str">
            <v>Sqft under construction (01 4th qtr)</v>
          </cell>
          <cell r="B76">
            <v>406187</v>
          </cell>
          <cell r="C76">
            <v>216000</v>
          </cell>
          <cell r="D76">
            <v>0</v>
          </cell>
          <cell r="E76">
            <v>0</v>
          </cell>
          <cell r="F76">
            <v>0</v>
          </cell>
          <cell r="G76">
            <v>126371</v>
          </cell>
          <cell r="H76">
            <v>748558</v>
          </cell>
          <cell r="I76">
            <v>0</v>
          </cell>
          <cell r="J76">
            <v>748558</v>
          </cell>
        </row>
        <row r="77">
          <cell r="A77" t="str">
            <v>% of West / South Total</v>
          </cell>
          <cell r="B77">
            <v>0.5426259555037819</v>
          </cell>
          <cell r="C77">
            <v>0.28855479468524819</v>
          </cell>
          <cell r="D77">
            <v>0</v>
          </cell>
          <cell r="E77">
            <v>0</v>
          </cell>
          <cell r="F77">
            <v>0</v>
          </cell>
          <cell r="G77">
            <v>0.16881924981096988</v>
          </cell>
          <cell r="H77">
            <v>1</v>
          </cell>
          <cell r="I77">
            <v>0</v>
          </cell>
          <cell r="J77">
            <v>1</v>
          </cell>
        </row>
        <row r="79">
          <cell r="A79" t="str">
            <v>Gross Absorption Sqft (01 4th qtr)</v>
          </cell>
          <cell r="B79">
            <v>1021916</v>
          </cell>
          <cell r="C79">
            <v>213907</v>
          </cell>
          <cell r="D79">
            <v>264072</v>
          </cell>
          <cell r="E79">
            <v>99651</v>
          </cell>
          <cell r="F79">
            <v>66330</v>
          </cell>
          <cell r="G79">
            <v>365582</v>
          </cell>
          <cell r="H79">
            <v>2031458</v>
          </cell>
          <cell r="I79">
            <v>140961</v>
          </cell>
          <cell r="J79">
            <v>2172419</v>
          </cell>
        </row>
        <row r="80">
          <cell r="A80" t="str">
            <v>% of West / South Total</v>
          </cell>
          <cell r="B80">
            <v>0.47040465029996514</v>
          </cell>
          <cell r="C80">
            <v>9.8464890980975592E-2</v>
          </cell>
          <cell r="D80">
            <v>0.12155666103086007</v>
          </cell>
          <cell r="E80">
            <v>4.5870985293352706E-2</v>
          </cell>
          <cell r="F80">
            <v>3.053278396110511E-2</v>
          </cell>
          <cell r="G80">
            <v>0.16828337443191208</v>
          </cell>
          <cell r="H80">
            <v>0.93511334599817075</v>
          </cell>
          <cell r="I80">
            <v>6.4886654001829303E-2</v>
          </cell>
          <cell r="J80">
            <v>1</v>
          </cell>
        </row>
        <row r="83">
          <cell r="J83" t="str">
            <v>"west_south"</v>
          </cell>
        </row>
        <row r="85">
          <cell r="A85" t="str">
            <v>Source:  DAUM Commercial Real Estate Services</v>
          </cell>
        </row>
      </sheetData>
      <sheetData sheetId="3">
        <row r="1">
          <cell r="A1" t="str">
            <v>Table 4</v>
          </cell>
        </row>
        <row r="2">
          <cell r="A2" t="str">
            <v>Industrial Market Indicators 4th Quarter 2001</v>
          </cell>
        </row>
        <row r="3">
          <cell r="A3" t="str">
            <v>Wilmington Industrial Park Economic Adjustment Strategy; EPS #11514</v>
          </cell>
        </row>
        <row r="6">
          <cell r="A6" t="str">
            <v>Item</v>
          </cell>
          <cell r="B6" t="str">
            <v>Long Beach
Area</v>
          </cell>
          <cell r="C6" t="str">
            <v>South Bay Area</v>
          </cell>
          <cell r="D6" t="str">
            <v xml:space="preserve">Los Angeles County                     </v>
          </cell>
          <cell r="E6" t="str">
            <v xml:space="preserve">Inland           Empire                     </v>
          </cell>
          <cell r="F6" t="str">
            <v>Orange County</v>
          </cell>
          <cell r="G6" t="str">
            <v>Ventura County</v>
          </cell>
          <cell r="H6" t="str">
            <v>Region</v>
          </cell>
        </row>
        <row r="9">
          <cell r="A9" t="str">
            <v>Industrial Supply</v>
          </cell>
        </row>
        <row r="10">
          <cell r="A10" t="str">
            <v>Warehouse/Distribution [1]</v>
          </cell>
          <cell r="B10" t="str">
            <v>N/A</v>
          </cell>
          <cell r="C10">
            <v>169610000</v>
          </cell>
          <cell r="D10">
            <v>577130000</v>
          </cell>
          <cell r="E10">
            <v>204630000</v>
          </cell>
          <cell r="F10">
            <v>56200000</v>
          </cell>
          <cell r="G10">
            <v>16450000</v>
          </cell>
          <cell r="H10">
            <v>876040000</v>
          </cell>
        </row>
        <row r="11">
          <cell r="A11" t="str">
            <v>Manufacturing [1]</v>
          </cell>
          <cell r="B11" t="str">
            <v>N/A</v>
          </cell>
          <cell r="C11">
            <v>33920000</v>
          </cell>
          <cell r="D11">
            <v>243480000</v>
          </cell>
          <cell r="E11">
            <v>54570000</v>
          </cell>
          <cell r="F11">
            <v>154540000</v>
          </cell>
          <cell r="G11">
            <v>21930000</v>
          </cell>
          <cell r="H11">
            <v>468230000</v>
          </cell>
        </row>
        <row r="12">
          <cell r="A12" t="str">
            <v>High Tech / R&amp;D [1]</v>
          </cell>
          <cell r="B12" t="str">
            <v>N/A</v>
          </cell>
          <cell r="C12">
            <v>22620000</v>
          </cell>
          <cell r="D12">
            <v>81160000</v>
          </cell>
          <cell r="E12">
            <v>13640000</v>
          </cell>
          <cell r="F12">
            <v>70250000</v>
          </cell>
          <cell r="G12">
            <v>16450000</v>
          </cell>
          <cell r="H12">
            <v>166150000</v>
          </cell>
        </row>
        <row r="13">
          <cell r="A13" t="str">
            <v>Total Industrial Base [2]</v>
          </cell>
          <cell r="B13">
            <v>35760000</v>
          </cell>
          <cell r="C13">
            <v>226150000</v>
          </cell>
          <cell r="D13">
            <v>901760000</v>
          </cell>
          <cell r="E13">
            <v>272840000</v>
          </cell>
          <cell r="F13">
            <v>280980000</v>
          </cell>
          <cell r="G13">
            <v>54830000</v>
          </cell>
          <cell r="H13">
            <v>1510410000</v>
          </cell>
        </row>
        <row r="15">
          <cell r="A15" t="str">
            <v>Market Share [3]</v>
          </cell>
          <cell r="B15">
            <v>2.3675690706496912E-2</v>
          </cell>
          <cell r="C15">
            <v>0.14972755741818447</v>
          </cell>
          <cell r="D15">
            <v>0.59702994551148358</v>
          </cell>
          <cell r="E15">
            <v>0.18063969385795911</v>
          </cell>
          <cell r="F15">
            <v>0.18602895902437086</v>
          </cell>
          <cell r="G15">
            <v>3.6301401606186397E-2</v>
          </cell>
          <cell r="H15">
            <v>1</v>
          </cell>
        </row>
        <row r="17">
          <cell r="A17" t="str">
            <v>Net Absorption [4]</v>
          </cell>
          <cell r="B17" t="str">
            <v>N/A</v>
          </cell>
          <cell r="C17">
            <v>-1260000</v>
          </cell>
          <cell r="D17">
            <v>2600000</v>
          </cell>
          <cell r="E17">
            <v>14900000</v>
          </cell>
          <cell r="F17">
            <v>-1300000</v>
          </cell>
          <cell r="G17">
            <v>80000</v>
          </cell>
          <cell r="H17">
            <v>16280000</v>
          </cell>
        </row>
        <row r="19">
          <cell r="A19" t="str">
            <v>Under Construction [5]</v>
          </cell>
          <cell r="B19">
            <v>0</v>
          </cell>
          <cell r="C19">
            <v>750000</v>
          </cell>
          <cell r="D19">
            <v>5010000</v>
          </cell>
          <cell r="E19">
            <v>4250000</v>
          </cell>
          <cell r="F19">
            <v>2470000</v>
          </cell>
          <cell r="G19">
            <v>1150000</v>
          </cell>
          <cell r="H19">
            <v>12880000</v>
          </cell>
        </row>
        <row r="21">
          <cell r="A21" t="str">
            <v>Vacant [6]</v>
          </cell>
          <cell r="B21">
            <v>2010000</v>
          </cell>
          <cell r="C21">
            <v>10140000</v>
          </cell>
          <cell r="D21">
            <v>36790000</v>
          </cell>
          <cell r="E21">
            <v>23380000</v>
          </cell>
          <cell r="F21">
            <v>14660000</v>
          </cell>
          <cell r="G21">
            <v>3090000</v>
          </cell>
          <cell r="H21">
            <v>77920000</v>
          </cell>
        </row>
        <row r="23">
          <cell r="A23" t="str">
            <v>Percent Vacant [7]</v>
          </cell>
          <cell r="B23">
            <v>5.620805369127517E-2</v>
          </cell>
          <cell r="C23">
            <v>4.4837497236347557E-2</v>
          </cell>
          <cell r="D23">
            <v>4.0797995031937546E-2</v>
          </cell>
          <cell r="E23">
            <v>8.5691247617651373E-2</v>
          </cell>
          <cell r="F23">
            <v>5.2174531995159798E-2</v>
          </cell>
          <cell r="G23">
            <v>5.6356009483859201E-2</v>
          </cell>
          <cell r="H23">
            <v>5.1588641494693492E-2</v>
          </cell>
        </row>
        <row r="25">
          <cell r="A25" t="str">
            <v>Lease Rate - Standard Industrial [8]</v>
          </cell>
          <cell r="B25">
            <v>0.6</v>
          </cell>
          <cell r="C25">
            <v>0.55833333333333335</v>
          </cell>
          <cell r="D25">
            <v>0.55000000000000004</v>
          </cell>
          <cell r="E25">
            <v>0.39</v>
          </cell>
          <cell r="F25">
            <v>0.66</v>
          </cell>
          <cell r="G25">
            <v>0.65</v>
          </cell>
          <cell r="H25">
            <v>0.5625</v>
          </cell>
        </row>
        <row r="27">
          <cell r="A27" t="str">
            <v>Lease Rate - R&amp;D / Flex [9]</v>
          </cell>
          <cell r="B27">
            <v>0.7</v>
          </cell>
          <cell r="C27">
            <v>0.79166666666666663</v>
          </cell>
          <cell r="D27">
            <v>0.85</v>
          </cell>
          <cell r="E27">
            <v>0.63</v>
          </cell>
          <cell r="F27">
            <v>0.94</v>
          </cell>
          <cell r="G27">
            <v>0.79</v>
          </cell>
          <cell r="H27">
            <v>0.80249999999999999</v>
          </cell>
        </row>
        <row r="29">
          <cell r="A29" t="str">
            <v>Lease Range [10]</v>
          </cell>
          <cell r="B29" t="str">
            <v>N/A</v>
          </cell>
          <cell r="C29" t="str">
            <v>$5.40 - $9.36</v>
          </cell>
          <cell r="D29" t="str">
            <v>N/A</v>
          </cell>
          <cell r="E29" t="str">
            <v>N/A</v>
          </cell>
          <cell r="F29" t="str">
            <v>$5.38 - $9.61</v>
          </cell>
          <cell r="G29" t="str">
            <v>$6.99 - $8.37</v>
          </cell>
          <cell r="H29" t="str">
            <v>N/A</v>
          </cell>
        </row>
        <row r="31">
          <cell r="A31" t="str">
            <v>Site Sales Prices per SF [11]</v>
          </cell>
          <cell r="B31" t="str">
            <v>N/A</v>
          </cell>
          <cell r="C31" t="str">
            <v>$12 - $16</v>
          </cell>
          <cell r="D31" t="str">
            <v>N/A</v>
          </cell>
          <cell r="E31" t="str">
            <v>$4.00 - $5.50</v>
          </cell>
          <cell r="F31" t="str">
            <v>$14 - $28</v>
          </cell>
          <cell r="G31" t="str">
            <v>$6.50 - $13.63</v>
          </cell>
          <cell r="H31" t="str">
            <v>N/A</v>
          </cell>
        </row>
        <row r="33">
          <cell r="A33" t="str">
            <v>Building Sale Prices per SF [12]</v>
          </cell>
          <cell r="B33" t="str">
            <v>N/A</v>
          </cell>
          <cell r="C33" t="str">
            <v>$58 - $100</v>
          </cell>
          <cell r="D33" t="str">
            <v>$55 - $77</v>
          </cell>
          <cell r="E33" t="str">
            <v>$37 - $62</v>
          </cell>
          <cell r="F33" t="str">
            <v>$67 - $131</v>
          </cell>
          <cell r="G33" t="str">
            <v>$69 - $92</v>
          </cell>
          <cell r="H33" t="str">
            <v>N/A</v>
          </cell>
        </row>
        <row r="35">
          <cell r="H35" t="str">
            <v>"mkt_trends"</v>
          </cell>
        </row>
        <row r="36">
          <cell r="A36" t="str">
            <v>[1]  Distribution of supply from Society of Industrial &amp; Office Realtors, 4Q 2001</v>
          </cell>
        </row>
        <row r="37">
          <cell r="A37" t="str">
            <v>[2]  Data from DAUM Commercial Real Estate Services, 4Q 2001. All Daum numbers based on industrial &amp; flex buildings &gt; or = to 5,000 sqft.</v>
          </cell>
        </row>
        <row r="38">
          <cell r="A38" t="str">
            <v>[3]  Geographical area total industrial base divided by regional total industrial base.</v>
          </cell>
        </row>
        <row r="39">
          <cell r="A39" t="str">
            <v xml:space="preserve">[4]  Net absorption from DAUM Commercial Real Estate Services, 4Q 2001 </v>
          </cell>
        </row>
        <row r="40">
          <cell r="A40" t="str">
            <v>[5]  Data from DAUM Commercial Real Estate Services, 4Q 2001</v>
          </cell>
        </row>
        <row r="41">
          <cell r="A41" t="str">
            <v>[6]  Data from DAUM Commercial Real Estate Services, 4Q 2001.  Does not include vacant space for sublet.</v>
          </cell>
        </row>
        <row r="42">
          <cell r="A42" t="str">
            <v xml:space="preserve">[7]  Direct vacant sqft divided by total industrial base. </v>
          </cell>
        </row>
        <row r="43">
          <cell r="A43" t="str">
            <v>[8]  Data from DAUM Commercial Real Estate Services, 4Q 2001</v>
          </cell>
        </row>
        <row r="44">
          <cell r="A44" t="str">
            <v>[9]  Data from DAUM Commercial Real Estate Services, 4Q 2001</v>
          </cell>
        </row>
        <row r="45">
          <cell r="A45" t="str">
            <v xml:space="preserve">[10]  Data from SIOR 2001; Lower lease rate refers to average for buildings 250,000 SF and larger.  Higher rate refers to average for </v>
          </cell>
        </row>
        <row r="46">
          <cell r="A46" t="str">
            <v xml:space="preserve">        spaces under 5,000 sqft.</v>
          </cell>
        </row>
        <row r="47">
          <cell r="A47" t="str">
            <v xml:space="preserve">[11]  Data from SIOR 2001; Lower site price refers to average for sites over 10 acres.  Higher price refers to average for sites less than 2 acres.  </v>
          </cell>
        </row>
        <row r="48">
          <cell r="A48" t="str">
            <v xml:space="preserve">[12]  Data from DAUM 2000; Low figure refers to median sales price for buildings 100,000 sqft or more, high figure refers to median sales price </v>
          </cell>
        </row>
        <row r="49">
          <cell r="A49" t="str">
            <v xml:space="preserve">        for buildings less than 20,000 sqft.</v>
          </cell>
        </row>
        <row r="51">
          <cell r="A51" t="str">
            <v>SOURCE:  DAUM Commercial Real Estate Services, Society of Industrial &amp; Office Realtors</v>
          </cell>
        </row>
      </sheetData>
      <sheetData sheetId="4"/>
      <sheetData sheetId="5"/>
      <sheetData sheetId="6"/>
      <sheetData sheetId="7">
        <row r="1">
          <cell r="A1" t="str">
            <v>Figure</v>
          </cell>
        </row>
      </sheetData>
      <sheetData sheetId="8"/>
      <sheetData sheetId="9">
        <row r="1">
          <cell r="A1" t="str">
            <v>Table 4</v>
          </cell>
        </row>
      </sheetData>
      <sheetData sheetId="10">
        <row r="1">
          <cell r="A1" t="str">
            <v>Table 5</v>
          </cell>
        </row>
      </sheetData>
      <sheetData sheetId="11"/>
      <sheetData sheetId="12"/>
      <sheetData sheetId="13"/>
      <sheetData sheetId="14" refreshError="1"/>
      <sheetData sheetId="15" refreshError="1"/>
      <sheetData sheetId="1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velopment1"/>
      <sheetName val="Development2"/>
      <sheetName val="two pct"/>
      <sheetName val="parks"/>
      <sheetName val="cost sum ne"/>
      <sheetName val="su ne"/>
      <sheetName val="alloc sum ne"/>
      <sheetName val="infra cost ne"/>
      <sheetName val="infra alloc ne"/>
      <sheetName val="fire alloc ne"/>
      <sheetName val="fac alloc ne"/>
      <sheetName val="road ne"/>
      <sheetName val="fire ne"/>
      <sheetName val="parks ne"/>
      <sheetName val="rec ne"/>
      <sheetName val="bond ne"/>
      <sheetName val="tax ne"/>
      <sheetName val="cost sum sw"/>
      <sheetName val="su sw"/>
      <sheetName val="alloc sum sw"/>
      <sheetName val="infra cost sw"/>
      <sheetName val="infra alloc sw"/>
      <sheetName val="road sw"/>
      <sheetName val="fire sw"/>
      <sheetName val="parks sw"/>
      <sheetName val="fac alloc sw"/>
      <sheetName val="rec sw"/>
      <sheetName val="bond sw"/>
      <sheetName val="tax sw"/>
      <sheetName val="COST DATA"/>
      <sheetName val="alloc data"/>
      <sheetName val="rec OLD"/>
      <sheetName val="CostSummary OLD"/>
    </sheetNames>
    <sheetDataSet>
      <sheetData sheetId="0"/>
      <sheetData sheetId="1"/>
      <sheetData sheetId="2"/>
      <sheetData sheetId="3" refreshError="1"/>
      <sheetData sheetId="4"/>
      <sheetData sheetId="5"/>
      <sheetData sheetId="6" refreshError="1"/>
      <sheetData sheetId="7"/>
      <sheetData sheetId="8" refreshError="1"/>
      <sheetData sheetId="9"/>
      <sheetData sheetId="10" refreshError="1"/>
      <sheetData sheetId="11"/>
      <sheetData sheetId="12" refreshError="1"/>
      <sheetData sheetId="13"/>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ssumptions"/>
      <sheetName val="Cash Flow"/>
      <sheetName val="Land Residual"/>
      <sheetName val="Home price data"/>
      <sheetName val="Revenue"/>
      <sheetName val="Costs"/>
      <sheetName val="Bonds"/>
      <sheetName val="Sheet4"/>
      <sheetName val="Sheet2"/>
      <sheetName val="Sheet1"/>
      <sheetName val="9319 feasibility analysis"/>
      <sheetName val="DevData"/>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LandUse"/>
      <sheetName val="Bond Sum $300"/>
      <sheetName val="2 percent breakeven"/>
      <sheetName val="2% breakeven-retail"/>
      <sheetName val="Mello $300"/>
      <sheetName val="Phase 1 costs 11.10"/>
      <sheetName val="Phase 1 Equity rev 10.06"/>
      <sheetName val="Detail by phase 11.10"/>
      <sheetName val="Detail by phase 11.10 Bond Calc"/>
      <sheetName val="Phase 1 Equity"/>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st Share"/>
      <sheetName val="Comp"/>
      <sheetName val="O_M"/>
      <sheetName val="Cost Sum"/>
      <sheetName val="Sources_Uses"/>
      <sheetName val="LU"/>
      <sheetName val="Credits"/>
      <sheetName val="Cost Burden"/>
      <sheetName val="Bond Proceeds"/>
      <sheetName val="MaxTax"/>
      <sheetName val="2%"/>
      <sheetName val="Costs"/>
      <sheetName val="PFLAF"/>
      <sheetName val="allocation_full_cost"/>
      <sheetName val="allocation_PFF_cost"/>
      <sheetName val="Parks"/>
      <sheetName val="Roadway"/>
      <sheetName val="Sewer"/>
      <sheetName val="Water"/>
      <sheetName val="Drainage"/>
      <sheetName val="Landsca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allocation"/>
      <sheetName val="lu comp"/>
      <sheetName val="land use"/>
      <sheetName val="existing dev"/>
      <sheetName val="DUE comp"/>
      <sheetName val="examples"/>
      <sheetName val="drain alloc"/>
      <sheetName val="drain sum"/>
      <sheetName val="park use"/>
      <sheetName val="Sheet1"/>
      <sheetName val="LandUse"/>
    </sheetNames>
    <sheetDataSet>
      <sheetData sheetId="0"/>
      <sheetData sheetId="1"/>
      <sheetData sheetId="2">
        <row r="223">
          <cell r="C223">
            <v>2.5499999999999998</v>
          </cell>
        </row>
      </sheetData>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Infra Density Fee"/>
      <sheetName val="Tax Rates"/>
      <sheetName val="Bond Sum Breakeven"/>
      <sheetName val="Bond Sum $300"/>
      <sheetName val="Bond Sum $250"/>
      <sheetName val="Bond Summary Ph1"/>
      <sheetName val="Bond Summary Ph2"/>
      <sheetName val="Bond Summary BO"/>
      <sheetName val="2 percent breakeven"/>
      <sheetName val="Mello breakeven"/>
      <sheetName val="Mello $300"/>
      <sheetName val="Mello $250"/>
      <sheetName val="2 percent 1.75"/>
      <sheetName val="LandUse"/>
      <sheetName val="Detail by phase 11.10"/>
      <sheetName val="Tax Rates Mossdale"/>
      <sheetName val="Bond Sum Mossdale"/>
      <sheetName val="Mello-Moss breakeven"/>
      <sheetName val="Mello-Moss $250"/>
      <sheetName val="Mello-Moss $300"/>
      <sheetName val="MaxTaxRates breakeven"/>
      <sheetName val="2 percent 1.95 SF (2)"/>
      <sheetName val="2 percent 1.95 SF (3)"/>
      <sheetName val="2 percent 1.95 S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Desc"/>
      <sheetName val="Summ"/>
      <sheetName val="LeveragedSumm"/>
      <sheetName val="CASHFLOW"/>
      <sheetName val="DYN REV"/>
      <sheetName val="DYN COST"/>
      <sheetName val="DYN COST22"/>
      <sheetName val="EconImpct"/>
      <sheetName val="STOP"/>
      <sheetName val="DYN REV7"/>
      <sheetName val="DYN REV22"/>
      <sheetName val="Cash flow"/>
      <sheetName val="Sheet1"/>
      <sheetName val="New loan summary"/>
      <sheetName val="Soft cost"/>
      <sheetName val="new proposed value"/>
      <sheetName val="New Hard Budget"/>
      <sheetName val="General"/>
      <sheetName val="ABSO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and Use"/>
      <sheetName val="Assumptions"/>
      <sheetName val="Cost Summary"/>
      <sheetName val="Cost Summary (2)"/>
      <sheetName val="Sources &amp; Uses"/>
      <sheetName val="Cost_Alloc"/>
      <sheetName val="Existing Fees"/>
      <sheetName val="Phase 1 Oversizing"/>
      <sheetName val="MaxTax"/>
      <sheetName val="Bonds"/>
      <sheetName val="Mark Friedman"/>
      <sheetName val="Friedman"/>
    </sheetNames>
    <sheetDataSet>
      <sheetData sheetId="0"/>
      <sheetData sheetId="1"/>
      <sheetData sheetId="2"/>
      <sheetData sheetId="3">
        <row r="23">
          <cell r="C23" t="str">
            <v>Sewer Facilities</v>
          </cell>
        </row>
      </sheetData>
      <sheetData sheetId="4"/>
      <sheetData sheetId="5"/>
      <sheetData sheetId="6"/>
      <sheetData sheetId="7"/>
      <sheetData sheetId="8"/>
      <sheetData sheetId="9"/>
      <sheetData sheetId="10"/>
      <sheetData sheetId="11"/>
      <sheetData sheetId="1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amp;ROI"/>
      <sheetName val="****_x0000_ÿ"/>
      <sheetName val="000000"/>
      <sheetName val="100000"/>
      <sheetName val="Revenue"/>
      <sheetName val="Pricing Revised"/>
      <sheetName val="Cashflow"/>
      <sheetName val="Hard Cost "/>
    </sheetNames>
    <sheetDataSet>
      <sheetData sheetId="0">
        <row r="21">
          <cell r="I21">
            <v>9397.7199999999993</v>
          </cell>
        </row>
        <row r="22">
          <cell r="C22">
            <v>42519.517609450078</v>
          </cell>
        </row>
        <row r="23">
          <cell r="D23">
            <v>13240</v>
          </cell>
        </row>
        <row r="33">
          <cell r="I33">
            <v>0.5</v>
          </cell>
        </row>
        <row r="35">
          <cell r="J35">
            <v>0.35</v>
          </cell>
        </row>
      </sheetData>
      <sheetData sheetId="1"/>
      <sheetData sheetId="2"/>
      <sheetData sheetId="3"/>
      <sheetData sheetId="4"/>
      <sheetData sheetId="5"/>
      <sheetData sheetId="6"/>
      <sheetData sheetId="7"/>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sh flow"/>
      <sheetName val="source"/>
      <sheetName val="Year 1"/>
      <sheetName val="Year 2"/>
      <sheetName val="Year 3 &amp; beyond"/>
      <sheetName val="GRP"/>
      <sheetName val="Corp Units"/>
      <sheetName val="Sheet12"/>
      <sheetName val="Sheet13"/>
      <sheetName val="Sheet14"/>
      <sheetName val="Sheet15"/>
      <sheetName val="Sheet16"/>
    </sheetNames>
    <sheetDataSet>
      <sheetData sheetId="0"/>
      <sheetData sheetId="1" refreshError="1">
        <row r="9">
          <cell r="B9">
            <v>38500000</v>
          </cell>
        </row>
        <row r="10">
          <cell r="B10">
            <v>8.3000000000000004E-2</v>
          </cell>
        </row>
        <row r="11">
          <cell r="B11">
            <v>29100000</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mits pulled"/>
      <sheetName val="AC dues"/>
      <sheetName val="update sum"/>
      <sheetName val="DUEs &amp; Fees"/>
      <sheetName val="DUE Summ"/>
      <sheetName val="DUE comp"/>
      <sheetName val="Land Use"/>
      <sheetName val="Costs"/>
      <sheetName val="Road Cost"/>
      <sheetName val="Fire cost"/>
      <sheetName val="library cost"/>
      <sheetName val="transit"/>
      <sheetName val="trans bckup"/>
      <sheetName val="park cost"/>
      <sheetName val="park DUEs"/>
      <sheetName val="Landscape2"/>
      <sheetName val="drainage"/>
      <sheetName val="supp drain"/>
      <sheetName val="rec water"/>
      <sheetName val="prog form"/>
      <sheetName val="SFINDEX"/>
      <sheetName val="Historical (2)"/>
      <sheetName val="Daum"/>
      <sheetName val="Industrial (2)"/>
    </sheetNames>
    <sheetDataSet>
      <sheetData sheetId="0"/>
      <sheetData sheetId="1"/>
      <sheetData sheetId="2"/>
      <sheetData sheetId="3" refreshError="1">
        <row r="452">
          <cell r="Y452" t="str">
            <v>Figure C-16</v>
          </cell>
          <cell r="AI452" t="str">
            <v>Reclaimed Water</v>
          </cell>
        </row>
        <row r="453">
          <cell r="Y453" t="str">
            <v>Laguna South Financing Plan</v>
          </cell>
        </row>
        <row r="454">
          <cell r="Y454" t="str">
            <v>Facilities Cost Allocation - Reclaimed Water</v>
          </cell>
        </row>
        <row r="455">
          <cell r="AI455" t="str">
            <v>Laguna Ridge</v>
          </cell>
        </row>
        <row r="457">
          <cell r="AA457" t="str">
            <v>Net</v>
          </cell>
          <cell r="AH457" t="str">
            <v>Cost Per</v>
          </cell>
          <cell r="AI457" t="str">
            <v>Fee Per Unit</v>
          </cell>
        </row>
        <row r="458">
          <cell r="AA458" t="str">
            <v>Developable</v>
          </cell>
          <cell r="AB458" t="str">
            <v>DUE</v>
          </cell>
          <cell r="AD458" t="str">
            <v xml:space="preserve">Percent </v>
          </cell>
          <cell r="AF458" t="str">
            <v>Cost</v>
          </cell>
          <cell r="AG458" t="str">
            <v xml:space="preserve">Cost </v>
          </cell>
          <cell r="AH458" t="str">
            <v>Building</v>
          </cell>
          <cell r="AI458" t="str">
            <v>or Sq.Ft.</v>
          </cell>
        </row>
        <row r="459">
          <cell r="Y459" t="str">
            <v>Land Use</v>
          </cell>
          <cell r="Z459" t="str">
            <v>Units</v>
          </cell>
          <cell r="AA459" t="str">
            <v>Acres</v>
          </cell>
          <cell r="AB459" t="str">
            <v>Factor</v>
          </cell>
          <cell r="AC459" t="str">
            <v>Total Use</v>
          </cell>
          <cell r="AD459" t="str">
            <v>Share</v>
          </cell>
          <cell r="AE459" t="str">
            <v>Cost Share</v>
          </cell>
          <cell r="AF459" t="str">
            <v>Per Unit</v>
          </cell>
          <cell r="AG459" t="str">
            <v>Per Acre</v>
          </cell>
          <cell r="AH459" t="str">
            <v>Sq.Ft.</v>
          </cell>
          <cell r="AI459" t="str">
            <v>Per Unit</v>
          </cell>
          <cell r="AJ459" t="str">
            <v>Per Sq.Ft.</v>
          </cell>
        </row>
        <row r="460">
          <cell r="Z460" t="str">
            <v>(A)</v>
          </cell>
          <cell r="AA460" t="str">
            <v>(B)</v>
          </cell>
          <cell r="AB460" t="str">
            <v>( C)</v>
          </cell>
          <cell r="AC460" t="str">
            <v>(D=BxC)</v>
          </cell>
          <cell r="AD460" t="str">
            <v>(E)</v>
          </cell>
          <cell r="AE460" t="str">
            <v>(F)</v>
          </cell>
          <cell r="AF460" t="str">
            <v>(G=F/A)</v>
          </cell>
          <cell r="AG460" t="str">
            <v>(H=F/B)</v>
          </cell>
          <cell r="AH460" t="str">
            <v>(I=F/A)</v>
          </cell>
        </row>
        <row r="461">
          <cell r="Z461" t="str">
            <v>units</v>
          </cell>
        </row>
        <row r="463">
          <cell r="Y463" t="str">
            <v>AG-80</v>
          </cell>
          <cell r="Z463">
            <v>0</v>
          </cell>
          <cell r="AA463">
            <v>0</v>
          </cell>
          <cell r="AB463">
            <v>1.2499999999999999E-2</v>
          </cell>
          <cell r="AC463">
            <v>0</v>
          </cell>
          <cell r="AD463">
            <v>0</v>
          </cell>
          <cell r="AE463">
            <v>0</v>
          </cell>
          <cell r="AF463">
            <v>0</v>
          </cell>
          <cell r="AG463">
            <v>0</v>
          </cell>
          <cell r="AH463" t="str">
            <v>n/a</v>
          </cell>
          <cell r="AI463">
            <v>647.99999999999989</v>
          </cell>
          <cell r="AJ463" t="str">
            <v>n/a</v>
          </cell>
        </row>
        <row r="464">
          <cell r="Y464" t="str">
            <v>AG-20</v>
          </cell>
          <cell r="Z464">
            <v>0</v>
          </cell>
          <cell r="AA464">
            <v>0</v>
          </cell>
          <cell r="AB464">
            <v>4.9999999999999996E-2</v>
          </cell>
          <cell r="AC464">
            <v>0</v>
          </cell>
          <cell r="AD464">
            <v>0</v>
          </cell>
          <cell r="AE464">
            <v>0</v>
          </cell>
          <cell r="AF464">
            <v>0</v>
          </cell>
          <cell r="AG464">
            <v>0</v>
          </cell>
          <cell r="AH464" t="str">
            <v>n/a</v>
          </cell>
          <cell r="AI464">
            <v>647.99999999999989</v>
          </cell>
          <cell r="AJ464" t="str">
            <v>n/a</v>
          </cell>
        </row>
        <row r="465">
          <cell r="Y465" t="str">
            <v>AR-10</v>
          </cell>
          <cell r="Z465">
            <v>0</v>
          </cell>
          <cell r="AA465">
            <v>0</v>
          </cell>
          <cell r="AB465">
            <v>9.9999999999999992E-2</v>
          </cell>
          <cell r="AC465">
            <v>0</v>
          </cell>
          <cell r="AD465">
            <v>0</v>
          </cell>
          <cell r="AE465">
            <v>0</v>
          </cell>
          <cell r="AF465">
            <v>0</v>
          </cell>
          <cell r="AG465">
            <v>0</v>
          </cell>
          <cell r="AH465" t="str">
            <v>n/a</v>
          </cell>
          <cell r="AI465">
            <v>647.99999999999989</v>
          </cell>
          <cell r="AJ465" t="str">
            <v>n/a</v>
          </cell>
        </row>
        <row r="466">
          <cell r="Y466" t="str">
            <v>AR-5</v>
          </cell>
          <cell r="Z466">
            <v>0</v>
          </cell>
          <cell r="AA466">
            <v>0</v>
          </cell>
          <cell r="AB466">
            <v>0.19999999999999998</v>
          </cell>
          <cell r="AC466">
            <v>0</v>
          </cell>
          <cell r="AD466">
            <v>0</v>
          </cell>
          <cell r="AE466">
            <v>0</v>
          </cell>
          <cell r="AF466">
            <v>0</v>
          </cell>
          <cell r="AG466">
            <v>0</v>
          </cell>
          <cell r="AH466" t="str">
            <v>n/a</v>
          </cell>
          <cell r="AI466">
            <v>647.99999999999989</v>
          </cell>
          <cell r="AJ466" t="str">
            <v>n/a</v>
          </cell>
        </row>
        <row r="467">
          <cell r="Y467" t="str">
            <v>AR-2</v>
          </cell>
          <cell r="Z467">
            <v>0</v>
          </cell>
          <cell r="AA467">
            <v>0</v>
          </cell>
          <cell r="AB467">
            <v>0.5</v>
          </cell>
          <cell r="AC467">
            <v>0</v>
          </cell>
          <cell r="AD467">
            <v>0</v>
          </cell>
          <cell r="AE467">
            <v>0</v>
          </cell>
          <cell r="AF467">
            <v>0</v>
          </cell>
          <cell r="AG467">
            <v>0</v>
          </cell>
          <cell r="AH467" t="str">
            <v>n/a</v>
          </cell>
          <cell r="AI467">
            <v>648</v>
          </cell>
          <cell r="AJ467" t="str">
            <v>n/a</v>
          </cell>
        </row>
        <row r="468">
          <cell r="Y468" t="str">
            <v>AR-1</v>
          </cell>
          <cell r="Z468">
            <v>0</v>
          </cell>
          <cell r="AA468">
            <v>0</v>
          </cell>
          <cell r="AB468">
            <v>1</v>
          </cell>
          <cell r="AC468">
            <v>0</v>
          </cell>
          <cell r="AD468">
            <v>0</v>
          </cell>
          <cell r="AE468">
            <v>0</v>
          </cell>
          <cell r="AF468">
            <v>0</v>
          </cell>
          <cell r="AG468">
            <v>0</v>
          </cell>
          <cell r="AH468" t="str">
            <v>n/a</v>
          </cell>
          <cell r="AI468">
            <v>648</v>
          </cell>
          <cell r="AJ468" t="str">
            <v>n/a</v>
          </cell>
        </row>
        <row r="469">
          <cell r="Y469" t="str">
            <v>RD-1</v>
          </cell>
          <cell r="Z469">
            <v>0</v>
          </cell>
          <cell r="AA469">
            <v>0</v>
          </cell>
          <cell r="AB469">
            <v>1</v>
          </cell>
          <cell r="AC469">
            <v>0</v>
          </cell>
          <cell r="AD469">
            <v>0</v>
          </cell>
          <cell r="AE469">
            <v>0</v>
          </cell>
          <cell r="AF469">
            <v>0</v>
          </cell>
          <cell r="AG469">
            <v>0</v>
          </cell>
          <cell r="AH469" t="str">
            <v>n/a</v>
          </cell>
          <cell r="AI469">
            <v>648</v>
          </cell>
          <cell r="AJ469" t="str">
            <v>n/a</v>
          </cell>
        </row>
        <row r="470">
          <cell r="Y470" t="str">
            <v>RD-2</v>
          </cell>
          <cell r="Z470">
            <v>0</v>
          </cell>
          <cell r="AA470">
            <v>0</v>
          </cell>
          <cell r="AB470">
            <v>2</v>
          </cell>
          <cell r="AC470">
            <v>0</v>
          </cell>
          <cell r="AD470">
            <v>0</v>
          </cell>
          <cell r="AE470">
            <v>0</v>
          </cell>
          <cell r="AF470">
            <v>0</v>
          </cell>
          <cell r="AG470">
            <v>0</v>
          </cell>
          <cell r="AH470" t="str">
            <v>n/a</v>
          </cell>
          <cell r="AI470">
            <v>648</v>
          </cell>
          <cell r="AJ470" t="str">
            <v>n/a</v>
          </cell>
        </row>
        <row r="471">
          <cell r="Y471" t="str">
            <v>RD-3</v>
          </cell>
          <cell r="Z471">
            <v>161.94150000000002</v>
          </cell>
          <cell r="AA471">
            <v>55.650000000000006</v>
          </cell>
          <cell r="AB471">
            <v>2.9100000000000006</v>
          </cell>
          <cell r="AC471">
            <v>161.94150000000005</v>
          </cell>
          <cell r="AD471">
            <v>2.2879316629996208E-2</v>
          </cell>
          <cell r="AE471">
            <v>104996.93804378134</v>
          </cell>
          <cell r="AF471">
            <v>648</v>
          </cell>
          <cell r="AG471">
            <v>1887</v>
          </cell>
          <cell r="AH471" t="str">
            <v>n/a</v>
          </cell>
          <cell r="AI471">
            <v>648.00000000000011</v>
          </cell>
          <cell r="AJ471" t="str">
            <v>n/a</v>
          </cell>
        </row>
        <row r="472">
          <cell r="Y472" t="str">
            <v>RD-4</v>
          </cell>
          <cell r="Z472">
            <v>621.05400000000009</v>
          </cell>
          <cell r="AA472">
            <v>166.95</v>
          </cell>
          <cell r="AB472">
            <v>3.7200000000000006</v>
          </cell>
          <cell r="AC472">
            <v>621.05400000000009</v>
          </cell>
          <cell r="AD472">
            <v>8.7743358622253478E-2</v>
          </cell>
          <cell r="AE472">
            <v>402668.66961120261</v>
          </cell>
          <cell r="AF472">
            <v>648</v>
          </cell>
          <cell r="AG472">
            <v>2412</v>
          </cell>
          <cell r="AH472" t="str">
            <v>n/a</v>
          </cell>
          <cell r="AI472">
            <v>648.00000000000011</v>
          </cell>
          <cell r="AJ472" t="str">
            <v>n/a</v>
          </cell>
        </row>
        <row r="473">
          <cell r="Y473" t="str">
            <v>RD-5</v>
          </cell>
          <cell r="Z473">
            <v>3005.1</v>
          </cell>
          <cell r="AA473">
            <v>667.8</v>
          </cell>
          <cell r="AB473">
            <v>4.5</v>
          </cell>
          <cell r="AC473">
            <v>3005.1</v>
          </cell>
          <cell r="AD473">
            <v>0.42456463849477483</v>
          </cell>
          <cell r="AE473">
            <v>1948396.7884413025</v>
          </cell>
          <cell r="AF473">
            <v>648</v>
          </cell>
          <cell r="AG473">
            <v>2918</v>
          </cell>
          <cell r="AH473" t="str">
            <v>n/a</v>
          </cell>
          <cell r="AI473">
            <v>648</v>
          </cell>
          <cell r="AJ473" t="str">
            <v>n/a</v>
          </cell>
        </row>
        <row r="474">
          <cell r="Y474" t="str">
            <v>RD-6</v>
          </cell>
          <cell r="Z474">
            <v>1202.0400000000002</v>
          </cell>
          <cell r="AA474">
            <v>222.60000000000002</v>
          </cell>
          <cell r="AB474">
            <v>5.4000000000000012</v>
          </cell>
          <cell r="AC474">
            <v>1202.0400000000004</v>
          </cell>
          <cell r="AD474">
            <v>0.16982585539791001</v>
          </cell>
          <cell r="AE474">
            <v>779358.71537652134</v>
          </cell>
          <cell r="AF474">
            <v>648</v>
          </cell>
          <cell r="AG474">
            <v>3501</v>
          </cell>
          <cell r="AH474" t="str">
            <v>n/a</v>
          </cell>
          <cell r="AI474">
            <v>648.00000000000011</v>
          </cell>
          <cell r="AJ474" t="str">
            <v>n/a</v>
          </cell>
        </row>
        <row r="475">
          <cell r="Y475" t="str">
            <v>RD-7</v>
          </cell>
          <cell r="Z475">
            <v>1228.5</v>
          </cell>
          <cell r="AA475">
            <v>195</v>
          </cell>
          <cell r="AB475">
            <v>6.3000000000000007</v>
          </cell>
          <cell r="AC475">
            <v>1228.5000000000002</v>
          </cell>
          <cell r="AD475">
            <v>0.17356416039094574</v>
          </cell>
          <cell r="AE475">
            <v>796514.4103690862</v>
          </cell>
          <cell r="AF475">
            <v>648</v>
          </cell>
          <cell r="AG475">
            <v>4085</v>
          </cell>
          <cell r="AH475" t="str">
            <v>n/a</v>
          </cell>
          <cell r="AI475">
            <v>648.00000000000011</v>
          </cell>
          <cell r="AJ475" t="str">
            <v>n/a</v>
          </cell>
        </row>
        <row r="476">
          <cell r="Y476" t="str">
            <v>RD-9</v>
          </cell>
          <cell r="Z476">
            <v>0</v>
          </cell>
          <cell r="AA476">
            <v>0</v>
          </cell>
          <cell r="AB476">
            <v>8.1</v>
          </cell>
          <cell r="AC476">
            <v>0</v>
          </cell>
          <cell r="AD476">
            <v>0</v>
          </cell>
          <cell r="AE476">
            <v>0</v>
          </cell>
          <cell r="AF476">
            <v>0</v>
          </cell>
          <cell r="AG476">
            <v>0</v>
          </cell>
          <cell r="AH476" t="str">
            <v>n/a</v>
          </cell>
          <cell r="AI476">
            <v>648</v>
          </cell>
          <cell r="AJ476" t="str">
            <v>n/a</v>
          </cell>
        </row>
        <row r="477">
          <cell r="Y477" t="str">
            <v>RD-10</v>
          </cell>
          <cell r="Z477">
            <v>0</v>
          </cell>
          <cell r="AA477">
            <v>0</v>
          </cell>
          <cell r="AB477">
            <v>7.1275167785234892</v>
          </cell>
          <cell r="AC477">
            <v>0</v>
          </cell>
          <cell r="AD477">
            <v>0</v>
          </cell>
          <cell r="AE477">
            <v>0</v>
          </cell>
          <cell r="AF477">
            <v>0</v>
          </cell>
          <cell r="AG477">
            <v>0</v>
          </cell>
          <cell r="AH477" t="str">
            <v>n/a</v>
          </cell>
          <cell r="AI477">
            <v>513.18120805369119</v>
          </cell>
          <cell r="AJ477" t="str">
            <v>n/a</v>
          </cell>
        </row>
        <row r="478">
          <cell r="Y478" t="str">
            <v>RD-12</v>
          </cell>
          <cell r="Z478">
            <v>0</v>
          </cell>
          <cell r="AA478">
            <v>0</v>
          </cell>
          <cell r="AB478">
            <v>8.5530201342281877</v>
          </cell>
          <cell r="AC478">
            <v>0</v>
          </cell>
          <cell r="AD478">
            <v>0</v>
          </cell>
          <cell r="AE478">
            <v>0</v>
          </cell>
          <cell r="AF478">
            <v>0</v>
          </cell>
          <cell r="AG478">
            <v>0</v>
          </cell>
          <cell r="AH478" t="str">
            <v>n/a</v>
          </cell>
          <cell r="AI478">
            <v>513.18120805369131</v>
          </cell>
          <cell r="AJ478" t="str">
            <v>n/a</v>
          </cell>
        </row>
        <row r="479">
          <cell r="Y479" t="str">
            <v>RD-15</v>
          </cell>
          <cell r="Z479">
            <v>0</v>
          </cell>
          <cell r="AA479">
            <v>0</v>
          </cell>
          <cell r="AB479">
            <v>10.691275167785236</v>
          </cell>
          <cell r="AC479">
            <v>0</v>
          </cell>
          <cell r="AD479">
            <v>0</v>
          </cell>
          <cell r="AE479">
            <v>0</v>
          </cell>
          <cell r="AF479">
            <v>0</v>
          </cell>
          <cell r="AG479">
            <v>0</v>
          </cell>
          <cell r="AH479" t="str">
            <v>n/a</v>
          </cell>
          <cell r="AI479">
            <v>513.18120805369131</v>
          </cell>
          <cell r="AJ479" t="str">
            <v>n/a</v>
          </cell>
        </row>
        <row r="480">
          <cell r="Y480" t="str">
            <v>RD-20</v>
          </cell>
          <cell r="Z480">
            <v>748</v>
          </cell>
          <cell r="AA480">
            <v>44</v>
          </cell>
          <cell r="AB480">
            <v>11.295302013422818</v>
          </cell>
          <cell r="AC480">
            <v>496.99328859060398</v>
          </cell>
          <cell r="AD480">
            <v>7.0215891619180418E-2</v>
          </cell>
          <cell r="AE480">
            <v>322232.24763462588</v>
          </cell>
          <cell r="AF480">
            <v>431</v>
          </cell>
          <cell r="AG480">
            <v>7323</v>
          </cell>
          <cell r="AH480" t="str">
            <v>n/a</v>
          </cell>
          <cell r="AI480">
            <v>430.55033557046977</v>
          </cell>
          <cell r="AJ480" t="str">
            <v>n/a</v>
          </cell>
        </row>
        <row r="481">
          <cell r="Y481" t="str">
            <v>RD-25</v>
          </cell>
          <cell r="Z481">
            <v>0</v>
          </cell>
          <cell r="AA481">
            <v>0</v>
          </cell>
          <cell r="AB481">
            <v>13.288590604026846</v>
          </cell>
          <cell r="AC481">
            <v>0</v>
          </cell>
          <cell r="AD481">
            <v>0</v>
          </cell>
          <cell r="AE481">
            <v>0</v>
          </cell>
          <cell r="AF481">
            <v>0</v>
          </cell>
          <cell r="AG481">
            <v>0</v>
          </cell>
          <cell r="AH481" t="str">
            <v>n/a</v>
          </cell>
          <cell r="AI481">
            <v>430.55033557046983</v>
          </cell>
          <cell r="AJ481" t="str">
            <v>n/a</v>
          </cell>
        </row>
        <row r="482">
          <cell r="Y482" t="str">
            <v>RD-30</v>
          </cell>
          <cell r="Z482">
            <v>0</v>
          </cell>
          <cell r="AA482">
            <v>0</v>
          </cell>
          <cell r="AB482">
            <v>15.946308724832214</v>
          </cell>
          <cell r="AC482">
            <v>0</v>
          </cell>
          <cell r="AD482">
            <v>0</v>
          </cell>
          <cell r="AE482">
            <v>0</v>
          </cell>
          <cell r="AF482">
            <v>0</v>
          </cell>
          <cell r="AG482">
            <v>0</v>
          </cell>
          <cell r="AH482" t="str">
            <v>n/a</v>
          </cell>
          <cell r="AI482">
            <v>430.55033557046977</v>
          </cell>
          <cell r="AJ482" t="str">
            <v>n/a</v>
          </cell>
        </row>
        <row r="483">
          <cell r="Y483" t="str">
            <v>Subtotal</v>
          </cell>
          <cell r="Z483">
            <v>6966.6355000000003</v>
          </cell>
          <cell r="AA483">
            <v>1352</v>
          </cell>
          <cell r="AC483">
            <v>6715.628788590604</v>
          </cell>
          <cell r="AD483">
            <v>0.94879322115506071</v>
          </cell>
          <cell r="AE483">
            <v>4354167.7694765199</v>
          </cell>
        </row>
        <row r="485">
          <cell r="Z485" t="str">
            <v>Sq.Ft.</v>
          </cell>
        </row>
        <row r="486">
          <cell r="Y486" t="str">
            <v>M-1/M-2</v>
          </cell>
          <cell r="Z486">
            <v>0</v>
          </cell>
          <cell r="AA486">
            <v>0</v>
          </cell>
          <cell r="AB486">
            <v>1.455536912751678</v>
          </cell>
          <cell r="AC486">
            <v>0</v>
          </cell>
          <cell r="AD486">
            <v>0</v>
          </cell>
          <cell r="AE486">
            <v>0</v>
          </cell>
          <cell r="AF486" t="str">
            <v>n/a</v>
          </cell>
          <cell r="AG486">
            <v>1763</v>
          </cell>
          <cell r="AH486">
            <v>0</v>
          </cell>
          <cell r="AI486" t="str">
            <v>n/a</v>
          </cell>
          <cell r="AJ486">
            <v>6.1864614945761988E-2</v>
          </cell>
        </row>
        <row r="487">
          <cell r="Y487" t="str">
            <v>MP</v>
          </cell>
          <cell r="Z487">
            <v>0</v>
          </cell>
          <cell r="AA487">
            <v>0</v>
          </cell>
          <cell r="AB487">
            <v>3.4060402684563762</v>
          </cell>
          <cell r="AC487">
            <v>0</v>
          </cell>
          <cell r="AD487">
            <v>0</v>
          </cell>
          <cell r="AE487">
            <v>0</v>
          </cell>
          <cell r="AF487" t="str">
            <v>n/a</v>
          </cell>
          <cell r="AG487">
            <v>1763</v>
          </cell>
          <cell r="AH487">
            <v>0</v>
          </cell>
          <cell r="AI487" t="str">
            <v>n/a</v>
          </cell>
          <cell r="AJ487">
            <v>0.12667091907482389</v>
          </cell>
        </row>
        <row r="488">
          <cell r="Y488" t="str">
            <v>BP</v>
          </cell>
          <cell r="Z488">
            <v>637282.79999999993</v>
          </cell>
          <cell r="AA488">
            <v>41.8</v>
          </cell>
          <cell r="AB488">
            <v>3.1291946308724832</v>
          </cell>
          <cell r="AC488">
            <v>130.8003355704698</v>
          </cell>
          <cell r="AD488">
            <v>1.8479650323274352E-2</v>
          </cell>
          <cell r="AE488">
            <v>84806.147466822425</v>
          </cell>
          <cell r="AF488" t="str">
            <v>n/a</v>
          </cell>
          <cell r="AG488">
            <v>2029</v>
          </cell>
          <cell r="AH488">
            <v>0.13307459022402995</v>
          </cell>
          <cell r="AI488" t="str">
            <v>n/a</v>
          </cell>
          <cell r="AJ488">
            <v>0.13300000792374192</v>
          </cell>
        </row>
        <row r="489">
          <cell r="Y489" t="str">
            <v>SC</v>
          </cell>
          <cell r="Z489">
            <v>509826.23999999993</v>
          </cell>
          <cell r="AA489">
            <v>41.8</v>
          </cell>
          <cell r="AB489">
            <v>2.0050335570469797</v>
          </cell>
          <cell r="AC489">
            <v>83.810402684563741</v>
          </cell>
          <cell r="AD489">
            <v>1.1840848330462651E-2</v>
          </cell>
          <cell r="AE489">
            <v>54339.595829947866</v>
          </cell>
          <cell r="AF489" t="str">
            <v>n/a</v>
          </cell>
          <cell r="AG489">
            <v>1763</v>
          </cell>
          <cell r="AH489">
            <v>0</v>
          </cell>
          <cell r="AI489" t="str">
            <v>n/a</v>
          </cell>
          <cell r="AJ489">
            <v>0.10652480527404261</v>
          </cell>
        </row>
        <row r="490">
          <cell r="Y490" t="str">
            <v>AC</v>
          </cell>
          <cell r="Z490">
            <v>306575.28000000003</v>
          </cell>
          <cell r="AA490">
            <v>41.4</v>
          </cell>
          <cell r="AB490">
            <v>1.2838993288590606</v>
          </cell>
          <cell r="AC490">
            <v>53.153432214765104</v>
          </cell>
          <cell r="AD490">
            <v>7.5095896086713474E-3</v>
          </cell>
          <cell r="AE490">
            <v>34462.738884523242</v>
          </cell>
          <cell r="AF490" t="str">
            <v>n/a</v>
          </cell>
          <cell r="AG490">
            <v>1763</v>
          </cell>
          <cell r="AH490">
            <v>0</v>
          </cell>
          <cell r="AI490" t="str">
            <v>n/a</v>
          </cell>
          <cell r="AJ490">
            <v>0.1123489932885906</v>
          </cell>
        </row>
        <row r="491">
          <cell r="Y491" t="str">
            <v>GC</v>
          </cell>
          <cell r="Z491">
            <v>620730</v>
          </cell>
          <cell r="AA491">
            <v>57</v>
          </cell>
          <cell r="AB491">
            <v>1.6610738255033557</v>
          </cell>
          <cell r="AC491">
            <v>94.681208053691279</v>
          </cell>
          <cell r="AD491">
            <v>1.3376690582531032E-2</v>
          </cell>
          <cell r="AE491">
            <v>61387.82792504572</v>
          </cell>
          <cell r="AF491" t="str">
            <v>n/a</v>
          </cell>
          <cell r="AG491">
            <v>1077</v>
          </cell>
          <cell r="AH491">
            <v>9.8896183405096774E-2</v>
          </cell>
          <cell r="AI491" t="str">
            <v>n/a</v>
          </cell>
          <cell r="AJ491">
            <v>9.8840756558877363E-2</v>
          </cell>
        </row>
        <row r="492">
          <cell r="Y492" t="str">
            <v>LC</v>
          </cell>
          <cell r="Z492">
            <v>0</v>
          </cell>
          <cell r="AA492">
            <v>0</v>
          </cell>
          <cell r="AB492">
            <v>2.4119127516778525</v>
          </cell>
          <cell r="AC492">
            <v>0</v>
          </cell>
          <cell r="AD492">
            <v>0</v>
          </cell>
          <cell r="AE492">
            <v>0</v>
          </cell>
          <cell r="AF492" t="str">
            <v>n/a</v>
          </cell>
          <cell r="AG492">
            <v>1763</v>
          </cell>
          <cell r="AH492">
            <v>0</v>
          </cell>
          <cell r="AI492" t="str">
            <v>n/a</v>
          </cell>
          <cell r="AJ492">
            <v>0.14351877530645074</v>
          </cell>
        </row>
        <row r="493">
          <cell r="Y493" t="str">
            <v>TC</v>
          </cell>
          <cell r="Z493">
            <v>0</v>
          </cell>
          <cell r="AA493">
            <v>0</v>
          </cell>
          <cell r="AB493">
            <v>2.9026845637583896</v>
          </cell>
          <cell r="AC493">
            <v>0</v>
          </cell>
          <cell r="AD493">
            <v>0</v>
          </cell>
          <cell r="AE493">
            <v>0</v>
          </cell>
          <cell r="AF493" t="str">
            <v>n/a</v>
          </cell>
          <cell r="AG493">
            <v>1763</v>
          </cell>
          <cell r="AH493">
            <v>0</v>
          </cell>
          <cell r="AI493" t="str">
            <v>n/a</v>
          </cell>
          <cell r="AJ493">
            <v>0.17272172610793723</v>
          </cell>
        </row>
        <row r="494">
          <cell r="Y494" t="str">
            <v>Subtotal</v>
          </cell>
          <cell r="Z494">
            <v>2074414.3199999998</v>
          </cell>
          <cell r="AA494">
            <v>182</v>
          </cell>
          <cell r="AC494">
            <v>362.44537852348992</v>
          </cell>
          <cell r="AD494">
            <v>5.1206778844939384E-2</v>
          </cell>
          <cell r="AE494">
            <v>234996.31010633925</v>
          </cell>
        </row>
        <row r="496">
          <cell r="Y496" t="str">
            <v>TOTAL</v>
          </cell>
          <cell r="AA496">
            <v>1534</v>
          </cell>
          <cell r="AC496">
            <v>7078.0741671140941</v>
          </cell>
          <cell r="AD496">
            <v>1</v>
          </cell>
          <cell r="AE496">
            <v>4589164.0795828588</v>
          </cell>
        </row>
        <row r="498">
          <cell r="Y498" t="str">
            <v>Cost Per DUE</v>
          </cell>
          <cell r="AD498" t="str">
            <v>(Rounded)</v>
          </cell>
          <cell r="AE498">
            <v>648</v>
          </cell>
        </row>
        <row r="500">
          <cell r="AJ500" t="str">
            <v>"LR_rec_water_fee"</v>
          </cell>
        </row>
        <row r="501">
          <cell r="Y501" t="str">
            <v>Source:  City of Elk Grove, East Franklin Financing Plan, and Murray Smith &amp; Associates.</v>
          </cell>
        </row>
        <row r="503">
          <cell r="Y503" t="str">
            <v>[1]  See Figure A-12 for unit and square footage calculations.</v>
          </cell>
        </row>
        <row r="504">
          <cell r="Y504" t="str">
            <v>[2]  Estimated developable acres does not include public land and open space acreage as well as acreage associated with major roads.</v>
          </cell>
        </row>
        <row r="505">
          <cell r="Y505" t="str">
            <v>[3]  DUE factor is measured as persons per acre.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ssumptions"/>
      <sheetName val="Res Ovr Retail"/>
      <sheetName val="Res Ovr Ret_Ofc"/>
      <sheetName val="Office"/>
      <sheetName val="MDR"/>
      <sheetName val="HDR"/>
      <sheetName val="MFR Fees"/>
      <sheetName val="Office Fees"/>
      <sheetName val="Retail Fees"/>
      <sheetName val="Cost Burden"/>
      <sheetName val="Prototype Sum"/>
      <sheetName val="Summary Table"/>
      <sheetName val="Site Work Detail"/>
      <sheetName val="Infrastructure"/>
      <sheetName val="PKING"/>
      <sheetName val="Price"/>
      <sheetName val="LU"/>
      <sheetName val="Res Over Ret_Ofc"/>
    </sheetNames>
    <sheetDataSet>
      <sheetData sheetId="0"/>
      <sheetData sheetId="1"/>
      <sheetData sheetId="2"/>
      <sheetData sheetId="3"/>
      <sheetData sheetId="4"/>
      <sheetData sheetId="5"/>
      <sheetData sheetId="6"/>
      <sheetData sheetId="7"/>
      <sheetData sheetId="8"/>
      <sheetData sheetId="9"/>
      <sheetData sheetId="10"/>
      <sheetData sheetId="11">
        <row r="15">
          <cell r="E15">
            <v>1</v>
          </cell>
        </row>
      </sheetData>
      <sheetData sheetId="12"/>
      <sheetData sheetId="13"/>
      <sheetData sheetId="14"/>
      <sheetData sheetId="15"/>
      <sheetData sheetId="16"/>
      <sheetData sheetId="17"/>
      <sheetData sheetId="18"/>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bonds"/>
      <sheetName val="land_uses_detail"/>
      <sheetName val="land_uses"/>
      <sheetName val="Fee Revenue"/>
      <sheetName val="Fee_Tax Weighting"/>
      <sheetName val="Sources Uses"/>
      <sheetName val="Railyards Fees"/>
      <sheetName val="Cost Alloc"/>
      <sheetName val="Cost Alloc_II"/>
      <sheetName val="Cost Summ"/>
      <sheetName val="Cost Summ Bldout"/>
      <sheetName val="Richards"/>
      <sheetName val="Infra Est"/>
      <sheetName val="Roads"/>
      <sheetName val="Feasibility"/>
      <sheetName val="sources_summ"/>
      <sheetName val="FundStrat"/>
      <sheetName val="FundStrat (2)"/>
      <sheetName val="O&amp;M"/>
      <sheetName val="LU_Compare"/>
      <sheetName val="Rationale"/>
    </sheetNames>
    <sheetDataSet>
      <sheetData sheetId="0"/>
      <sheetData sheetId="1"/>
      <sheetData sheetId="2"/>
      <sheetData sheetId="3"/>
      <sheetData sheetId="4"/>
      <sheetData sheetId="5"/>
      <sheetData sheetId="6"/>
      <sheetData sheetId="7"/>
      <sheetData sheetId="8"/>
      <sheetData sheetId="9">
        <row r="548">
          <cell r="FM548">
            <v>2.0632159566038819</v>
          </cell>
        </row>
      </sheetData>
      <sheetData sheetId="10">
        <row r="424">
          <cell r="DC424">
            <v>12143123.740574379</v>
          </cell>
        </row>
      </sheetData>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heet1"/>
      <sheetName val="Summary"/>
      <sheetName val="SF"/>
      <sheetName val="MF"/>
      <sheetName val="AH"/>
      <sheetName val="Fee Input"/>
      <sheetName val="land use"/>
    </sheetNames>
    <sheetDataSet>
      <sheetData sheetId="0"/>
      <sheetData sheetId="1"/>
      <sheetData sheetId="2"/>
      <sheetData sheetId="3"/>
      <sheetData sheetId="4"/>
      <sheetData sheetId="5"/>
      <sheetData sheetId="6"/>
      <sheetData sheetId="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seAssumptions"/>
      <sheetName val="CFD Summary"/>
      <sheetName val="CFD"/>
      <sheetName val="RevenueAssumptions"/>
      <sheetName val="MasterCostAssmp"/>
      <sheetName val="InTractCstAssmp"/>
      <sheetName val="LotTakedowns"/>
      <sheetName val="CashFlowSummary"/>
      <sheetName val="Loan Value"/>
      <sheetName val="Loan Schedule"/>
      <sheetName val="AcqDev Loan"/>
      <sheetName val="Loan #1"/>
      <sheetName val="Loan #2"/>
      <sheetName val="Loan #3"/>
      <sheetName val="Consolidated Loan"/>
      <sheetName val="FlowSummary"/>
      <sheetName val="SourcesAndUses"/>
      <sheetName val="CashDistribute"/>
      <sheetName val="InvestorSummary"/>
      <sheetName val="Finance Summary"/>
      <sheetName val="Finance Summary(Per Lot)"/>
      <sheetName val="SourceAndUse"/>
      <sheetName val="Valuation"/>
      <sheetName val="Macros"/>
      <sheetName val="MstrCstVariance"/>
      <sheetName val="MezPartn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25">
          <cell r="A25" t="str">
            <v>April</v>
          </cell>
          <cell r="B25" t="str">
            <v>May</v>
          </cell>
        </row>
        <row r="26">
          <cell r="A26" t="str">
            <v>August</v>
          </cell>
          <cell r="B26" t="str">
            <v>September</v>
          </cell>
        </row>
        <row r="27">
          <cell r="A27" t="str">
            <v>December</v>
          </cell>
          <cell r="B27" t="str">
            <v>January</v>
          </cell>
        </row>
        <row r="28">
          <cell r="A28" t="str">
            <v>February</v>
          </cell>
          <cell r="B28" t="str">
            <v>March</v>
          </cell>
        </row>
        <row r="29">
          <cell r="A29" t="str">
            <v>January</v>
          </cell>
          <cell r="B29" t="str">
            <v>February</v>
          </cell>
        </row>
        <row r="30">
          <cell r="A30" t="str">
            <v>July</v>
          </cell>
          <cell r="B30" t="str">
            <v>August</v>
          </cell>
        </row>
        <row r="31">
          <cell r="A31" t="str">
            <v>June</v>
          </cell>
          <cell r="B31" t="str">
            <v>July</v>
          </cell>
        </row>
        <row r="32">
          <cell r="A32" t="str">
            <v>March</v>
          </cell>
          <cell r="B32" t="str">
            <v>April</v>
          </cell>
        </row>
        <row r="33">
          <cell r="A33" t="str">
            <v>May</v>
          </cell>
          <cell r="B33" t="str">
            <v>June</v>
          </cell>
        </row>
        <row r="34">
          <cell r="A34" t="str">
            <v>November</v>
          </cell>
          <cell r="B34" t="str">
            <v>December</v>
          </cell>
        </row>
        <row r="35">
          <cell r="A35" t="str">
            <v>October</v>
          </cell>
          <cell r="B35" t="str">
            <v>November</v>
          </cell>
        </row>
        <row r="36">
          <cell r="A36" t="str">
            <v>September</v>
          </cell>
          <cell r="B36" t="str">
            <v>October</v>
          </cell>
        </row>
      </sheetData>
      <sheetData sheetId="25" refreshError="1"/>
      <sheetData sheetId="26"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Impct"/>
      <sheetName val="Comp"/>
      <sheetName val="Summary"/>
      <sheetName val="Rents"/>
      <sheetName val="Existing"/>
      <sheetName val="TI_Benefits"/>
      <sheetName val="Scenario1A"/>
      <sheetName val="Scenario1B"/>
      <sheetName val="Scenario2"/>
      <sheetName val="Sheet1"/>
    </sheetNames>
    <definedNames>
      <definedName name="Interest_Rate" sheetId="0"/>
    </defined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isc. Tables"/>
      <sheetName val="EPS_GPPF"/>
      <sheetName val="A"/>
      <sheetName val="B"/>
      <sheetName val="C"/>
      <sheetName val="D"/>
      <sheetName val="Annual Impacts"/>
      <sheetName val="Sales Tax Rev Comp"/>
      <sheetName val="13535 Rio del Oro Fiscal 7"/>
      <sheetName val="Projdesc"/>
      <sheetName val="Gen_Assm"/>
      <sheetName val="Revenues"/>
    </sheetNames>
    <sheetDataSet>
      <sheetData sheetId="0"/>
      <sheetData sheetId="1"/>
      <sheetData sheetId="2"/>
      <sheetData sheetId="3"/>
      <sheetData sheetId="4"/>
      <sheetData sheetId="5"/>
      <sheetData sheetId="6">
        <row r="233">
          <cell r="AX233" t="str">
            <v>TABLE X</v>
          </cell>
        </row>
      </sheetData>
      <sheetData sheetId="7"/>
      <sheetData sheetId="8">
        <row r="5">
          <cell r="D5" t="str">
            <v>Table X</v>
          </cell>
        </row>
      </sheetData>
      <sheetData sheetId="9" refreshError="1"/>
      <sheetData sheetId="10" refreshError="1"/>
      <sheetData sheetId="11" refreshError="1"/>
      <sheetData sheetId="1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 FW Forecast"/>
      <sheetName val="Remaining Development Raw"/>
      <sheetName val="Remaining Development Table"/>
      <sheetName val="Fee Table"/>
      <sheetName val="Inflation"/>
      <sheetName val="Absorption"/>
      <sheetName val="Ab Graph"/>
      <sheetName val="PFF Revenue"/>
      <sheetName val="Transit Revenue"/>
      <sheetName val="RPLAF Revenue"/>
      <sheetName val="Cash Flow Pre Debt Graph"/>
      <sheetName val="PFF Cash Flow"/>
      <sheetName val="RPLF Cash Flow"/>
      <sheetName val="Transit Cash Flow"/>
      <sheetName val="Cash Flow Graph"/>
    </sheetNames>
    <sheetDataSet>
      <sheetData sheetId="0"/>
      <sheetData sheetId="1"/>
      <sheetData sheetId="2"/>
      <sheetData sheetId="3">
        <row r="31">
          <cell r="C31" t="str">
            <v>&gt;18 units/acre</v>
          </cell>
          <cell r="D31">
            <v>4189.2355731860944</v>
          </cell>
        </row>
        <row r="32">
          <cell r="C32" t="str">
            <v>12-18 units/acre</v>
          </cell>
          <cell r="D32">
            <v>5018.755461148784</v>
          </cell>
        </row>
        <row r="33">
          <cell r="C33" t="str">
            <v>8-12 units/acre</v>
          </cell>
          <cell r="D33">
            <v>5847.2077559480731</v>
          </cell>
        </row>
        <row r="34">
          <cell r="C34" t="str">
            <v>Age-Restricted Apartments</v>
          </cell>
          <cell r="D34">
            <v>2612.4004708426023</v>
          </cell>
        </row>
        <row r="35">
          <cell r="C35" t="str">
            <v>Age-Restricted Congr Care</v>
          </cell>
          <cell r="D35">
            <v>1198.9071224994861</v>
          </cell>
        </row>
        <row r="36">
          <cell r="C36" t="str">
            <v>Community Commercial</v>
          </cell>
          <cell r="D36">
            <v>137833.75054723167</v>
          </cell>
        </row>
        <row r="37">
          <cell r="C37" t="str">
            <v>Convalescent Care/Nursing</v>
          </cell>
          <cell r="D37">
            <v>44410.808004324244</v>
          </cell>
        </row>
        <row r="38">
          <cell r="C38" t="str">
            <v>Convenience Commercial</v>
          </cell>
          <cell r="D38">
            <v>238966.85091622215</v>
          </cell>
        </row>
        <row r="39">
          <cell r="C39" t="str">
            <v>EC Commercial</v>
          </cell>
          <cell r="D39">
            <v>137833.75054723167</v>
          </cell>
        </row>
        <row r="40">
          <cell r="C40" t="str">
            <v>Employment Center: 30/ac</v>
          </cell>
          <cell r="D40">
            <v>71856.493049040888</v>
          </cell>
        </row>
        <row r="41">
          <cell r="C41" t="str">
            <v>Employment Center: 40/ac</v>
          </cell>
          <cell r="D41">
            <v>91284.553436614922</v>
          </cell>
        </row>
        <row r="42">
          <cell r="C42" t="str">
            <v>Employment Center: 50/ac</v>
          </cell>
          <cell r="D42">
            <v>106466.79581334261</v>
          </cell>
        </row>
        <row r="43">
          <cell r="C43" t="str">
            <v>Employment Center: 65/ac</v>
          </cell>
          <cell r="D43">
            <v>132294.00962234312</v>
          </cell>
        </row>
        <row r="44">
          <cell r="C44" t="str">
            <v>Employment Center: 80/ac</v>
          </cell>
          <cell r="D44">
            <v>156043.68713536501</v>
          </cell>
        </row>
        <row r="45">
          <cell r="C45" t="str">
            <v>High Density Residential</v>
          </cell>
          <cell r="D45">
            <v>5847.2077559480731</v>
          </cell>
        </row>
        <row r="46">
          <cell r="C46" t="str">
            <v>Highway Commercial</v>
          </cell>
          <cell r="D46">
            <v>139692.43024471306</v>
          </cell>
        </row>
        <row r="47">
          <cell r="C47" t="str">
            <v>Light Industrial</v>
          </cell>
          <cell r="D47">
            <v>42862.797917392585</v>
          </cell>
        </row>
        <row r="48">
          <cell r="C48" t="str">
            <v>Light Industrial w/ 20%-50% Office</v>
          </cell>
          <cell r="D48">
            <v>51561.547012785115</v>
          </cell>
        </row>
        <row r="49">
          <cell r="C49" t="str">
            <v>Low Density Residential</v>
          </cell>
          <cell r="D49">
            <v>7754.9967389459198</v>
          </cell>
        </row>
        <row r="50">
          <cell r="C50" t="str">
            <v>Low Density Residential AR</v>
          </cell>
          <cell r="D50">
            <v>7754.9967389459198</v>
          </cell>
        </row>
        <row r="51">
          <cell r="C51" t="str">
            <v>Medium Density Residential</v>
          </cell>
          <cell r="D51">
            <v>6802.7036371920976</v>
          </cell>
        </row>
        <row r="52">
          <cell r="C52" t="str">
            <v>Medium Density Residential AR</v>
          </cell>
          <cell r="D52">
            <v>6515.5210762371898</v>
          </cell>
        </row>
        <row r="53">
          <cell r="C53" t="str">
            <v>Regional Commercial</v>
          </cell>
          <cell r="D53">
            <v>124856.08805292734</v>
          </cell>
        </row>
        <row r="54">
          <cell r="C54" t="str">
            <v>Stadium</v>
          </cell>
          <cell r="D54">
            <v>129567.3766830166</v>
          </cell>
        </row>
        <row r="55">
          <cell r="C55" t="str">
            <v>Transit Commercial</v>
          </cell>
          <cell r="D55">
            <v>192862.8401547437</v>
          </cell>
        </row>
        <row r="56">
          <cell r="C56" t="str">
            <v>Village Commercial</v>
          </cell>
          <cell r="D56">
            <v>191560.3764953943</v>
          </cell>
        </row>
        <row r="57">
          <cell r="C57" t="str">
            <v>&gt;18 units/acre</v>
          </cell>
          <cell r="D57">
            <v>576.50030823661848</v>
          </cell>
        </row>
        <row r="58">
          <cell r="C58" t="str">
            <v>12-18 units/acre</v>
          </cell>
          <cell r="D58">
            <v>895.71066409356092</v>
          </cell>
        </row>
        <row r="59">
          <cell r="C59" t="str">
            <v>8-12 units/acre</v>
          </cell>
          <cell r="D59">
            <v>1213.8534267871023</v>
          </cell>
        </row>
        <row r="60">
          <cell r="C60" t="str">
            <v>Age-Restricted Apartments</v>
          </cell>
          <cell r="D60">
            <v>567.95956292940934</v>
          </cell>
        </row>
        <row r="61">
          <cell r="C61" t="str">
            <v>Age-Restricted Congr Care</v>
          </cell>
          <cell r="D61">
            <v>297.85849258891955</v>
          </cell>
        </row>
        <row r="62">
          <cell r="C62" t="str">
            <v>Arena</v>
          </cell>
          <cell r="D62">
            <v>12804.712401833336</v>
          </cell>
        </row>
        <row r="63">
          <cell r="C63" t="str">
            <v>Community Commercial</v>
          </cell>
          <cell r="D63">
            <v>12805</v>
          </cell>
        </row>
        <row r="64">
          <cell r="C64" t="str">
            <v>Convalescent Care/Nursing</v>
          </cell>
          <cell r="D64">
            <v>12805</v>
          </cell>
        </row>
        <row r="65">
          <cell r="C65" t="str">
            <v>Convenience Commercial</v>
          </cell>
          <cell r="D65">
            <v>12805</v>
          </cell>
        </row>
        <row r="66">
          <cell r="C66" t="str">
            <v>EC Commercial</v>
          </cell>
          <cell r="D66">
            <v>12805</v>
          </cell>
        </row>
        <row r="67">
          <cell r="C67" t="str">
            <v>Employment Center: 30/ac</v>
          </cell>
          <cell r="D67">
            <v>12805</v>
          </cell>
        </row>
        <row r="68">
          <cell r="C68" t="str">
            <v>Employment Center: 40/ac</v>
          </cell>
          <cell r="D68">
            <v>12805</v>
          </cell>
        </row>
        <row r="69">
          <cell r="C69" t="str">
            <v>Employment Center: 50/ac</v>
          </cell>
          <cell r="D69">
            <v>12805</v>
          </cell>
        </row>
        <row r="70">
          <cell r="C70" t="str">
            <v>Employment Center: 65/ac</v>
          </cell>
          <cell r="D70">
            <v>12805</v>
          </cell>
        </row>
        <row r="71">
          <cell r="C71" t="str">
            <v>Employment Center: 80/ac</v>
          </cell>
          <cell r="D71">
            <v>12805</v>
          </cell>
        </row>
        <row r="72">
          <cell r="C72" t="str">
            <v>High Density Residential</v>
          </cell>
          <cell r="D72">
            <v>1210</v>
          </cell>
        </row>
        <row r="73">
          <cell r="C73" t="str">
            <v>Highway Commercial</v>
          </cell>
          <cell r="D73">
            <v>12805</v>
          </cell>
        </row>
        <row r="74">
          <cell r="C74" t="str">
            <v>Light Industrial</v>
          </cell>
          <cell r="D74">
            <v>12805</v>
          </cell>
        </row>
        <row r="75">
          <cell r="C75" t="str">
            <v>Light Industrial w/ 20%-50% Office</v>
          </cell>
          <cell r="D75">
            <v>12805</v>
          </cell>
        </row>
        <row r="76">
          <cell r="C76" t="str">
            <v>Low Density Residential</v>
          </cell>
          <cell r="D76">
            <v>1901</v>
          </cell>
        </row>
        <row r="77">
          <cell r="C77" t="str">
            <v>Low Density Residential AR</v>
          </cell>
          <cell r="D77">
            <v>1901</v>
          </cell>
        </row>
        <row r="78">
          <cell r="C78" t="str">
            <v>Medium Density Residential</v>
          </cell>
          <cell r="D78">
            <v>1556</v>
          </cell>
        </row>
        <row r="79">
          <cell r="C79" t="str">
            <v>Medium Density Residential AR</v>
          </cell>
          <cell r="D79">
            <v>2269</v>
          </cell>
        </row>
        <row r="80">
          <cell r="C80" t="str">
            <v>Regional Commercial</v>
          </cell>
          <cell r="D80">
            <v>12805</v>
          </cell>
        </row>
        <row r="81">
          <cell r="C81" t="str">
            <v>Stadium</v>
          </cell>
          <cell r="D81">
            <v>12804.712401833336</v>
          </cell>
        </row>
        <row r="82">
          <cell r="C82" t="str">
            <v>Transit Commercial</v>
          </cell>
          <cell r="D82">
            <v>12805</v>
          </cell>
        </row>
        <row r="83">
          <cell r="C83" t="str">
            <v>Village Commercial</v>
          </cell>
          <cell r="D83">
            <v>12805</v>
          </cell>
        </row>
        <row r="84">
          <cell r="C84" t="str">
            <v>&gt;18 units/acre</v>
          </cell>
          <cell r="D84">
            <v>314.93998320333787</v>
          </cell>
        </row>
        <row r="85">
          <cell r="C85" t="str">
            <v>12-18 units/acre</v>
          </cell>
          <cell r="D85">
            <v>358.71130290278484</v>
          </cell>
        </row>
        <row r="86">
          <cell r="C86" t="str">
            <v>8-12 units/acre</v>
          </cell>
          <cell r="D86">
            <v>400.34743627542946</v>
          </cell>
        </row>
        <row r="87">
          <cell r="C87" t="str">
            <v>Age-Restricted Apartments</v>
          </cell>
          <cell r="D87">
            <v>154.80100869316607</v>
          </cell>
        </row>
        <row r="88">
          <cell r="C88" t="str">
            <v>Age-Restricted Congr Care</v>
          </cell>
          <cell r="D88">
            <v>85.407453072091627</v>
          </cell>
        </row>
        <row r="89">
          <cell r="C89" t="str">
            <v>Community Commercial</v>
          </cell>
          <cell r="D89">
            <v>17024.908176758065</v>
          </cell>
        </row>
        <row r="90">
          <cell r="C90" t="str">
            <v>Convalescent Care/Nursing</v>
          </cell>
          <cell r="D90">
            <v>3485.6916785047392</v>
          </cell>
        </row>
        <row r="91">
          <cell r="C91" t="str">
            <v>Convenience Commercial</v>
          </cell>
          <cell r="D91">
            <v>33046.278779919048</v>
          </cell>
        </row>
        <row r="92">
          <cell r="C92" t="str">
            <v>EC Commercial</v>
          </cell>
          <cell r="D92">
            <v>17024.908176758065</v>
          </cell>
        </row>
        <row r="93">
          <cell r="C93" t="str">
            <v>Employment Center: 30/ac</v>
          </cell>
          <cell r="D93">
            <v>6509.1155172567833</v>
          </cell>
        </row>
        <row r="94">
          <cell r="C94" t="str">
            <v>Employment Center: 40/ac</v>
          </cell>
          <cell r="D94">
            <v>9012.621485432468</v>
          </cell>
        </row>
        <row r="95">
          <cell r="C95" t="str">
            <v>Employment Center: 50/ac</v>
          </cell>
          <cell r="D95">
            <v>11014.358666809616</v>
          </cell>
        </row>
        <row r="96">
          <cell r="C96" t="str">
            <v>Employment Center: 65/ac</v>
          </cell>
          <cell r="D96">
            <v>14519.267022255575</v>
          </cell>
        </row>
        <row r="97">
          <cell r="C97" t="str">
            <v>Employment Center: 80/ac</v>
          </cell>
          <cell r="D97">
            <v>17523.474184066399</v>
          </cell>
        </row>
        <row r="98">
          <cell r="C98" t="str">
            <v>High Density Residential</v>
          </cell>
          <cell r="D98">
            <v>400.34743627542946</v>
          </cell>
        </row>
        <row r="99">
          <cell r="C99" t="str">
            <v>Highway Commercial</v>
          </cell>
          <cell r="D99">
            <v>17523.474184066399</v>
          </cell>
        </row>
        <row r="100">
          <cell r="C100" t="str">
            <v>Light Industrial</v>
          </cell>
          <cell r="D100">
            <v>3004.207161810823</v>
          </cell>
        </row>
        <row r="101">
          <cell r="C101" t="str">
            <v>Light Industrial w/ 20%-50% Office</v>
          </cell>
          <cell r="D101">
            <v>4054.7188345975496</v>
          </cell>
        </row>
        <row r="102">
          <cell r="C102" t="str">
            <v>Low Density Residential</v>
          </cell>
          <cell r="D102">
            <v>480.41692353051536</v>
          </cell>
        </row>
        <row r="103">
          <cell r="C103" t="str">
            <v>Low Density Residential AR</v>
          </cell>
          <cell r="D103">
            <v>480.41692353051536</v>
          </cell>
        </row>
        <row r="104">
          <cell r="C104" t="str">
            <v>Medium Density Residential</v>
          </cell>
          <cell r="D104">
            <v>440.91597648467302</v>
          </cell>
        </row>
        <row r="105">
          <cell r="C105" t="str">
            <v>Medium Density Residential AR</v>
          </cell>
          <cell r="D105">
            <v>314.93998320333787</v>
          </cell>
        </row>
        <row r="106">
          <cell r="C106" t="str">
            <v>Regional Commercial</v>
          </cell>
          <cell r="D106">
            <v>15019.968215890713</v>
          </cell>
        </row>
        <row r="107">
          <cell r="C107" t="str">
            <v>Stadium</v>
          </cell>
          <cell r="D107">
            <v>16891.459031332921</v>
          </cell>
        </row>
        <row r="108">
          <cell r="C108" t="str">
            <v>Transit Commercial</v>
          </cell>
          <cell r="D108">
            <v>25533.625689065193</v>
          </cell>
        </row>
        <row r="109">
          <cell r="C109" t="str">
            <v>Village Commercial</v>
          </cell>
          <cell r="D109">
            <v>25533.625689065193</v>
          </cell>
        </row>
      </sheetData>
      <sheetData sheetId="4">
        <row r="6">
          <cell r="C6">
            <v>0.02</v>
          </cell>
        </row>
        <row r="7">
          <cell r="C7">
            <v>0.02</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st Summary"/>
      <sheetName val="Road Summary"/>
      <sheetName val="Constructed roads"/>
      <sheetName val="Landscaping Costs"/>
      <sheetName val="Interchanges"/>
      <sheetName val="traffic signals"/>
      <sheetName val="Bridges"/>
      <sheetName val="Fire Stations"/>
      <sheetName val="Library"/>
      <sheetName val="Police Substation"/>
      <sheetName val="Community Center"/>
      <sheetName val="Bikeways"/>
      <sheetName val="Shuttles"/>
      <sheetName val="Planning Studies"/>
      <sheetName val="Light Rail"/>
      <sheetName val="land value"/>
      <sheetName val="road names"/>
      <sheetName val="Figure B-4"/>
      <sheetName val="drain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ources and Uses"/>
      <sheetName val="Land Use"/>
      <sheetName val="Land Use Detail"/>
      <sheetName val="Cost_Alloc"/>
      <sheetName val="Fee Rev"/>
      <sheetName val="Transportation Costs"/>
      <sheetName val="Transportation Costs Scenarios"/>
      <sheetName val="Transportation Tier Charts"/>
      <sheetName val="TransCostAllocFigure"/>
      <sheetName val="Water Costs"/>
      <sheetName val="Sewer Costs"/>
      <sheetName val="Drainage"/>
      <sheetName val="TransOptionB"/>
      <sheetName val="TransOptionC"/>
      <sheetName val="TransOptionC Prime"/>
      <sheetName val="MFR Fees"/>
      <sheetName val="Office Fees"/>
      <sheetName val="Retail Fees"/>
      <sheetName val="Ind Fees"/>
      <sheetName val="North Sewer_Option B"/>
      <sheetName val="South Sewer_Option B"/>
      <sheetName val="North_Sewer Option C"/>
      <sheetName val="South Sewer_Option C"/>
      <sheetName val="TI_Summary"/>
      <sheetName val="TI Tables"/>
      <sheetName val="TI Assumps"/>
      <sheetName val="mkt data"/>
    </sheetNames>
    <sheetDataSet>
      <sheetData sheetId="0"/>
      <sheetData sheetId="1"/>
      <sheetData sheetId="2"/>
      <sheetData sheetId="3"/>
      <sheetData sheetId="4"/>
      <sheetData sheetId="5"/>
      <sheetData sheetId="6"/>
      <sheetData sheetId="7">
        <row r="214">
          <cell r="AX214">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univ alloc"/>
      <sheetName val="costs"/>
      <sheetName val="cont"/>
      <sheetName val="sources p1"/>
      <sheetName val="sources"/>
      <sheetName val="bo sum"/>
      <sheetName val="cos per acre"/>
      <sheetName val="adj ph1 cost"/>
      <sheetName val="acres sum"/>
      <sheetName val="tc"/>
      <sheetName val="fc"/>
      <sheetName val="population"/>
      <sheetName val="adj ac"/>
      <sheetName val="Univ pop"/>
      <sheetName val="lu det com"/>
      <sheetName val="road costs"/>
      <sheetName val="road fees"/>
      <sheetName val="road univ"/>
      <sheetName val="due road"/>
      <sheetName val="alloc road"/>
      <sheetName val="road rev"/>
      <sheetName val="alts"/>
      <sheetName val="ss costs"/>
      <sheetName val="ss su"/>
      <sheetName val="ss fees"/>
      <sheetName val="ss sum"/>
      <sheetName val="due ss"/>
      <sheetName val="alloc ss"/>
      <sheetName val="ss rev"/>
      <sheetName val="sd costs"/>
      <sheetName val="sd su"/>
      <sheetName val="sd fees"/>
      <sheetName val="sd sum"/>
      <sheetName val="due sd"/>
      <sheetName val="alloc sd"/>
      <sheetName val="alloc sd 12"/>
      <sheetName val="water costs p"/>
      <sheetName val="water fees"/>
      <sheetName val="alloc water p"/>
      <sheetName val="water rev p"/>
      <sheetName val="water costs np"/>
      <sheetName val="due water"/>
      <sheetName val="alloc water"/>
      <sheetName val="water rev"/>
      <sheetName val="earth cost"/>
      <sheetName val="earth cost sub"/>
      <sheetName val="earth sum"/>
      <sheetName val="due earth"/>
      <sheetName val="alloc earth"/>
      <sheetName val="earth rev"/>
      <sheetName val="FIRE"/>
      <sheetName val="lsc sum"/>
      <sheetName val="lsc costs"/>
      <sheetName val="due lsc"/>
      <sheetName val="alloc lsc"/>
      <sheetName val="lsc rev"/>
      <sheetName val="park costs"/>
      <sheetName val="park sum"/>
      <sheetName val="due park"/>
      <sheetName val="alloc park"/>
      <sheetName val="park rev"/>
      <sheetName val="OS costs"/>
      <sheetName val="due OS"/>
      <sheetName val="alloc OS"/>
      <sheetName val="OS rev"/>
      <sheetName val="hab detail"/>
      <sheetName val="hab detail OLD"/>
      <sheetName val="due hab"/>
      <sheetName val="alloc hab"/>
      <sheetName val="hab rev"/>
      <sheetName val="LIB FEE"/>
      <sheetName val="library"/>
      <sheetName val="due lib"/>
      <sheetName val="Transit"/>
      <sheetName val="trans sum"/>
      <sheetName val="due trans"/>
      <sheetName val="alloc trans"/>
      <sheetName val="tran rev"/>
      <sheetName val="corp"/>
      <sheetName val="due corp"/>
      <sheetName val="alloc corp"/>
      <sheetName val="corp rev"/>
      <sheetName val="form"/>
      <sheetName val="due form"/>
      <sheetName val="alloc form"/>
      <sheetName val="form rev"/>
      <sheetName val="burden 11a"/>
      <sheetName val="burden 12"/>
      <sheetName val="bond"/>
      <sheetName val="taxes res"/>
      <sheetName val="taxes nonres"/>
      <sheetName val="Fee Data"/>
      <sheetName val="max res lu"/>
      <sheetName val="acres"/>
      <sheetName val="Summary"/>
      <sheetName val="Cost Est-Ph 1"/>
      <sheetName val="Cost Est-Ph 2"/>
      <sheetName val="Cost Est-Ph 3"/>
      <sheetName val="sd basins"/>
      <sheetName val="Basin B1"/>
      <sheetName val="Basin B2"/>
      <sheetName val="Basin B3"/>
      <sheetName val="Basin B4"/>
      <sheetName val="Basin B5"/>
      <sheetName val="FIRE cost"/>
      <sheetName val="FIRE 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refreshError="1"/>
      <sheetData sheetId="106"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_S&amp;U (2)"/>
      <sheetName val="Index "/>
      <sheetName val="LU_Pop"/>
      <sheetName val="road summary"/>
      <sheetName val="Summary Tables"/>
      <sheetName val="Sewer Alt"/>
      <sheetName val="fee sum"/>
      <sheetName val="Costs_S&amp;U"/>
      <sheetName val="Fees"/>
      <sheetName val="Feasibility"/>
      <sheetName val="Net Fee"/>
      <sheetName val="Bonds"/>
      <sheetName val="CFF Rev"/>
      <sheetName val="Pro Forma"/>
      <sheetName val="Site Prep"/>
      <sheetName val="Off Road Adj"/>
      <sheetName val="Fire"/>
      <sheetName val="Police_CHP"/>
      <sheetName val="Transit"/>
      <sheetName val="Parks Spreadsheet"/>
      <sheetName val="Public Facilities"/>
      <sheetName val="PPH"/>
      <sheetName val="Cost Alloc_Infra"/>
      <sheetName val="cf sum"/>
      <sheetName val="Site Prep cf"/>
      <sheetName val="road cf"/>
      <sheetName val="sewer cf"/>
      <sheetName val="drain cf"/>
      <sheetName val="water cf"/>
      <sheetName val="dry util cf"/>
      <sheetName val="schools cf"/>
      <sheetName val="parks cf"/>
      <sheetName val="trails cf"/>
      <sheetName val="os cf"/>
      <sheetName val="library cf"/>
      <sheetName val="transit cf"/>
      <sheetName val="Pub Safety cf"/>
      <sheetName val="CHP cf"/>
      <sheetName val="fire cf"/>
      <sheetName val="Park Cost"/>
      <sheetName val="Public_Facs"/>
      <sheetName val="Schools"/>
      <sheetName val="Cost Alloc_PubFa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ensitivity"/>
      <sheetName val="BaseAssumptions"/>
      <sheetName val="RevenueAssumptions"/>
      <sheetName val="LandResidual"/>
      <sheetName val="YearlyPricingSchedule"/>
      <sheetName val="InTractCstAssmp"/>
      <sheetName val="ImpactFees"/>
      <sheetName val="Residual (PerAcre)"/>
      <sheetName val="CommercialLand"/>
      <sheetName val="CFD"/>
      <sheetName val="CFD Summary"/>
      <sheetName val="TIF"/>
      <sheetName val="LotTake"/>
      <sheetName val="AnnualLotTake"/>
      <sheetName val="MasterCostAssmp"/>
      <sheetName val="AnnualMasterCostAssmp"/>
      <sheetName val="MasterLease"/>
      <sheetName val="AnnualMasterLease"/>
      <sheetName val="AdaptiveReuse"/>
      <sheetName val="PublicBenefit"/>
      <sheetName val="AnnualAdaptiveReuse"/>
      <sheetName val="HistoricDistAnalysis"/>
      <sheetName val="BudgetReconciliation"/>
      <sheetName val="LandPayments"/>
      <sheetName val="CashFlow"/>
      <sheetName val="AnnualCashFlow"/>
      <sheetName val="DetailedFinanceSummary"/>
      <sheetName val="G&amp;A"/>
      <sheetName val="Finance Summary"/>
      <sheetName val="ProjectBurden"/>
      <sheetName val="AlamedaDebt"/>
      <sheetName val="CashDistribute"/>
      <sheetName val="InvestorSummary"/>
      <sheetName val="Project Summary"/>
      <sheetName val="Affordability"/>
      <sheetName val="SHEETS NOT CURRENTLY USED &gt;"/>
      <sheetName val="Annual IS NEW"/>
      <sheetName val="In-Tract Detail"/>
      <sheetName val="Promote"/>
      <sheetName val="Loan Facilities"/>
      <sheetName val="DESCOCashDistribute"/>
      <sheetName val="DESCOInvestorSummary"/>
      <sheetName val="InvestorSummary NEW"/>
    </sheetNames>
    <sheetDataSet>
      <sheetData sheetId="0" refreshError="1"/>
      <sheetData sheetId="1"/>
      <sheetData sheetId="2"/>
      <sheetData sheetId="3"/>
      <sheetData sheetId="4">
        <row r="103">
          <cell r="D103" t="str">
            <v>SFD - 10 du/ac</v>
          </cell>
        </row>
        <row r="104">
          <cell r="D104" t="str">
            <v>Duplex/Large TH - 17 du/ac</v>
          </cell>
        </row>
        <row r="105">
          <cell r="D105" t="str">
            <v>Small Townhome - 30 du/ac</v>
          </cell>
        </row>
        <row r="106">
          <cell r="D106" t="str">
            <v>Multi-Family Podium - 50 du/ac</v>
          </cell>
        </row>
        <row r="107">
          <cell r="D107" t="str">
            <v>Mixed Use - 50 du/ac</v>
          </cell>
        </row>
        <row r="108">
          <cell r="D108" t="str">
            <v>Reuse - Big Whites</v>
          </cell>
        </row>
        <row r="109">
          <cell r="D109" t="str">
            <v>Reuse - Ranches</v>
          </cell>
        </row>
        <row r="110">
          <cell r="D110" t="str">
            <v>Duplex/Large TH -Affordable 17 du/ac</v>
          </cell>
        </row>
        <row r="111">
          <cell r="D111" t="str">
            <v>Small Townhome -Affordable 30 du/ac</v>
          </cell>
        </row>
        <row r="112">
          <cell r="D112" t="str">
            <v>SFD -Affordable 10 du/ac</v>
          </cell>
        </row>
        <row r="113">
          <cell r="D113" t="str">
            <v>Multi-Family -Affordable- 50 du/ac</v>
          </cell>
        </row>
        <row r="114">
          <cell r="D114" t="str">
            <v>Mixed Use -Affordable 50 du/ac</v>
          </cell>
        </row>
        <row r="115">
          <cell r="D115" t="str">
            <v>Reuse - BEQ Affordable</v>
          </cell>
        </row>
      </sheetData>
      <sheetData sheetId="5" refreshError="1"/>
      <sheetData sheetId="6"/>
      <sheetData sheetId="7"/>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 sheetId="18" refreshError="1"/>
      <sheetData sheetId="19"/>
      <sheetData sheetId="20"/>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PARK (80%) (REFI)"/>
      <sheetName val="Sheet1"/>
    </sheetNames>
    <sheetDataSet>
      <sheetData sheetId="0" refreshError="1">
        <row r="41">
          <cell r="G41">
            <v>2326631.5638390798</v>
          </cell>
        </row>
      </sheetData>
      <sheetData sheetId="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Variance"/>
      <sheetName val="90-day Spend Projection"/>
      <sheetName val="Infrastructure Summary"/>
      <sheetName val="In-Tract Summary"/>
      <sheetName val="Planning Area Summary"/>
      <sheetName val="CFD Detail"/>
      <sheetName val="Ph1 Infra Variance"/>
      <sheetName val="Ph2 Infra Variance"/>
      <sheetName val="Ph1 InTract Variance"/>
      <sheetName val="Ph2 InTract Variance"/>
      <sheetName val="FeeWorksheet"/>
      <sheetName val="Phase 1 Infra"/>
      <sheetName val="Phase 2 Infra"/>
      <sheetName val="Ph 1 - PA 1"/>
      <sheetName val="Ph 1 - PA 2"/>
      <sheetName val="Ph 1 - PA 3"/>
      <sheetName val="Ph 1 - PA 4"/>
      <sheetName val="Ph 1 - PA 5"/>
      <sheetName val="Ph 2 - PA 6"/>
      <sheetName val="Ph 2 - PA 9"/>
      <sheetName val="Ph 2 - PA 10"/>
      <sheetName val="Ph 2 - PA 11"/>
      <sheetName val="Ph 2 - PA 12"/>
      <sheetName val="Ph 2 - PA 13"/>
      <sheetName val="Ph 2 - PA 14"/>
      <sheetName val="Ph 2 - PA 15"/>
      <sheetName val="Ph 2 - PA 16"/>
      <sheetName val="Copy Previous Budget"/>
      <sheetName val="Previous Budget Filtered"/>
      <sheetName val="Previous Ph1 Consolidated"/>
      <sheetName val="Previous Ph2 Consolidated"/>
      <sheetName val="BRU1"/>
      <sheetName val="BRU2"/>
      <sheetName val="Change In Budget"/>
      <sheetName val="Copy Current Budget"/>
      <sheetName val="Current Budget Filtered"/>
      <sheetName val="Current Ph1 Consolidated"/>
      <sheetName val="Current Ph2 Consolidated"/>
      <sheetName val="COST 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688">
          <cell r="B1688">
            <v>47005</v>
          </cell>
        </row>
        <row r="1689">
          <cell r="B1689">
            <v>47010</v>
          </cell>
        </row>
        <row r="1690">
          <cell r="B1690">
            <v>47015</v>
          </cell>
        </row>
        <row r="1691">
          <cell r="B1691">
            <v>47020</v>
          </cell>
        </row>
        <row r="1692">
          <cell r="B1692">
            <v>47025</v>
          </cell>
        </row>
        <row r="1693">
          <cell r="B1693">
            <v>47030</v>
          </cell>
        </row>
        <row r="1694">
          <cell r="B1694">
            <v>47035</v>
          </cell>
        </row>
        <row r="1695">
          <cell r="B1695">
            <v>47040</v>
          </cell>
        </row>
        <row r="1696">
          <cell r="B1696">
            <v>47045</v>
          </cell>
        </row>
        <row r="1697">
          <cell r="B1697">
            <v>47050</v>
          </cell>
        </row>
        <row r="1698">
          <cell r="B1698">
            <v>47090</v>
          </cell>
        </row>
        <row r="1699">
          <cell r="B1699">
            <v>48</v>
          </cell>
        </row>
        <row r="1700">
          <cell r="B1700">
            <v>48100</v>
          </cell>
        </row>
      </sheetData>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iration"/>
      <sheetName val="Rent Roll"/>
      <sheetName val="SF_Adj"/>
    </sheetNames>
    <sheetDataSet>
      <sheetData sheetId="0"/>
      <sheetData sheetId="1">
        <row r="4">
          <cell r="F4" t="str">
            <v xml:space="preserve">Expir. </v>
          </cell>
        </row>
        <row r="5">
          <cell r="F5" t="str">
            <v>Date (4)</v>
          </cell>
        </row>
        <row r="53">
          <cell r="A53" t="str">
            <v>BUILDING 200</v>
          </cell>
        </row>
        <row r="54">
          <cell r="A54" t="str">
            <v>Ground - 200</v>
          </cell>
          <cell r="B54" t="str">
            <v>Compass Group USA, Inc. (Food Court)</v>
          </cell>
          <cell r="C54">
            <v>22040</v>
          </cell>
          <cell r="D54">
            <v>22040</v>
          </cell>
          <cell r="E54">
            <v>196</v>
          </cell>
          <cell r="F54">
            <v>40390</v>
          </cell>
          <cell r="G54">
            <v>50030.8</v>
          </cell>
          <cell r="H54">
            <v>2.27</v>
          </cell>
          <cell r="I54">
            <v>2.1551091928509826E-2</v>
          </cell>
          <cell r="J54">
            <v>2.1551091928509826E-2</v>
          </cell>
          <cell r="K54">
            <v>2.1551091928509826E-2</v>
          </cell>
          <cell r="L54" t="str">
            <v>T</v>
          </cell>
        </row>
        <row r="55">
          <cell r="A55" t="str">
            <v>Ground - 201</v>
          </cell>
          <cell r="B55" t="str">
            <v>Fitness Center</v>
          </cell>
          <cell r="C55">
            <v>6591</v>
          </cell>
          <cell r="D55">
            <v>6591</v>
          </cell>
          <cell r="E55">
            <v>36770</v>
          </cell>
          <cell r="F55">
            <v>38686</v>
          </cell>
          <cell r="G55">
            <v>0</v>
          </cell>
          <cell r="H55">
            <v>0</v>
          </cell>
          <cell r="I55">
            <v>6.4447934165520991E-3</v>
          </cell>
          <cell r="J55" t="str">
            <v>-----</v>
          </cell>
          <cell r="K55" t="str">
            <v>-----</v>
          </cell>
        </row>
        <row r="56">
          <cell r="A56" t="str">
            <v>Ground - 202</v>
          </cell>
          <cell r="B56" t="str">
            <v>1st Vision Inc.</v>
          </cell>
          <cell r="C56">
            <v>3149</v>
          </cell>
          <cell r="D56">
            <v>3149</v>
          </cell>
          <cell r="E56">
            <v>3</v>
          </cell>
          <cell r="F56">
            <v>1858</v>
          </cell>
          <cell r="G56">
            <v>25192</v>
          </cell>
          <cell r="H56">
            <v>8</v>
          </cell>
          <cell r="I56">
            <v>3.0791464828891762E-3</v>
          </cell>
          <cell r="J56">
            <v>3.0791464828891762E-3</v>
          </cell>
          <cell r="K56">
            <v>3.0791464828891762E-3</v>
          </cell>
        </row>
        <row r="57">
          <cell r="E57">
            <v>37288</v>
          </cell>
          <cell r="G57">
            <v>28341</v>
          </cell>
          <cell r="H57">
            <v>9</v>
          </cell>
        </row>
        <row r="58">
          <cell r="E58">
            <v>37653</v>
          </cell>
          <cell r="G58">
            <v>29915.5</v>
          </cell>
          <cell r="H58">
            <v>9.5</v>
          </cell>
        </row>
        <row r="59">
          <cell r="A59" t="str">
            <v>Ground - 203</v>
          </cell>
          <cell r="B59" t="str">
            <v>Kenney, Dennen, Lague, P.C.</v>
          </cell>
          <cell r="C59">
            <v>2453</v>
          </cell>
          <cell r="D59">
            <v>2453</v>
          </cell>
          <cell r="E59">
            <v>175</v>
          </cell>
          <cell r="F59">
            <v>2100</v>
          </cell>
          <cell r="G59">
            <v>23303.5</v>
          </cell>
          <cell r="H59">
            <v>9.5</v>
          </cell>
          <cell r="I59">
            <v>2.3985856851467605E-3</v>
          </cell>
          <cell r="J59">
            <v>2.3985856851467605E-3</v>
          </cell>
          <cell r="K59">
            <v>2.3985856851467605E-3</v>
          </cell>
        </row>
        <row r="60">
          <cell r="E60">
            <v>37438</v>
          </cell>
          <cell r="G60">
            <v>24530</v>
          </cell>
          <cell r="H60">
            <v>10</v>
          </cell>
        </row>
        <row r="61">
          <cell r="E61">
            <v>37803</v>
          </cell>
          <cell r="G61">
            <v>25756.5</v>
          </cell>
          <cell r="H61">
            <v>10.5</v>
          </cell>
        </row>
        <row r="62">
          <cell r="E62">
            <v>38169</v>
          </cell>
          <cell r="G62">
            <v>26983</v>
          </cell>
          <cell r="H62">
            <v>11</v>
          </cell>
        </row>
        <row r="63">
          <cell r="E63">
            <v>38534</v>
          </cell>
          <cell r="G63">
            <v>28209.5</v>
          </cell>
          <cell r="H63">
            <v>11.5</v>
          </cell>
        </row>
        <row r="64">
          <cell r="A64" t="str">
            <v>Ground - 204</v>
          </cell>
          <cell r="B64" t="str">
            <v>Power Buying Dealers - Eastern Region, Inc.</v>
          </cell>
          <cell r="C64">
            <v>4740</v>
          </cell>
          <cell r="D64">
            <v>4740</v>
          </cell>
          <cell r="E64">
            <v>10.000999999999999</v>
          </cell>
          <cell r="F64">
            <v>2588</v>
          </cell>
          <cell r="G64">
            <v>42660</v>
          </cell>
          <cell r="H64">
            <v>9</v>
          </cell>
          <cell r="I64">
            <v>4.6348537087630027E-3</v>
          </cell>
          <cell r="J64">
            <v>4.6348537087630027E-3</v>
          </cell>
          <cell r="K64">
            <v>4.6348537087630027E-3</v>
          </cell>
        </row>
        <row r="65">
          <cell r="E65">
            <v>763</v>
          </cell>
          <cell r="G65">
            <v>45030</v>
          </cell>
          <cell r="H65">
            <v>9.5</v>
          </cell>
        </row>
        <row r="66">
          <cell r="E66">
            <v>1493</v>
          </cell>
          <cell r="G66">
            <v>47400</v>
          </cell>
          <cell r="H66">
            <v>10</v>
          </cell>
        </row>
        <row r="67">
          <cell r="A67" t="str">
            <v>Ground - 205</v>
          </cell>
          <cell r="B67" t="str">
            <v>Wilson &amp; Dee, Inc.</v>
          </cell>
          <cell r="C67">
            <v>3409</v>
          </cell>
          <cell r="D67">
            <v>3409</v>
          </cell>
          <cell r="E67">
            <v>164</v>
          </cell>
          <cell r="F67">
            <v>2008</v>
          </cell>
          <cell r="G67">
            <v>35794.5</v>
          </cell>
          <cell r="H67">
            <v>10.5</v>
          </cell>
          <cell r="I67">
            <v>3.3333789648044465E-3</v>
          </cell>
          <cell r="J67">
            <v>3.3333789648044465E-3</v>
          </cell>
          <cell r="K67">
            <v>3.3333789648044465E-3</v>
          </cell>
        </row>
        <row r="68">
          <cell r="E68">
            <v>37622</v>
          </cell>
          <cell r="G68">
            <v>39203.5</v>
          </cell>
          <cell r="H68">
            <v>11.5</v>
          </cell>
        </row>
        <row r="69">
          <cell r="A69" t="str">
            <v>Ground - 206</v>
          </cell>
          <cell r="B69" t="str">
            <v>Burt Hill Kosar Rittleman Associates</v>
          </cell>
          <cell r="C69">
            <v>2099</v>
          </cell>
          <cell r="D69">
            <v>2099</v>
          </cell>
          <cell r="E69">
            <v>164</v>
          </cell>
          <cell r="F69">
            <v>38533</v>
          </cell>
          <cell r="G69">
            <v>0</v>
          </cell>
          <cell r="H69">
            <v>0</v>
          </cell>
          <cell r="I69">
            <v>2.0524383828467389E-3</v>
          </cell>
          <cell r="J69">
            <v>2.0524383828467389E-3</v>
          </cell>
          <cell r="K69">
            <v>2.0524383828467389E-3</v>
          </cell>
        </row>
        <row r="70">
          <cell r="A70" t="str">
            <v>Ground - 207</v>
          </cell>
          <cell r="B70" t="str">
            <v>Management Office</v>
          </cell>
          <cell r="C70">
            <v>4112</v>
          </cell>
          <cell r="D70">
            <v>4112</v>
          </cell>
          <cell r="E70">
            <v>239</v>
          </cell>
          <cell r="F70">
            <v>38595</v>
          </cell>
          <cell r="G70">
            <v>0</v>
          </cell>
          <cell r="H70">
            <v>0</v>
          </cell>
          <cell r="I70">
            <v>4.0207844832138113E-3</v>
          </cell>
          <cell r="J70">
            <v>4.0207844832138113E-3</v>
          </cell>
          <cell r="K70">
            <v>4.0207844832138113E-3</v>
          </cell>
          <cell r="L70" t="str">
            <v>R</v>
          </cell>
        </row>
        <row r="71">
          <cell r="A71" t="str">
            <v>Ground - 208</v>
          </cell>
          <cell r="B71" t="str">
            <v>Power Buying Dealers - Eastern Region, Inc.</v>
          </cell>
          <cell r="C71">
            <v>1560</v>
          </cell>
          <cell r="D71">
            <v>1560</v>
          </cell>
          <cell r="E71">
            <v>37081</v>
          </cell>
          <cell r="F71">
            <v>39113</v>
          </cell>
          <cell r="G71">
            <v>23400</v>
          </cell>
          <cell r="H71">
            <v>15</v>
          </cell>
          <cell r="I71">
            <v>1.525394891491621E-3</v>
          </cell>
          <cell r="J71">
            <v>1.525394891491621E-3</v>
          </cell>
          <cell r="K71">
            <v>1.525394891491621E-3</v>
          </cell>
        </row>
        <row r="72">
          <cell r="E72">
            <v>37469</v>
          </cell>
          <cell r="G72">
            <v>24180</v>
          </cell>
          <cell r="H72">
            <v>15.5</v>
          </cell>
        </row>
        <row r="73">
          <cell r="E73">
            <v>37834</v>
          </cell>
          <cell r="G73">
            <v>24960</v>
          </cell>
          <cell r="H73">
            <v>16</v>
          </cell>
        </row>
        <row r="74">
          <cell r="E74">
            <v>38200</v>
          </cell>
          <cell r="G74">
            <v>25740</v>
          </cell>
          <cell r="H74">
            <v>16.5</v>
          </cell>
        </row>
        <row r="75">
          <cell r="E75">
            <v>38565</v>
          </cell>
          <cell r="G75">
            <v>26520</v>
          </cell>
          <cell r="H75">
            <v>17</v>
          </cell>
        </row>
        <row r="76">
          <cell r="E76">
            <v>38930</v>
          </cell>
          <cell r="G76">
            <v>27300</v>
          </cell>
          <cell r="H76">
            <v>17.5</v>
          </cell>
        </row>
        <row r="77">
          <cell r="A77" t="str">
            <v>Ground - 209</v>
          </cell>
          <cell r="B77" t="str">
            <v>Apex Specialty Materials</v>
          </cell>
          <cell r="C77">
            <v>4555</v>
          </cell>
          <cell r="D77">
            <v>4555</v>
          </cell>
          <cell r="E77">
            <v>36999</v>
          </cell>
          <cell r="F77">
            <v>39202</v>
          </cell>
          <cell r="G77">
            <v>34162.5</v>
          </cell>
          <cell r="H77">
            <v>7.5</v>
          </cell>
          <cell r="I77">
            <v>4.4539575197079066E-3</v>
          </cell>
          <cell r="J77">
            <v>4.4539575197079066E-3</v>
          </cell>
          <cell r="K77">
            <v>4.4539575197079066E-3</v>
          </cell>
        </row>
        <row r="78">
          <cell r="E78">
            <v>37377</v>
          </cell>
          <cell r="G78">
            <v>36440</v>
          </cell>
          <cell r="H78">
            <v>8</v>
          </cell>
        </row>
        <row r="79">
          <cell r="E79">
            <v>37742</v>
          </cell>
          <cell r="G79">
            <v>38717.5</v>
          </cell>
          <cell r="H79">
            <v>8.5</v>
          </cell>
        </row>
        <row r="80">
          <cell r="E80">
            <v>38108</v>
          </cell>
          <cell r="G80">
            <v>40995</v>
          </cell>
          <cell r="H80">
            <v>9</v>
          </cell>
        </row>
        <row r="81">
          <cell r="E81">
            <v>38473</v>
          </cell>
          <cell r="G81">
            <v>43272.5</v>
          </cell>
          <cell r="H81">
            <v>9.5</v>
          </cell>
        </row>
        <row r="82">
          <cell r="E82">
            <v>38838</v>
          </cell>
          <cell r="G82">
            <v>45550</v>
          </cell>
          <cell r="H82">
            <v>10</v>
          </cell>
        </row>
        <row r="83">
          <cell r="A83" t="str">
            <v>1 - 210</v>
          </cell>
          <cell r="B83" t="str">
            <v>T. Sqware, Inc.</v>
          </cell>
          <cell r="C83">
            <v>19773</v>
          </cell>
          <cell r="D83">
            <v>19773</v>
          </cell>
          <cell r="E83">
            <v>36955</v>
          </cell>
          <cell r="F83">
            <v>38807</v>
          </cell>
          <cell r="G83">
            <v>346027.5</v>
          </cell>
          <cell r="H83">
            <v>17.5</v>
          </cell>
          <cell r="I83">
            <v>1.9334380249656297E-2</v>
          </cell>
          <cell r="J83">
            <v>1.9334380249656297E-2</v>
          </cell>
          <cell r="K83">
            <v>1.9334380249656297E-2</v>
          </cell>
          <cell r="L83" t="str">
            <v>R</v>
          </cell>
        </row>
        <row r="84">
          <cell r="E84">
            <v>37347</v>
          </cell>
          <cell r="G84">
            <v>355914</v>
          </cell>
          <cell r="H84">
            <v>18</v>
          </cell>
        </row>
        <row r="85">
          <cell r="E85">
            <v>37712</v>
          </cell>
          <cell r="G85">
            <v>365800.5</v>
          </cell>
          <cell r="H85">
            <v>18.5</v>
          </cell>
        </row>
        <row r="86">
          <cell r="E86">
            <v>38078</v>
          </cell>
          <cell r="G86">
            <v>375687</v>
          </cell>
          <cell r="H86">
            <v>19</v>
          </cell>
        </row>
        <row r="87">
          <cell r="E87">
            <v>38443</v>
          </cell>
          <cell r="G87">
            <v>385573.5</v>
          </cell>
          <cell r="H87">
            <v>19.5</v>
          </cell>
        </row>
        <row r="88">
          <cell r="A88" t="str">
            <v>1 - 211</v>
          </cell>
          <cell r="B88" t="str">
            <v>AMCC</v>
          </cell>
          <cell r="C88">
            <v>5275</v>
          </cell>
          <cell r="D88">
            <v>5275</v>
          </cell>
          <cell r="E88">
            <v>299</v>
          </cell>
          <cell r="F88">
            <v>38503</v>
          </cell>
          <cell r="G88">
            <v>69893.75</v>
          </cell>
          <cell r="H88">
            <v>13.25</v>
          </cell>
          <cell r="I88">
            <v>5.1579859311655773E-3</v>
          </cell>
          <cell r="J88">
            <v>5.1579859311655773E-3</v>
          </cell>
          <cell r="K88">
            <v>5.1579859311655773E-3</v>
          </cell>
          <cell r="L88" t="str">
            <v>R</v>
          </cell>
        </row>
        <row r="89">
          <cell r="E89">
            <v>37226</v>
          </cell>
          <cell r="G89">
            <v>71951</v>
          </cell>
          <cell r="H89">
            <v>13.64</v>
          </cell>
        </row>
        <row r="90">
          <cell r="E90">
            <v>37591</v>
          </cell>
          <cell r="G90">
            <v>75168.75</v>
          </cell>
          <cell r="H90">
            <v>14.25</v>
          </cell>
        </row>
        <row r="91">
          <cell r="E91">
            <v>38322</v>
          </cell>
          <cell r="G91">
            <v>84400</v>
          </cell>
          <cell r="H91">
            <v>16</v>
          </cell>
        </row>
        <row r="92">
          <cell r="A92" t="str">
            <v>1 - 212</v>
          </cell>
          <cell r="B92" t="str">
            <v>UNICARE Life &amp; Health Insurance Company</v>
          </cell>
          <cell r="C92">
            <v>27649</v>
          </cell>
          <cell r="D92">
            <v>31120</v>
          </cell>
          <cell r="E92">
            <v>33287</v>
          </cell>
          <cell r="F92">
            <v>1277</v>
          </cell>
          <cell r="G92">
            <v>269577.75</v>
          </cell>
          <cell r="H92">
            <v>9.75</v>
          </cell>
          <cell r="I92">
            <v>2.7035668817212713E-2</v>
          </cell>
          <cell r="J92">
            <v>2.7035668817212713E-2</v>
          </cell>
          <cell r="K92">
            <v>2.7035668817212713E-2</v>
          </cell>
          <cell r="L92" t="str">
            <v>F, R, T</v>
          </cell>
        </row>
        <row r="93">
          <cell r="A93" t="str">
            <v>1 - 213</v>
          </cell>
          <cell r="B93" t="str">
            <v>CMGI, Inc.</v>
          </cell>
          <cell r="C93">
            <v>2839</v>
          </cell>
          <cell r="D93">
            <v>2839</v>
          </cell>
          <cell r="E93">
            <v>36892</v>
          </cell>
          <cell r="F93">
            <v>4169</v>
          </cell>
          <cell r="G93">
            <v>38326.5</v>
          </cell>
          <cell r="H93">
            <v>13.5</v>
          </cell>
          <cell r="I93">
            <v>2.7760231390671231E-3</v>
          </cell>
          <cell r="J93">
            <v>2.7760231390671231E-3</v>
          </cell>
          <cell r="K93">
            <v>2.7760231390671231E-3</v>
          </cell>
          <cell r="L93" t="str">
            <v>R, T</v>
          </cell>
        </row>
        <row r="94">
          <cell r="E94">
            <v>822</v>
          </cell>
          <cell r="G94">
            <v>42585</v>
          </cell>
          <cell r="H94">
            <v>15</v>
          </cell>
        </row>
        <row r="95">
          <cell r="E95">
            <v>1918</v>
          </cell>
          <cell r="G95">
            <v>45424</v>
          </cell>
          <cell r="H95">
            <v>16</v>
          </cell>
        </row>
        <row r="96">
          <cell r="E96">
            <v>3014</v>
          </cell>
          <cell r="G96">
            <v>48263</v>
          </cell>
          <cell r="H96">
            <v>17</v>
          </cell>
        </row>
        <row r="97">
          <cell r="A97" t="str">
            <v>2 - 214</v>
          </cell>
          <cell r="B97" t="str">
            <v>Richard D. Kimball Company, Inc.</v>
          </cell>
          <cell r="C97">
            <v>17093</v>
          </cell>
          <cell r="D97">
            <v>17717</v>
          </cell>
          <cell r="E97">
            <v>36008</v>
          </cell>
          <cell r="F97">
            <v>40359</v>
          </cell>
          <cell r="G97">
            <v>213662.5</v>
          </cell>
          <cell r="H97">
            <v>12.5</v>
          </cell>
          <cell r="I97">
            <v>1.6713830051452744E-2</v>
          </cell>
          <cell r="J97">
            <v>1.6713830051452744E-2</v>
          </cell>
          <cell r="K97">
            <v>1.6713830051452744E-2</v>
          </cell>
          <cell r="L97" t="str">
            <v>R</v>
          </cell>
        </row>
        <row r="98">
          <cell r="E98">
            <v>732</v>
          </cell>
          <cell r="G98">
            <v>235028.75</v>
          </cell>
          <cell r="H98">
            <v>13.75</v>
          </cell>
        </row>
        <row r="99">
          <cell r="E99">
            <v>1644</v>
          </cell>
          <cell r="G99">
            <v>256395</v>
          </cell>
          <cell r="H99">
            <v>15</v>
          </cell>
        </row>
        <row r="100">
          <cell r="E100">
            <v>38899</v>
          </cell>
          <cell r="G100">
            <v>252121.75</v>
          </cell>
          <cell r="H100">
            <v>14.75</v>
          </cell>
        </row>
        <row r="101">
          <cell r="A101" t="str">
            <v>2 - 215</v>
          </cell>
          <cell r="B101" t="str">
            <v>Richard D. Kimball Company, Inc.</v>
          </cell>
          <cell r="C101">
            <v>5223</v>
          </cell>
          <cell r="D101">
            <v>5223</v>
          </cell>
          <cell r="E101">
            <v>36691</v>
          </cell>
          <cell r="F101">
            <v>40359</v>
          </cell>
          <cell r="G101">
            <v>65287.5</v>
          </cell>
          <cell r="H101">
            <v>12.5</v>
          </cell>
          <cell r="I101">
            <v>5.1071394347825235E-3</v>
          </cell>
          <cell r="J101">
            <v>5.1071394347825235E-3</v>
          </cell>
          <cell r="K101">
            <v>5.1071394347825235E-3</v>
          </cell>
          <cell r="L101" t="str">
            <v>R</v>
          </cell>
        </row>
        <row r="102">
          <cell r="E102">
            <v>732</v>
          </cell>
          <cell r="G102">
            <v>71816.25</v>
          </cell>
          <cell r="H102">
            <v>13.75</v>
          </cell>
        </row>
        <row r="103">
          <cell r="E103">
            <v>1644</v>
          </cell>
          <cell r="G103">
            <v>78345</v>
          </cell>
          <cell r="H103">
            <v>15</v>
          </cell>
        </row>
        <row r="104">
          <cell r="E104">
            <v>38899</v>
          </cell>
          <cell r="G104">
            <v>77039.25</v>
          </cell>
          <cell r="H104">
            <v>14.75</v>
          </cell>
        </row>
        <row r="105">
          <cell r="A105" t="str">
            <v>2 - 216</v>
          </cell>
          <cell r="B105" t="str">
            <v>CMGI, Inc.</v>
          </cell>
          <cell r="C105">
            <v>9472</v>
          </cell>
          <cell r="D105">
            <v>9472</v>
          </cell>
          <cell r="E105">
            <v>36684</v>
          </cell>
          <cell r="F105">
            <v>40694</v>
          </cell>
          <cell r="G105">
            <v>127872</v>
          </cell>
          <cell r="H105">
            <v>13.5</v>
          </cell>
          <cell r="I105">
            <v>9.2618848796209192E-3</v>
          </cell>
          <cell r="J105">
            <v>9.2618848796209192E-3</v>
          </cell>
          <cell r="K105">
            <v>9.2618848796209192E-3</v>
          </cell>
          <cell r="L105" t="str">
            <v>R, T</v>
          </cell>
        </row>
        <row r="106">
          <cell r="E106">
            <v>37347</v>
          </cell>
          <cell r="G106">
            <v>142080</v>
          </cell>
          <cell r="H106">
            <v>15</v>
          </cell>
        </row>
        <row r="107">
          <cell r="E107">
            <v>38443</v>
          </cell>
          <cell r="G107">
            <v>151552</v>
          </cell>
          <cell r="H107">
            <v>16</v>
          </cell>
        </row>
        <row r="108">
          <cell r="E108">
            <v>40634</v>
          </cell>
          <cell r="G108">
            <v>161024</v>
          </cell>
          <cell r="H108">
            <v>17</v>
          </cell>
        </row>
        <row r="109">
          <cell r="A109" t="str">
            <v>2-217B</v>
          </cell>
          <cell r="B109" t="str">
            <v>Richard D. Kimball Company, Inc.</v>
          </cell>
          <cell r="C109">
            <v>5431</v>
          </cell>
          <cell r="D109">
            <v>5431</v>
          </cell>
          <cell r="E109">
            <v>37288</v>
          </cell>
          <cell r="F109">
            <v>40359</v>
          </cell>
          <cell r="G109">
            <v>92327</v>
          </cell>
          <cell r="H109">
            <v>17</v>
          </cell>
          <cell r="I109">
            <v>5.3105254203147396E-3</v>
          </cell>
          <cell r="J109">
            <v>5.3105254203147396E-3</v>
          </cell>
          <cell r="K109">
            <v>5.3105254203147396E-3</v>
          </cell>
          <cell r="L109" t="str">
            <v>R</v>
          </cell>
        </row>
        <row r="110">
          <cell r="E110">
            <v>37561</v>
          </cell>
          <cell r="G110">
            <v>95042.5</v>
          </cell>
          <cell r="H110">
            <v>17.5</v>
          </cell>
        </row>
        <row r="111">
          <cell r="E111">
            <v>37926</v>
          </cell>
          <cell r="G111">
            <v>97758</v>
          </cell>
          <cell r="H111">
            <v>18</v>
          </cell>
        </row>
        <row r="112">
          <cell r="E112">
            <v>38292</v>
          </cell>
          <cell r="G112">
            <v>100473.5</v>
          </cell>
          <cell r="H112">
            <v>18.5</v>
          </cell>
        </row>
        <row r="113">
          <cell r="E113">
            <v>38657</v>
          </cell>
          <cell r="G113">
            <v>103189</v>
          </cell>
          <cell r="H113">
            <v>19</v>
          </cell>
        </row>
        <row r="114">
          <cell r="E114">
            <v>39022</v>
          </cell>
          <cell r="G114">
            <v>105904.5</v>
          </cell>
          <cell r="H114">
            <v>19.5</v>
          </cell>
        </row>
        <row r="115">
          <cell r="A115" t="str">
            <v>2 - 217A</v>
          </cell>
          <cell r="B115" t="str">
            <v>Available</v>
          </cell>
          <cell r="C115">
            <v>24485</v>
          </cell>
          <cell r="D115">
            <v>24485</v>
          </cell>
        </row>
        <row r="116">
          <cell r="A116" t="str">
            <v>3 - 218</v>
          </cell>
          <cell r="B116" t="str">
            <v>A/D/S Management, Inc.</v>
          </cell>
          <cell r="C116">
            <v>26861</v>
          </cell>
          <cell r="D116">
            <v>30096</v>
          </cell>
          <cell r="E116">
            <v>36190</v>
          </cell>
          <cell r="F116">
            <v>2223</v>
          </cell>
          <cell r="G116">
            <v>322332</v>
          </cell>
          <cell r="H116">
            <v>12</v>
          </cell>
          <cell r="I116">
            <v>2.6265148833561815E-2</v>
          </cell>
          <cell r="J116">
            <v>2.6265148833561815E-2</v>
          </cell>
          <cell r="K116">
            <v>2.6265148833561815E-2</v>
          </cell>
          <cell r="L116" t="str">
            <v>R</v>
          </cell>
        </row>
        <row r="117">
          <cell r="E117">
            <v>763</v>
          </cell>
          <cell r="G117">
            <v>352147.70999999996</v>
          </cell>
          <cell r="H117">
            <v>13.11</v>
          </cell>
        </row>
        <row r="118">
          <cell r="E118">
            <v>1128</v>
          </cell>
          <cell r="G118">
            <v>362623.5</v>
          </cell>
          <cell r="H118">
            <v>13.5</v>
          </cell>
        </row>
        <row r="119">
          <cell r="E119">
            <v>1493</v>
          </cell>
          <cell r="G119">
            <v>373636.51</v>
          </cell>
          <cell r="H119">
            <v>13.91</v>
          </cell>
        </row>
        <row r="120">
          <cell r="E120">
            <v>1859</v>
          </cell>
          <cell r="G120">
            <v>384918.13</v>
          </cell>
          <cell r="H120">
            <v>14.33</v>
          </cell>
        </row>
        <row r="121">
          <cell r="A121" t="str">
            <v>3 - 219</v>
          </cell>
          <cell r="B121" t="str">
            <v>A/D/S Management, Inc.</v>
          </cell>
          <cell r="C121">
            <v>2339</v>
          </cell>
          <cell r="D121">
            <v>2339</v>
          </cell>
          <cell r="E121">
            <v>227</v>
          </cell>
          <cell r="F121">
            <v>2223</v>
          </cell>
          <cell r="G121">
            <v>35085</v>
          </cell>
          <cell r="H121">
            <v>15</v>
          </cell>
          <cell r="I121">
            <v>2.287114519999296E-3</v>
          </cell>
          <cell r="J121">
            <v>2.287114519999296E-3</v>
          </cell>
          <cell r="K121">
            <v>2.287114519999296E-3</v>
          </cell>
          <cell r="L121" t="str">
            <v>R</v>
          </cell>
        </row>
        <row r="122">
          <cell r="E122">
            <v>1128</v>
          </cell>
          <cell r="G122">
            <v>37424</v>
          </cell>
          <cell r="H122">
            <v>16</v>
          </cell>
        </row>
        <row r="123">
          <cell r="A123" t="str">
            <v>3 - 220</v>
          </cell>
          <cell r="B123" t="str">
            <v>Opticom, Inc.</v>
          </cell>
          <cell r="C123">
            <v>14198</v>
          </cell>
          <cell r="D123">
            <v>14198</v>
          </cell>
          <cell r="E123">
            <v>37060</v>
          </cell>
          <cell r="F123">
            <v>39994</v>
          </cell>
          <cell r="G123">
            <v>298158</v>
          </cell>
          <cell r="H123">
            <v>21</v>
          </cell>
          <cell r="I123">
            <v>1.3883049147050023E-2</v>
          </cell>
          <cell r="J123">
            <v>1.3883049147050023E-2</v>
          </cell>
          <cell r="K123">
            <v>1.3883049147050023E-2</v>
          </cell>
          <cell r="L123" t="str">
            <v>E, T, R, F</v>
          </cell>
        </row>
        <row r="124">
          <cell r="E124">
            <v>37438</v>
          </cell>
          <cell r="G124">
            <v>312356</v>
          </cell>
          <cell r="H124">
            <v>22</v>
          </cell>
        </row>
        <row r="125">
          <cell r="E125">
            <v>37803</v>
          </cell>
          <cell r="G125">
            <v>326554</v>
          </cell>
          <cell r="H125">
            <v>23</v>
          </cell>
        </row>
        <row r="126">
          <cell r="E126">
            <v>38169</v>
          </cell>
          <cell r="G126">
            <v>340752</v>
          </cell>
          <cell r="H126">
            <v>24</v>
          </cell>
        </row>
        <row r="127">
          <cell r="E127">
            <v>38534</v>
          </cell>
          <cell r="G127">
            <v>354950</v>
          </cell>
          <cell r="H127">
            <v>25</v>
          </cell>
        </row>
        <row r="128">
          <cell r="E128">
            <v>38899</v>
          </cell>
          <cell r="G128">
            <v>369148</v>
          </cell>
          <cell r="H128">
            <v>26</v>
          </cell>
        </row>
        <row r="129">
          <cell r="E129">
            <v>39264</v>
          </cell>
          <cell r="G129">
            <v>383346</v>
          </cell>
          <cell r="H129">
            <v>27</v>
          </cell>
        </row>
        <row r="130">
          <cell r="E130">
            <v>39630</v>
          </cell>
          <cell r="G130">
            <v>397544</v>
          </cell>
          <cell r="H130">
            <v>28</v>
          </cell>
        </row>
        <row r="131">
          <cell r="A131" t="str">
            <v>3 - 221</v>
          </cell>
          <cell r="B131" t="str">
            <v>Opticom, Inc.</v>
          </cell>
          <cell r="C131">
            <v>15695</v>
          </cell>
          <cell r="D131">
            <v>15695</v>
          </cell>
          <cell r="E131">
            <v>37060</v>
          </cell>
          <cell r="F131">
            <v>39994</v>
          </cell>
          <cell r="G131">
            <v>329595</v>
          </cell>
          <cell r="H131">
            <v>21</v>
          </cell>
          <cell r="I131">
            <v>1.5346841552539098E-2</v>
          </cell>
          <cell r="J131">
            <v>1.5346841552539098E-2</v>
          </cell>
          <cell r="K131">
            <v>1.5346841552539098E-2</v>
          </cell>
          <cell r="L131" t="str">
            <v>E, T, R, F</v>
          </cell>
        </row>
        <row r="132">
          <cell r="E132">
            <v>37438</v>
          </cell>
          <cell r="G132">
            <v>345290</v>
          </cell>
          <cell r="H132">
            <v>22</v>
          </cell>
        </row>
        <row r="133">
          <cell r="E133">
            <v>37803</v>
          </cell>
          <cell r="G133">
            <v>360985</v>
          </cell>
          <cell r="H133">
            <v>23</v>
          </cell>
        </row>
        <row r="134">
          <cell r="E134">
            <v>38169</v>
          </cell>
          <cell r="G134">
            <v>376680</v>
          </cell>
          <cell r="H134">
            <v>24</v>
          </cell>
        </row>
        <row r="135">
          <cell r="E135">
            <v>38534</v>
          </cell>
          <cell r="G135">
            <v>392375</v>
          </cell>
          <cell r="H135">
            <v>25</v>
          </cell>
        </row>
        <row r="136">
          <cell r="E136">
            <v>38899</v>
          </cell>
          <cell r="G136">
            <v>408070</v>
          </cell>
          <cell r="H136">
            <v>26</v>
          </cell>
        </row>
        <row r="137">
          <cell r="E137">
            <v>39264</v>
          </cell>
          <cell r="G137">
            <v>423765</v>
          </cell>
          <cell r="H137">
            <v>27</v>
          </cell>
        </row>
        <row r="138">
          <cell r="E138">
            <v>39630</v>
          </cell>
          <cell r="G138">
            <v>439460</v>
          </cell>
          <cell r="H138">
            <v>28</v>
          </cell>
        </row>
        <row r="139">
          <cell r="A139" t="str">
            <v>4 - 222</v>
          </cell>
          <cell r="B139" t="str">
            <v>Oak Imaging Group</v>
          </cell>
          <cell r="C139">
            <v>33555</v>
          </cell>
          <cell r="D139">
            <v>33575</v>
          </cell>
          <cell r="E139">
            <v>36339</v>
          </cell>
          <cell r="F139">
            <v>2373</v>
          </cell>
          <cell r="G139">
            <v>436215</v>
          </cell>
          <cell r="H139">
            <v>13</v>
          </cell>
          <cell r="I139">
            <v>3.281065742564189E-2</v>
          </cell>
          <cell r="J139">
            <v>3.281065742564189E-2</v>
          </cell>
          <cell r="K139">
            <v>3.281065742564189E-2</v>
          </cell>
        </row>
        <row r="140">
          <cell r="E140">
            <v>913</v>
          </cell>
          <cell r="G140">
            <v>503325</v>
          </cell>
          <cell r="H140">
            <v>15</v>
          </cell>
        </row>
        <row r="141">
          <cell r="A141" t="str">
            <v>4 - 223</v>
          </cell>
          <cell r="B141" t="str">
            <v>Chartwell</v>
          </cell>
          <cell r="C141">
            <v>15183</v>
          </cell>
          <cell r="D141">
            <v>15183</v>
          </cell>
          <cell r="E141">
            <v>37196</v>
          </cell>
          <cell r="F141">
            <v>39021</v>
          </cell>
          <cell r="G141">
            <v>258111</v>
          </cell>
          <cell r="H141">
            <v>17</v>
          </cell>
          <cell r="I141">
            <v>1.4846199126613642E-2</v>
          </cell>
          <cell r="J141">
            <v>1.4846199126613642E-2</v>
          </cell>
          <cell r="K141">
            <v>1.4846199126613642E-2</v>
          </cell>
        </row>
        <row r="142">
          <cell r="E142">
            <v>37561</v>
          </cell>
          <cell r="G142">
            <v>265702.5</v>
          </cell>
          <cell r="H142">
            <v>17.5</v>
          </cell>
        </row>
        <row r="143">
          <cell r="E143">
            <v>37926</v>
          </cell>
          <cell r="G143">
            <v>273294</v>
          </cell>
          <cell r="H143">
            <v>18</v>
          </cell>
        </row>
        <row r="144">
          <cell r="E144">
            <v>38292</v>
          </cell>
          <cell r="G144">
            <v>280885.5</v>
          </cell>
          <cell r="H144">
            <v>18.5</v>
          </cell>
        </row>
        <row r="145">
          <cell r="E145">
            <v>38657</v>
          </cell>
          <cell r="G145">
            <v>288477</v>
          </cell>
          <cell r="H145">
            <v>19</v>
          </cell>
        </row>
        <row r="146">
          <cell r="A146" t="str">
            <v>4 - 223A</v>
          </cell>
          <cell r="B146" t="str">
            <v>Merrill Lynch</v>
          </cell>
          <cell r="C146">
            <v>6568</v>
          </cell>
          <cell r="D146">
            <v>6568</v>
          </cell>
          <cell r="E146">
            <v>37438</v>
          </cell>
          <cell r="F146">
            <v>41090</v>
          </cell>
          <cell r="G146">
            <v>108372</v>
          </cell>
          <cell r="H146">
            <v>16.5</v>
          </cell>
          <cell r="I146">
            <v>6.4223036200749791E-3</v>
          </cell>
          <cell r="J146">
            <v>6.4223036200749791E-3</v>
          </cell>
          <cell r="K146">
            <v>6.4223036200749791E-3</v>
          </cell>
        </row>
        <row r="147">
          <cell r="E147">
            <v>37803</v>
          </cell>
          <cell r="G147">
            <v>111656</v>
          </cell>
          <cell r="H147">
            <v>17</v>
          </cell>
        </row>
        <row r="148">
          <cell r="E148">
            <v>38169</v>
          </cell>
          <cell r="G148">
            <v>114940</v>
          </cell>
          <cell r="H148">
            <v>17.5</v>
          </cell>
        </row>
        <row r="149">
          <cell r="E149">
            <v>38534</v>
          </cell>
          <cell r="G149">
            <v>118224</v>
          </cell>
          <cell r="H149">
            <v>18</v>
          </cell>
        </row>
        <row r="150">
          <cell r="E150">
            <v>38899</v>
          </cell>
          <cell r="G150">
            <v>121508</v>
          </cell>
          <cell r="H150">
            <v>18.5</v>
          </cell>
        </row>
        <row r="151">
          <cell r="E151">
            <v>39264</v>
          </cell>
          <cell r="G151">
            <v>124792</v>
          </cell>
          <cell r="H151">
            <v>19</v>
          </cell>
        </row>
        <row r="152">
          <cell r="E152">
            <v>39630</v>
          </cell>
          <cell r="G152">
            <v>128076</v>
          </cell>
          <cell r="H152">
            <v>19.5</v>
          </cell>
        </row>
        <row r="153">
          <cell r="E153">
            <v>39995</v>
          </cell>
          <cell r="G153">
            <v>131360</v>
          </cell>
          <cell r="H153">
            <v>20</v>
          </cell>
        </row>
        <row r="154">
          <cell r="E154">
            <v>40360</v>
          </cell>
          <cell r="G154">
            <v>134644</v>
          </cell>
          <cell r="H154">
            <v>20.5</v>
          </cell>
        </row>
        <row r="155">
          <cell r="E155">
            <v>40725</v>
          </cell>
          <cell r="G155">
            <v>137928</v>
          </cell>
          <cell r="H155">
            <v>21</v>
          </cell>
        </row>
        <row r="156">
          <cell r="A156" t="str">
            <v>4-223B</v>
          </cell>
          <cell r="B156" t="str">
            <v>Ontos (Relocation)</v>
          </cell>
          <cell r="C156">
            <v>4761</v>
          </cell>
          <cell r="D156">
            <v>4761</v>
          </cell>
          <cell r="E156">
            <v>37257</v>
          </cell>
          <cell r="F156">
            <v>38990</v>
          </cell>
          <cell r="G156">
            <v>61893</v>
          </cell>
          <cell r="H156">
            <v>13</v>
          </cell>
          <cell r="I156">
            <v>4.6553878707638512E-3</v>
          </cell>
          <cell r="J156">
            <v>4.6553878707638512E-3</v>
          </cell>
          <cell r="K156">
            <v>4.6553878707638512E-3</v>
          </cell>
        </row>
        <row r="157">
          <cell r="E157">
            <v>37530</v>
          </cell>
          <cell r="G157">
            <v>66654</v>
          </cell>
          <cell r="H157">
            <v>14</v>
          </cell>
        </row>
        <row r="158">
          <cell r="E158">
            <v>38261</v>
          </cell>
          <cell r="G158">
            <v>71415</v>
          </cell>
          <cell r="H158">
            <v>15</v>
          </cell>
        </row>
        <row r="159">
          <cell r="A159" t="str">
            <v>4 - 224</v>
          </cell>
          <cell r="B159" t="str">
            <v>CMGI, Inc.</v>
          </cell>
          <cell r="C159">
            <v>2309</v>
          </cell>
          <cell r="D159">
            <v>2309</v>
          </cell>
          <cell r="E159">
            <v>228</v>
          </cell>
          <cell r="F159">
            <v>4169</v>
          </cell>
          <cell r="G159">
            <v>31171.5</v>
          </cell>
          <cell r="H159">
            <v>13.5</v>
          </cell>
          <cell r="I159">
            <v>2.2577800028552265E-3</v>
          </cell>
          <cell r="J159">
            <v>2.2577800028552265E-3</v>
          </cell>
          <cell r="K159">
            <v>2.2577800028552265E-3</v>
          </cell>
          <cell r="L159" t="str">
            <v>R, T</v>
          </cell>
        </row>
        <row r="160">
          <cell r="E160">
            <v>822</v>
          </cell>
          <cell r="G160">
            <v>34635</v>
          </cell>
          <cell r="H160">
            <v>15</v>
          </cell>
        </row>
        <row r="161">
          <cell r="E161">
            <v>1918</v>
          </cell>
          <cell r="G161">
            <v>36944</v>
          </cell>
          <cell r="H161">
            <v>16</v>
          </cell>
        </row>
        <row r="162">
          <cell r="E162">
            <v>3014</v>
          </cell>
          <cell r="G162">
            <v>39253</v>
          </cell>
          <cell r="H162">
            <v>17</v>
          </cell>
        </row>
        <row r="163">
          <cell r="A163" t="str">
            <v>5 - 225</v>
          </cell>
          <cell r="B163" t="str">
            <v>NewRiver Investor Communications, Inc.</v>
          </cell>
          <cell r="C163">
            <v>16702</v>
          </cell>
          <cell r="D163">
            <v>16702</v>
          </cell>
          <cell r="E163">
            <v>262</v>
          </cell>
          <cell r="F163">
            <v>39355</v>
          </cell>
          <cell r="G163">
            <v>217126</v>
          </cell>
          <cell r="H163">
            <v>13</v>
          </cell>
          <cell r="I163">
            <v>1.6331503511341702E-2</v>
          </cell>
          <cell r="J163">
            <v>1.6331503511341702E-2</v>
          </cell>
          <cell r="K163">
            <v>1.6331503511341702E-2</v>
          </cell>
          <cell r="L163" t="str">
            <v>R</v>
          </cell>
        </row>
        <row r="164">
          <cell r="E164">
            <v>1005</v>
          </cell>
          <cell r="G164">
            <v>233828</v>
          </cell>
          <cell r="H164">
            <v>14</v>
          </cell>
        </row>
        <row r="165">
          <cell r="E165">
            <v>1736</v>
          </cell>
          <cell r="G165">
            <v>250530</v>
          </cell>
          <cell r="H165">
            <v>15</v>
          </cell>
        </row>
        <row r="166">
          <cell r="E166">
            <v>2466</v>
          </cell>
          <cell r="G166">
            <v>267232</v>
          </cell>
          <cell r="H166">
            <v>16</v>
          </cell>
        </row>
        <row r="167">
          <cell r="A167" t="str">
            <v>5 - 226</v>
          </cell>
          <cell r="B167" t="str">
            <v>NewRiver Investor Communications, Inc.</v>
          </cell>
          <cell r="C167">
            <v>12735</v>
          </cell>
          <cell r="D167">
            <v>12735</v>
          </cell>
          <cell r="E167">
            <v>192</v>
          </cell>
          <cell r="F167">
            <v>39355</v>
          </cell>
          <cell r="G167">
            <v>178290</v>
          </cell>
          <cell r="H167">
            <v>14</v>
          </cell>
          <cell r="I167">
            <v>1.2452502527657561E-2</v>
          </cell>
          <cell r="J167">
            <v>1.2452502527657561E-2</v>
          </cell>
          <cell r="K167">
            <v>1.2452502527657561E-2</v>
          </cell>
          <cell r="L167" t="str">
            <v>R</v>
          </cell>
        </row>
        <row r="168">
          <cell r="E168">
            <v>37530</v>
          </cell>
          <cell r="G168">
            <v>191025</v>
          </cell>
          <cell r="H168">
            <v>15</v>
          </cell>
        </row>
        <row r="169">
          <cell r="E169">
            <v>38261</v>
          </cell>
          <cell r="G169">
            <v>203760</v>
          </cell>
          <cell r="H169">
            <v>16</v>
          </cell>
        </row>
        <row r="170">
          <cell r="A170" t="str">
            <v>5 - 227A</v>
          </cell>
          <cell r="B170" t="str">
            <v>Kindred</v>
          </cell>
          <cell r="C170">
            <v>14274</v>
          </cell>
          <cell r="D170">
            <v>14274</v>
          </cell>
          <cell r="E170">
            <v>37226</v>
          </cell>
          <cell r="F170">
            <v>39051</v>
          </cell>
          <cell r="G170">
            <v>242658</v>
          </cell>
          <cell r="H170">
            <v>17</v>
          </cell>
          <cell r="I170">
            <v>1.3957363257148333E-2</v>
          </cell>
          <cell r="J170">
            <v>1.3957363257148333E-2</v>
          </cell>
          <cell r="K170">
            <v>1.3957363257148333E-2</v>
          </cell>
          <cell r="L170" t="str">
            <v>R</v>
          </cell>
        </row>
        <row r="171">
          <cell r="E171">
            <v>37591</v>
          </cell>
          <cell r="G171">
            <v>249795</v>
          </cell>
          <cell r="H171">
            <v>17.5</v>
          </cell>
        </row>
        <row r="172">
          <cell r="E172">
            <v>37956</v>
          </cell>
          <cell r="G172">
            <v>256932</v>
          </cell>
          <cell r="H172">
            <v>18</v>
          </cell>
        </row>
        <row r="173">
          <cell r="E173">
            <v>38322</v>
          </cell>
          <cell r="G173">
            <v>264069</v>
          </cell>
          <cell r="H173">
            <v>18.5</v>
          </cell>
        </row>
        <row r="174">
          <cell r="E174">
            <v>38687</v>
          </cell>
          <cell r="G174">
            <v>271206</v>
          </cell>
          <cell r="H174">
            <v>19</v>
          </cell>
        </row>
        <row r="175">
          <cell r="A175" t="str">
            <v>5 - 227B</v>
          </cell>
          <cell r="B175" t="str">
            <v>Available</v>
          </cell>
          <cell r="C175">
            <v>14649</v>
          </cell>
          <cell r="D175">
            <v>14649</v>
          </cell>
        </row>
        <row r="176">
          <cell r="A176" t="str">
            <v>5-227C</v>
          </cell>
          <cell r="B176" t="str">
            <v>Northern Capital (Relocation)</v>
          </cell>
          <cell r="C176">
            <v>3944</v>
          </cell>
          <cell r="D176">
            <v>3944</v>
          </cell>
          <cell r="E176">
            <v>37316</v>
          </cell>
          <cell r="F176">
            <v>39141</v>
          </cell>
          <cell r="G176">
            <v>68034</v>
          </cell>
          <cell r="H176">
            <v>17.25</v>
          </cell>
          <cell r="I176">
            <v>3.8565111872070216E-3</v>
          </cell>
          <cell r="J176">
            <v>3.8565111872070216E-3</v>
          </cell>
          <cell r="K176">
            <v>3.8565111872070216E-3</v>
          </cell>
        </row>
        <row r="177">
          <cell r="E177">
            <v>37681</v>
          </cell>
          <cell r="G177">
            <v>70006</v>
          </cell>
          <cell r="H177">
            <v>17.75</v>
          </cell>
        </row>
        <row r="178">
          <cell r="E178">
            <v>38047</v>
          </cell>
          <cell r="G178">
            <v>71978</v>
          </cell>
          <cell r="H178">
            <v>18.25</v>
          </cell>
        </row>
        <row r="179">
          <cell r="E179">
            <v>38412</v>
          </cell>
          <cell r="G179">
            <v>73950</v>
          </cell>
          <cell r="H179">
            <v>18.75</v>
          </cell>
        </row>
        <row r="180">
          <cell r="E180">
            <v>38777</v>
          </cell>
          <cell r="G180">
            <v>75922</v>
          </cell>
          <cell r="H180">
            <v>19.25</v>
          </cell>
        </row>
        <row r="194">
          <cell r="A194" t="str">
            <v>5 - 305</v>
          </cell>
          <cell r="B194" t="str">
            <v>Yankee Alliance, Inc.</v>
          </cell>
          <cell r="C194">
            <v>7760</v>
          </cell>
          <cell r="D194">
            <v>7484</v>
          </cell>
          <cell r="E194">
            <v>33505</v>
          </cell>
          <cell r="F194">
            <v>38199</v>
          </cell>
          <cell r="G194">
            <v>107864</v>
          </cell>
        </row>
        <row r="195">
          <cell r="A195" t="str">
            <v>5 - 306</v>
          </cell>
          <cell r="B195" t="str">
            <v>YAS Corporation</v>
          </cell>
          <cell r="C195">
            <v>822</v>
          </cell>
          <cell r="D195">
            <v>822</v>
          </cell>
          <cell r="E195">
            <v>37104</v>
          </cell>
          <cell r="F195">
            <v>1827</v>
          </cell>
          <cell r="G195">
            <v>20550</v>
          </cell>
        </row>
        <row r="196">
          <cell r="E196">
            <v>37469</v>
          </cell>
          <cell r="G196">
            <v>20961</v>
          </cell>
        </row>
        <row r="197">
          <cell r="E197">
            <v>37834</v>
          </cell>
          <cell r="G197">
            <v>21372</v>
          </cell>
        </row>
        <row r="198">
          <cell r="E198">
            <v>38200</v>
          </cell>
          <cell r="G198">
            <v>21783</v>
          </cell>
        </row>
        <row r="199">
          <cell r="A199" t="str">
            <v>5 - 307</v>
          </cell>
          <cell r="B199" t="str">
            <v>YAS Corporation</v>
          </cell>
          <cell r="C199">
            <v>5061</v>
          </cell>
          <cell r="D199">
            <v>4900</v>
          </cell>
          <cell r="E199">
            <v>35769</v>
          </cell>
          <cell r="F199">
            <v>1827</v>
          </cell>
          <cell r="G199">
            <v>65793</v>
          </cell>
        </row>
        <row r="200">
          <cell r="E200">
            <v>732</v>
          </cell>
          <cell r="G200">
            <v>70854</v>
          </cell>
        </row>
        <row r="294">
          <cell r="O294" t="str">
            <v>Aggregate Inplace Rent</v>
          </cell>
        </row>
      </sheetData>
      <sheetData sheetId="2"/>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_sum"/>
      <sheetName val="SACOG_Emp"/>
      <sheetName val="Sheet1"/>
      <sheetName val="SACOG EMP"/>
      <sheetName val="dems"/>
    </sheetNames>
    <sheetDataSet>
      <sheetData sheetId="0"/>
      <sheetData sheetId="1"/>
      <sheetData sheetId="2"/>
      <sheetData sheetId="3"/>
      <sheetData sheetId="4">
        <row r="1">
          <cell r="A1" t="str">
            <v>Figure 4</v>
          </cell>
        </row>
        <row r="2">
          <cell r="A2" t="str">
            <v>Lincoln General Plan Update</v>
          </cell>
        </row>
        <row r="3">
          <cell r="A3" t="str">
            <v>Current and Projected Population and Housing [1]</v>
          </cell>
        </row>
        <row r="5">
          <cell r="G5" t="str">
            <v>2000-10</v>
          </cell>
        </row>
        <row r="7">
          <cell r="B7">
            <v>2000</v>
          </cell>
          <cell r="C7">
            <v>2010</v>
          </cell>
          <cell r="D7">
            <v>2020</v>
          </cell>
          <cell r="E7">
            <v>2025</v>
          </cell>
          <cell r="G7" t="str">
            <v xml:space="preserve">Absolute </v>
          </cell>
          <cell r="H7" t="str">
            <v>Avg. Ann.</v>
          </cell>
        </row>
        <row r="8">
          <cell r="A8" t="str">
            <v>Item</v>
          </cell>
          <cell r="B8" t="str">
            <v>(Census)</v>
          </cell>
          <cell r="C8" t="str">
            <v>(SACOG)</v>
          </cell>
          <cell r="D8" t="str">
            <v>(SACOG)</v>
          </cell>
          <cell r="E8" t="str">
            <v>(SACOG)</v>
          </cell>
          <cell r="G8" t="str">
            <v>Change</v>
          </cell>
          <cell r="H8" t="str">
            <v>Growth</v>
          </cell>
        </row>
        <row r="11">
          <cell r="A11" t="str">
            <v>Population</v>
          </cell>
        </row>
        <row r="12">
          <cell r="A12" t="str">
            <v>City of Lincoln</v>
          </cell>
          <cell r="B12">
            <v>7.4779249448123614E-2</v>
          </cell>
          <cell r="C12">
            <v>38350</v>
          </cell>
          <cell r="D12">
            <v>56575</v>
          </cell>
          <cell r="E12">
            <v>57875</v>
          </cell>
          <cell r="G12">
            <v>38349.925220750549</v>
          </cell>
          <cell r="H12">
            <v>2.7239035715941373</v>
          </cell>
        </row>
        <row r="13">
          <cell r="A13" t="str">
            <v>City of Roseville</v>
          </cell>
          <cell r="B13">
            <v>79921</v>
          </cell>
          <cell r="C13">
            <v>109160</v>
          </cell>
          <cell r="D13">
            <v>109360</v>
          </cell>
          <cell r="E13">
            <v>109160</v>
          </cell>
          <cell r="G13">
            <v>29239</v>
          </cell>
          <cell r="H13">
            <v>3.1668717042355299E-2</v>
          </cell>
        </row>
        <row r="14">
          <cell r="A14" t="str">
            <v>City of Rocklin</v>
          </cell>
          <cell r="B14">
            <v>36330</v>
          </cell>
          <cell r="C14">
            <v>50700</v>
          </cell>
          <cell r="D14">
            <v>64870</v>
          </cell>
          <cell r="E14">
            <v>70490</v>
          </cell>
          <cell r="G14">
            <v>14370</v>
          </cell>
          <cell r="H14">
            <v>3.3889812853477919E-2</v>
          </cell>
        </row>
        <row r="15">
          <cell r="A15" t="str">
            <v>Placer County</v>
          </cell>
          <cell r="B15">
            <v>8.569642815805921E-2</v>
          </cell>
          <cell r="C15">
            <v>336805</v>
          </cell>
          <cell r="D15">
            <v>396785</v>
          </cell>
          <cell r="E15">
            <v>415335</v>
          </cell>
          <cell r="G15">
            <v>336804.91430357186</v>
          </cell>
          <cell r="H15">
            <v>3.5650083991782449</v>
          </cell>
        </row>
        <row r="17">
          <cell r="A17" t="str">
            <v>Housing Units</v>
          </cell>
        </row>
        <row r="18">
          <cell r="A18" t="str">
            <v>City of Lincoln</v>
          </cell>
          <cell r="B18">
            <v>4146</v>
          </cell>
          <cell r="C18">
            <v>16071</v>
          </cell>
          <cell r="D18">
            <v>22724</v>
          </cell>
          <cell r="E18">
            <v>23212</v>
          </cell>
          <cell r="G18">
            <v>11925</v>
          </cell>
          <cell r="H18">
            <v>0.14509458336709646</v>
          </cell>
        </row>
        <row r="19">
          <cell r="A19" t="str">
            <v>City of Roseville</v>
          </cell>
          <cell r="B19">
            <v>31925</v>
          </cell>
          <cell r="C19">
            <v>47188</v>
          </cell>
          <cell r="D19">
            <v>47281</v>
          </cell>
          <cell r="E19">
            <v>47281</v>
          </cell>
          <cell r="G19">
            <v>15263</v>
          </cell>
          <cell r="H19">
            <v>3.9848492347853037E-2</v>
          </cell>
        </row>
        <row r="20">
          <cell r="A20" t="str">
            <v>City of Rocklin</v>
          </cell>
          <cell r="B20">
            <v>14421</v>
          </cell>
          <cell r="C20">
            <v>18851</v>
          </cell>
          <cell r="D20">
            <v>24598</v>
          </cell>
          <cell r="E20">
            <v>26899</v>
          </cell>
          <cell r="G20">
            <v>4430</v>
          </cell>
          <cell r="H20">
            <v>2.7150073722770562E-2</v>
          </cell>
        </row>
        <row r="21">
          <cell r="A21" t="str">
            <v>Placer County</v>
          </cell>
          <cell r="B21">
            <v>107302</v>
          </cell>
          <cell r="C21">
            <v>142505</v>
          </cell>
          <cell r="D21">
            <v>167106</v>
          </cell>
          <cell r="E21">
            <v>175039</v>
          </cell>
          <cell r="G21">
            <v>35203</v>
          </cell>
          <cell r="H21">
            <v>2.8779326781209535E-2</v>
          </cell>
        </row>
        <row r="24">
          <cell r="A24" t="str">
            <v>[1]  The following table shows California Department of Finance Placer County year 2000 population estimates and future year projections:</v>
          </cell>
        </row>
        <row r="25">
          <cell r="E25" t="str">
            <v>Ave. Annual</v>
          </cell>
        </row>
        <row r="26">
          <cell r="A26" t="str">
            <v>Year</v>
          </cell>
          <cell r="B26">
            <v>2000</v>
          </cell>
          <cell r="C26">
            <v>2010</v>
          </cell>
          <cell r="D26">
            <v>2020</v>
          </cell>
          <cell r="E26" t="str">
            <v>Growth 2000-20</v>
          </cell>
        </row>
        <row r="27">
          <cell r="A27" t="str">
            <v>Population</v>
          </cell>
          <cell r="B27">
            <v>251800</v>
          </cell>
          <cell r="C27">
            <v>339300</v>
          </cell>
          <cell r="D27">
            <v>406900</v>
          </cell>
          <cell r="E27">
            <v>4.9163555967110417E-2</v>
          </cell>
        </row>
        <row r="29">
          <cell r="A29" t="str">
            <v>Source: United States Census,  Sacramento Area Council of Governments, Department of Finance, and EPS</v>
          </cell>
        </row>
      </sheetData>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oll"/>
      <sheetName val="Industries"/>
      <sheetName val="Leasing Activity"/>
      <sheetName val="Lease Rollover"/>
      <sheetName val="SF_Adj"/>
    </sheetNames>
    <sheetDataSet>
      <sheetData sheetId="0"/>
      <sheetData sheetId="1"/>
      <sheetData sheetId="2"/>
      <sheetData sheetId="3"/>
      <sheetData sheetId="4"/>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Schedule 1A"/>
      <sheetName val="Schedule 1B"/>
      <sheetName val="Schedule 1C"/>
      <sheetName val="Current Schedule 2"/>
      <sheetName val="FY06 Approved Schedules"/>
    </sheetNames>
    <sheetDataSet>
      <sheetData sheetId="0"/>
      <sheetData sheetId="1"/>
      <sheetData sheetId="2"/>
      <sheetData sheetId="3"/>
      <sheetData sheetId="4" refreshError="1"/>
      <sheetData sheetId="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wer_Alloc_Formulas"/>
      <sheetName val="Sewer_Alloc"/>
      <sheetName val="Sewer_Fees"/>
      <sheetName val="B"/>
    </sheetNames>
    <sheetDataSet>
      <sheetData sheetId="0"/>
      <sheetData sheetId="1"/>
      <sheetData sheetId="2"/>
      <sheetData sheetId="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U_Site1"/>
      <sheetName val="LU_Site2"/>
      <sheetName val="LU_Site3"/>
      <sheetName val="Summary"/>
      <sheetName val="Assumptions"/>
      <sheetName val="Impact_Infill"/>
      <sheetName val="Affrd Housing"/>
      <sheetName val="Impact Fee2"/>
      <sheetName val="Solver Page"/>
      <sheetName val="Site1 Scenario A"/>
      <sheetName val="Site1 Scenario B"/>
      <sheetName val="Site1 Scenario C"/>
      <sheetName val="Site1 Scenario D"/>
      <sheetName val="Site1 Scenario E"/>
      <sheetName val="Site2 Scenario A"/>
      <sheetName val="Site2 Scenario B"/>
      <sheetName val="Site2 Scenario C"/>
      <sheetName val="Site2 Scenario D"/>
      <sheetName val="Site2 Car Lot"/>
      <sheetName val="Site3 Scenario A"/>
      <sheetName val="Site3 Scenario B"/>
      <sheetName val="Cover"/>
      <sheetName val="Impact Fee old "/>
      <sheetName val="t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6">
          <cell r="C16">
            <v>30000</v>
          </cell>
        </row>
        <row r="23">
          <cell r="C23">
            <v>9280</v>
          </cell>
        </row>
        <row r="27">
          <cell r="C27">
            <v>9280</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sheetName val="2nd3rd analysis 72"/>
      <sheetName val="2nd3rd analysis5yr"/>
      <sheetName val="Islamic Sum"/>
      <sheetName val="Islamic Exhibit C"/>
      <sheetName val="GastonSum"/>
      <sheetName val="source"/>
      <sheetName val="Year 1"/>
      <sheetName val="Year 2"/>
      <sheetName val="Year 3 &amp; beyond"/>
      <sheetName val="GRP"/>
      <sheetName val="Corp Units"/>
      <sheetName val="Sheet12"/>
      <sheetName val="Sheet13"/>
      <sheetName val="Sheet14"/>
      <sheetName val="Sheet15"/>
      <sheetName val="Sheet16"/>
    </sheetNames>
    <sheetDataSet>
      <sheetData sheetId="0" refreshError="1">
        <row r="10">
          <cell r="B10">
            <v>8.4099999999999994E-2</v>
          </cell>
        </row>
        <row r="11">
          <cell r="B11">
            <v>27389000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upply"/>
      <sheetName val="1992"/>
      <sheetName val="1993"/>
      <sheetName val="1994"/>
      <sheetName val="1995"/>
      <sheetName val="1996"/>
      <sheetName val="1997"/>
      <sheetName val="Proje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1"/>
      <sheetName val="3-1"/>
      <sheetName val="3-2"/>
      <sheetName val="4-1"/>
      <sheetName val="5-1"/>
      <sheetName val="5-2"/>
      <sheetName val="parcels2"/>
      <sheetName val="6-1"/>
      <sheetName val="6-2"/>
      <sheetName val="B-1"/>
      <sheetName val="B-2"/>
      <sheetName val="B-3"/>
      <sheetName val="B-4"/>
      <sheetName val="B-5"/>
      <sheetName val="B-6"/>
      <sheetName val="B-7"/>
      <sheetName val="B-8"/>
      <sheetName val="2-6"/>
      <sheetName val="PP1"/>
      <sheetName val="PP2"/>
      <sheetName val="4.9"/>
      <sheetName val="EXTRA1"/>
      <sheetName val="EXTRA2"/>
      <sheetName val="Bond"/>
      <sheetName val="Max Tax"/>
      <sheetName val="parcels"/>
      <sheetName val="abs"/>
      <sheetName val="Absorption"/>
      <sheetName val="Turnover"/>
      <sheetName val="Values"/>
    </sheetNames>
    <sheetDataSet>
      <sheetData sheetId="0"/>
      <sheetData sheetId="1"/>
      <sheetData sheetId="2">
        <row r="14">
          <cell r="C14">
            <v>18.350000000000001</v>
          </cell>
        </row>
      </sheetData>
      <sheetData sheetId="3"/>
      <sheetData sheetId="4"/>
      <sheetData sheetId="5"/>
      <sheetData sheetId="6"/>
      <sheetData sheetId="7"/>
      <sheetData sheetId="8"/>
      <sheetData sheetId="9">
        <row r="18">
          <cell r="C18">
            <v>640000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Es"/>
      <sheetName val="Fees"/>
      <sheetName val="Costs"/>
      <sheetName val="AC dues"/>
      <sheetName val="DUEs &amp; Fees"/>
      <sheetName val="DUE comp"/>
      <sheetName val="Land Use"/>
      <sheetName val="Road Cost"/>
      <sheetName val="Fire cost"/>
      <sheetName val="library cost"/>
      <sheetName val="transit"/>
      <sheetName val="trans bckup"/>
      <sheetName val="park cost"/>
      <sheetName val="landcsape"/>
      <sheetName val="supp drain"/>
      <sheetName val="supp drain old"/>
      <sheetName val="rec water"/>
      <sheetName val="prog form"/>
      <sheetName val="SF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andards"/>
      <sheetName val="Service Pop"/>
      <sheetName val="Costs"/>
      <sheetName val="Employment Factor"/>
    </sheetNames>
    <sheetDataSet>
      <sheetData sheetId="0"/>
      <sheetData sheetId="1"/>
      <sheetData sheetId="2">
        <row r="3">
          <cell r="B3" t="str">
            <v>Table 10</v>
          </cell>
        </row>
        <row r="4">
          <cell r="B4" t="str">
            <v>Chico / CARD Area Alternative Park Standard Analysis</v>
          </cell>
        </row>
        <row r="5">
          <cell r="B5" t="str">
            <v>Service Population - Including Employees</v>
          </cell>
        </row>
        <row r="8">
          <cell r="B8" t="str">
            <v>Item</v>
          </cell>
          <cell r="D8" t="str">
            <v>Value</v>
          </cell>
          <cell r="E8" t="str">
            <v>Source</v>
          </cell>
        </row>
        <row r="11">
          <cell r="B11" t="str">
            <v>POPULATION ESTIMATES</v>
          </cell>
        </row>
        <row r="12">
          <cell r="B12" t="str">
            <v>A</v>
          </cell>
          <cell r="C12" t="str">
            <v xml:space="preserve">2002 City of Chico / Sphere of Influence (SOI) Population </v>
          </cell>
          <cell r="D12">
            <v>92500</v>
          </cell>
          <cell r="E12" t="str">
            <v xml:space="preserve">City of Chico </v>
          </cell>
        </row>
        <row r="13">
          <cell r="B13" t="str">
            <v>B</v>
          </cell>
          <cell r="C13" t="str">
            <v>City of Chico Population at Buildout</v>
          </cell>
          <cell r="D13">
            <v>134000</v>
          </cell>
          <cell r="E13" t="str">
            <v>City of Chico 2001 Update of Development Impact Fees Analysis and Recommendations</v>
          </cell>
        </row>
        <row r="14">
          <cell r="B14" t="str">
            <v>C = B - A</v>
          </cell>
          <cell r="C14" t="str">
            <v>New Population:  2002 to Buildout</v>
          </cell>
          <cell r="D14">
            <v>41500</v>
          </cell>
          <cell r="E14" t="str">
            <v>Calculated by EPS</v>
          </cell>
        </row>
        <row r="16">
          <cell r="B16" t="str">
            <v>EMPLOYMENT ESTIMATES</v>
          </cell>
        </row>
        <row r="17">
          <cell r="B17" t="str">
            <v>D</v>
          </cell>
          <cell r="C17" t="str">
            <v>2002 Chico / CARD Employment [1]</v>
          </cell>
          <cell r="D17">
            <v>36700.75</v>
          </cell>
          <cell r="E17" t="str">
            <v>American Business Information</v>
          </cell>
        </row>
        <row r="18">
          <cell r="B18" t="str">
            <v xml:space="preserve">E </v>
          </cell>
          <cell r="C18" t="str">
            <v>City of Chico Employment at Buildout</v>
          </cell>
          <cell r="D18">
            <v>74421</v>
          </cell>
          <cell r="E18" t="str">
            <v>City of Chico 2001 Update of Development Impact Fees Analysis and Recommendations</v>
          </cell>
        </row>
        <row r="19">
          <cell r="B19" t="str">
            <v>F = E - D</v>
          </cell>
          <cell r="C19" t="str">
            <v>New Employoment:  2002 to Buildout</v>
          </cell>
          <cell r="D19">
            <v>37720.25</v>
          </cell>
          <cell r="E19" t="str">
            <v>Calculated by EPS</v>
          </cell>
        </row>
        <row r="21">
          <cell r="B21" t="str">
            <v>SERVICE POPULATION</v>
          </cell>
        </row>
        <row r="22">
          <cell r="B22" t="str">
            <v>G = C * 1</v>
          </cell>
          <cell r="C22" t="str">
            <v>100% of New Population:  2002 to Buildout</v>
          </cell>
          <cell r="D22">
            <v>41500</v>
          </cell>
          <cell r="E22" t="str">
            <v>Calculated by EPS</v>
          </cell>
        </row>
        <row r="23">
          <cell r="B23" t="str">
            <v>H = F*.23</v>
          </cell>
          <cell r="C23" t="str">
            <v>23% of New Employment:  2002 to Buildout [1]</v>
          </cell>
          <cell r="D23">
            <v>8796.9119126860332</v>
          </cell>
          <cell r="E23" t="str">
            <v>Calculated by EPS</v>
          </cell>
        </row>
        <row r="24">
          <cell r="B24" t="str">
            <v>I = G + H</v>
          </cell>
          <cell r="C24" t="str">
            <v>Total Service Population</v>
          </cell>
          <cell r="D24">
            <v>50296.911912686031</v>
          </cell>
          <cell r="E24" t="str">
            <v>Calculated by EPS</v>
          </cell>
        </row>
        <row r="25">
          <cell r="E25" t="str">
            <v>"svc_pop"</v>
          </cell>
        </row>
        <row r="26">
          <cell r="B26" t="str">
            <v>[1]  23 percent of new employees is assumed based on estimate of maximum hours park and recreation facilities are avilable to employees.</v>
          </cell>
        </row>
      </sheetData>
      <sheetData sheetId="3"/>
      <sheetData sheetId="4"/>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udget Sum"/>
      <sheetName val="Checklist"/>
      <sheetName val="Property Tax"/>
      <sheetName val="PDesc"/>
      <sheetName val="Revenue Project"/>
      <sheetName val="Revenue Multipliers"/>
      <sheetName val="Cnty Revenues Budget"/>
      <sheetName val="NCC Project"/>
      <sheetName val=" NCC Multipliers"/>
      <sheetName val="Budget NCC"/>
      <sheetName val="Sheet1"/>
      <sheetName val="Assumptions_Factors"/>
      <sheetName val="Sheet2"/>
    </sheetNames>
    <sheetDataSet>
      <sheetData sheetId="0">
        <row r="14">
          <cell r="B14" t="str">
            <v>Table 5</v>
          </cell>
        </row>
      </sheetData>
      <sheetData sheetId="1"/>
      <sheetData sheetId="2"/>
      <sheetData sheetId="3"/>
      <sheetData sheetId="4">
        <row r="15">
          <cell r="A15">
            <v>1</v>
          </cell>
          <cell r="B15">
            <v>0</v>
          </cell>
          <cell r="C15">
            <v>0</v>
          </cell>
          <cell r="D15">
            <v>0</v>
          </cell>
          <cell r="F15">
            <v>0</v>
          </cell>
          <cell r="G15">
            <v>0</v>
          </cell>
          <cell r="H15">
            <v>0</v>
          </cell>
          <cell r="I15">
            <v>0</v>
          </cell>
          <cell r="J15">
            <v>0</v>
          </cell>
        </row>
        <row r="16">
          <cell r="A16">
            <v>2</v>
          </cell>
          <cell r="B16">
            <v>0</v>
          </cell>
          <cell r="C16">
            <v>0</v>
          </cell>
          <cell r="D16">
            <v>0</v>
          </cell>
          <cell r="F16">
            <v>0</v>
          </cell>
          <cell r="G16">
            <v>0</v>
          </cell>
          <cell r="H16">
            <v>0</v>
          </cell>
          <cell r="I16">
            <v>0</v>
          </cell>
          <cell r="J16">
            <v>0</v>
          </cell>
        </row>
        <row r="17">
          <cell r="A17">
            <v>3</v>
          </cell>
          <cell r="B17">
            <v>0</v>
          </cell>
          <cell r="C17">
            <v>0</v>
          </cell>
          <cell r="D17">
            <v>0</v>
          </cell>
          <cell r="F17">
            <v>0</v>
          </cell>
          <cell r="G17">
            <v>0</v>
          </cell>
          <cell r="H17">
            <v>0</v>
          </cell>
          <cell r="I17">
            <v>0</v>
          </cell>
          <cell r="J17">
            <v>0</v>
          </cell>
        </row>
        <row r="18">
          <cell r="A18">
            <v>4</v>
          </cell>
          <cell r="B18">
            <v>0</v>
          </cell>
          <cell r="C18">
            <v>0</v>
          </cell>
          <cell r="D18">
            <v>0</v>
          </cell>
          <cell r="F18">
            <v>0</v>
          </cell>
          <cell r="G18">
            <v>0</v>
          </cell>
          <cell r="H18">
            <v>0</v>
          </cell>
          <cell r="I18">
            <v>0</v>
          </cell>
          <cell r="J18">
            <v>0</v>
          </cell>
        </row>
        <row r="19">
          <cell r="A19">
            <v>5</v>
          </cell>
          <cell r="B19">
            <v>0</v>
          </cell>
          <cell r="C19">
            <v>0</v>
          </cell>
          <cell r="D19">
            <v>0</v>
          </cell>
          <cell r="F19">
            <v>0</v>
          </cell>
          <cell r="G19">
            <v>0</v>
          </cell>
          <cell r="H19">
            <v>0</v>
          </cell>
          <cell r="I19">
            <v>0</v>
          </cell>
          <cell r="J19">
            <v>0</v>
          </cell>
        </row>
        <row r="20">
          <cell r="A20">
            <v>6</v>
          </cell>
          <cell r="B20">
            <v>0</v>
          </cell>
          <cell r="C20">
            <v>0</v>
          </cell>
          <cell r="D20">
            <v>0</v>
          </cell>
          <cell r="F20">
            <v>0</v>
          </cell>
          <cell r="G20">
            <v>0</v>
          </cell>
          <cell r="H20">
            <v>0</v>
          </cell>
          <cell r="I20">
            <v>0</v>
          </cell>
          <cell r="J20">
            <v>0</v>
          </cell>
        </row>
        <row r="21">
          <cell r="A21">
            <v>7</v>
          </cell>
          <cell r="B21">
            <v>0</v>
          </cell>
          <cell r="C21">
            <v>0</v>
          </cell>
          <cell r="D21">
            <v>0</v>
          </cell>
          <cell r="E21">
            <v>0</v>
          </cell>
          <cell r="F21">
            <v>0</v>
          </cell>
          <cell r="G21">
            <v>0</v>
          </cell>
          <cell r="H21">
            <v>0</v>
          </cell>
          <cell r="I21">
            <v>0</v>
          </cell>
          <cell r="J21">
            <v>0</v>
          </cell>
        </row>
        <row r="22">
          <cell r="A22">
            <v>8</v>
          </cell>
          <cell r="B22" t="str">
            <v>Subtotal</v>
          </cell>
          <cell r="C22">
            <v>0</v>
          </cell>
          <cell r="D22">
            <v>0</v>
          </cell>
          <cell r="F22">
            <v>0</v>
          </cell>
          <cell r="G22">
            <v>0</v>
          </cell>
          <cell r="H22">
            <v>0</v>
          </cell>
          <cell r="I22">
            <v>0</v>
          </cell>
          <cell r="J22">
            <v>0</v>
          </cell>
        </row>
        <row r="23">
          <cell r="A23">
            <v>9</v>
          </cell>
          <cell r="B23" t="str">
            <v>Proposal</v>
          </cell>
          <cell r="C23">
            <v>2964</v>
          </cell>
          <cell r="D23">
            <v>2275</v>
          </cell>
          <cell r="E23">
            <v>0</v>
          </cell>
          <cell r="F23">
            <v>1966.6666666666667</v>
          </cell>
          <cell r="G23">
            <v>12738.738738738739</v>
          </cell>
          <cell r="H23">
            <v>5466.666666666667</v>
          </cell>
          <cell r="I23">
            <v>0</v>
          </cell>
          <cell r="J23">
            <v>20172.072072072071</v>
          </cell>
        </row>
        <row r="40">
          <cell r="A40">
            <v>1</v>
          </cell>
          <cell r="B40">
            <v>0</v>
          </cell>
          <cell r="C40">
            <v>0</v>
          </cell>
          <cell r="D40">
            <v>0</v>
          </cell>
          <cell r="E40">
            <v>0</v>
          </cell>
          <cell r="F40">
            <v>0</v>
          </cell>
          <cell r="G40">
            <v>0</v>
          </cell>
          <cell r="I40">
            <v>0</v>
          </cell>
          <cell r="J40">
            <v>0</v>
          </cell>
          <cell r="K40">
            <v>0</v>
          </cell>
          <cell r="L40">
            <v>0</v>
          </cell>
        </row>
        <row r="41">
          <cell r="A41">
            <v>2</v>
          </cell>
          <cell r="B41">
            <v>0</v>
          </cell>
          <cell r="C41">
            <v>0</v>
          </cell>
          <cell r="D41">
            <v>0</v>
          </cell>
          <cell r="E41">
            <v>0</v>
          </cell>
          <cell r="F41">
            <v>0</v>
          </cell>
          <cell r="G41">
            <v>0</v>
          </cell>
          <cell r="I41">
            <v>0</v>
          </cell>
          <cell r="J41">
            <v>0</v>
          </cell>
          <cell r="K41">
            <v>0</v>
          </cell>
          <cell r="L41">
            <v>0</v>
          </cell>
        </row>
        <row r="42">
          <cell r="A42">
            <v>3</v>
          </cell>
          <cell r="B42">
            <v>0</v>
          </cell>
          <cell r="C42">
            <v>0</v>
          </cell>
          <cell r="D42">
            <v>0</v>
          </cell>
          <cell r="E42">
            <v>0</v>
          </cell>
          <cell r="F42">
            <v>0</v>
          </cell>
          <cell r="G42">
            <v>0</v>
          </cell>
          <cell r="I42">
            <v>0</v>
          </cell>
          <cell r="J42">
            <v>0</v>
          </cell>
          <cell r="K42">
            <v>0</v>
          </cell>
          <cell r="L42">
            <v>0</v>
          </cell>
        </row>
        <row r="43">
          <cell r="A43">
            <v>4</v>
          </cell>
          <cell r="B43">
            <v>0</v>
          </cell>
          <cell r="C43">
            <v>0</v>
          </cell>
          <cell r="D43">
            <v>0</v>
          </cell>
          <cell r="E43">
            <v>0</v>
          </cell>
          <cell r="F43">
            <v>0</v>
          </cell>
          <cell r="G43">
            <v>0</v>
          </cell>
          <cell r="I43">
            <v>0</v>
          </cell>
          <cell r="J43">
            <v>0</v>
          </cell>
          <cell r="K43">
            <v>0</v>
          </cell>
          <cell r="L43">
            <v>0</v>
          </cell>
        </row>
        <row r="44">
          <cell r="A44">
            <v>5</v>
          </cell>
          <cell r="B44">
            <v>0</v>
          </cell>
          <cell r="C44">
            <v>0</v>
          </cell>
          <cell r="D44">
            <v>0</v>
          </cell>
          <cell r="E44">
            <v>0</v>
          </cell>
          <cell r="F44">
            <v>0</v>
          </cell>
          <cell r="G44">
            <v>0</v>
          </cell>
          <cell r="I44">
            <v>0</v>
          </cell>
          <cell r="J44">
            <v>0</v>
          </cell>
          <cell r="K44">
            <v>0</v>
          </cell>
          <cell r="L44">
            <v>0</v>
          </cell>
        </row>
        <row r="45">
          <cell r="A45">
            <v>6</v>
          </cell>
          <cell r="B45">
            <v>0</v>
          </cell>
          <cell r="C45">
            <v>0</v>
          </cell>
          <cell r="D45">
            <v>0</v>
          </cell>
          <cell r="E45">
            <v>0</v>
          </cell>
          <cell r="F45">
            <v>0</v>
          </cell>
          <cell r="G45">
            <v>0</v>
          </cell>
          <cell r="I45">
            <v>0</v>
          </cell>
          <cell r="J45">
            <v>0</v>
          </cell>
          <cell r="K45">
            <v>0</v>
          </cell>
          <cell r="L45">
            <v>0</v>
          </cell>
        </row>
        <row r="46">
          <cell r="A46">
            <v>7</v>
          </cell>
          <cell r="B46">
            <v>0</v>
          </cell>
          <cell r="C46">
            <v>0</v>
          </cell>
          <cell r="D46">
            <v>0</v>
          </cell>
          <cell r="E46">
            <v>0</v>
          </cell>
          <cell r="F46">
            <v>0</v>
          </cell>
          <cell r="G46">
            <v>0</v>
          </cell>
          <cell r="I46">
            <v>0</v>
          </cell>
          <cell r="J46">
            <v>0</v>
          </cell>
          <cell r="K46">
            <v>0</v>
          </cell>
          <cell r="L46">
            <v>0</v>
          </cell>
        </row>
        <row r="47">
          <cell r="A47">
            <v>8</v>
          </cell>
          <cell r="B47" t="str">
            <v>Subtotal</v>
          </cell>
          <cell r="C47">
            <v>0</v>
          </cell>
          <cell r="D47">
            <v>0</v>
          </cell>
          <cell r="E47">
            <v>0</v>
          </cell>
          <cell r="F47">
            <v>0</v>
          </cell>
          <cell r="G47">
            <v>0</v>
          </cell>
          <cell r="I47">
            <v>0</v>
          </cell>
          <cell r="J47">
            <v>0</v>
          </cell>
          <cell r="K47">
            <v>0</v>
          </cell>
          <cell r="L47">
            <v>0</v>
          </cell>
        </row>
        <row r="48">
          <cell r="A48">
            <v>0</v>
          </cell>
          <cell r="B48">
            <v>0</v>
          </cell>
          <cell r="C48">
            <v>0</v>
          </cell>
          <cell r="D48">
            <v>0</v>
          </cell>
          <cell r="E48">
            <v>0</v>
          </cell>
          <cell r="F48">
            <v>0</v>
          </cell>
          <cell r="G48">
            <v>0</v>
          </cell>
          <cell r="H48">
            <v>0</v>
          </cell>
          <cell r="I48">
            <v>0</v>
          </cell>
          <cell r="J48">
            <v>0</v>
          </cell>
          <cell r="K48">
            <v>0</v>
          </cell>
          <cell r="L48">
            <v>0</v>
          </cell>
        </row>
        <row r="49">
          <cell r="A49">
            <v>0</v>
          </cell>
          <cell r="B49" t="str">
            <v>Alternative 9:</v>
          </cell>
          <cell r="C49">
            <v>0</v>
          </cell>
          <cell r="D49">
            <v>0</v>
          </cell>
          <cell r="E49">
            <v>0</v>
          </cell>
          <cell r="F49">
            <v>0</v>
          </cell>
          <cell r="G49">
            <v>0</v>
          </cell>
          <cell r="I49">
            <v>0</v>
          </cell>
          <cell r="J49">
            <v>0</v>
          </cell>
          <cell r="K49">
            <v>0</v>
          </cell>
          <cell r="L49">
            <v>0</v>
          </cell>
        </row>
        <row r="50">
          <cell r="A50">
            <v>0</v>
          </cell>
          <cell r="B50" t="str">
            <v>Persons/Unit (2)</v>
          </cell>
          <cell r="C50">
            <v>0</v>
          </cell>
          <cell r="D50">
            <v>2.54</v>
          </cell>
          <cell r="E50">
            <v>2.54</v>
          </cell>
          <cell r="F50">
            <v>0</v>
          </cell>
          <cell r="G50">
            <v>0</v>
          </cell>
          <cell r="I50">
            <v>0</v>
          </cell>
          <cell r="J50">
            <v>0</v>
          </cell>
          <cell r="K50">
            <v>0</v>
          </cell>
          <cell r="L50">
            <v>0</v>
          </cell>
        </row>
        <row r="51">
          <cell r="A51">
            <v>0</v>
          </cell>
          <cell r="B51" t="str">
            <v>Sq.Ft./Job (3)</v>
          </cell>
          <cell r="C51">
            <v>0</v>
          </cell>
          <cell r="D51">
            <v>0</v>
          </cell>
          <cell r="E51">
            <v>0</v>
          </cell>
          <cell r="F51">
            <v>0</v>
          </cell>
          <cell r="G51">
            <v>0</v>
          </cell>
          <cell r="H51">
            <v>0</v>
          </cell>
          <cell r="I51">
            <v>450</v>
          </cell>
          <cell r="J51">
            <v>333</v>
          </cell>
          <cell r="K51">
            <v>750</v>
          </cell>
          <cell r="L51">
            <v>300</v>
          </cell>
        </row>
        <row r="52">
          <cell r="A52">
            <v>9</v>
          </cell>
          <cell r="B52" t="str">
            <v>Proposal</v>
          </cell>
          <cell r="C52">
            <v>0</v>
          </cell>
          <cell r="D52">
            <v>7528.56</v>
          </cell>
          <cell r="E52">
            <v>5778.5</v>
          </cell>
          <cell r="F52">
            <v>13307.060000000001</v>
          </cell>
          <cell r="G52">
            <v>0</v>
          </cell>
          <cell r="I52">
            <v>885000</v>
          </cell>
          <cell r="J52">
            <v>4242000</v>
          </cell>
          <cell r="K52">
            <v>4100000</v>
          </cell>
          <cell r="L52">
            <v>0</v>
          </cell>
        </row>
      </sheetData>
      <sheetData sheetId="5"/>
      <sheetData sheetId="6"/>
      <sheetData sheetId="7"/>
      <sheetData sheetId="8"/>
      <sheetData sheetId="9"/>
      <sheetData sheetId="10"/>
      <sheetData sheetId="11"/>
      <sheetData sheetId="12">
        <row r="16">
          <cell r="G16">
            <v>416522</v>
          </cell>
        </row>
      </sheetData>
      <sheetData sheetId="13"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T1"/>
      <sheetName val="T2"/>
      <sheetName val="T3"/>
      <sheetName val="TX4"/>
      <sheetName val="TX3"/>
      <sheetName val="TX"/>
      <sheetName val="T2A"/>
      <sheetName val="TX2"/>
      <sheetName val="A-1"/>
      <sheetName val="A-3"/>
      <sheetName val="A-5"/>
      <sheetName val="Cost Burden"/>
      <sheetName val="fees"/>
      <sheetName val="ProjValues"/>
      <sheetName val="NewProj"/>
      <sheetName val="ProjDesc"/>
      <sheetName val="Dev"/>
      <sheetName val="Unused"/>
      <sheetName val="T4"/>
      <sheetName val="A-2"/>
      <sheetName val="A-4"/>
      <sheetName val="T3fees"/>
      <sheetName val="T5"/>
      <sheetName val="Not used"/>
      <sheetName val="Sewer_Alloc"/>
    </sheetNames>
    <sheetDataSet>
      <sheetData sheetId="0" refreshError="1">
        <row r="1">
          <cell r="F1">
            <v>1</v>
          </cell>
        </row>
        <row r="8">
          <cell r="F8" t="str">
            <v>Offsets for Data lookups - do not erase</v>
          </cell>
        </row>
        <row r="12">
          <cell r="H12" t="str">
            <v>Table A-1</v>
          </cell>
          <cell r="AH12" t="str">
            <v>Table A-2</v>
          </cell>
          <cell r="AV12" t="str">
            <v>Table II-4</v>
          </cell>
          <cell r="BM12" t="str">
            <v>Table II-5</v>
          </cell>
          <cell r="CB12">
            <v>0</v>
          </cell>
          <cell r="GW12" t="str">
            <v>Basic Infrastructure Program Database</v>
          </cell>
        </row>
        <row r="13">
          <cell r="H13" t="str">
            <v>Backbone and Armature Infrastructure Cost Estimate</v>
          </cell>
          <cell r="Z13" t="str">
            <v>Not Printed</v>
          </cell>
          <cell r="AE13" t="str">
            <v>Not Printed</v>
          </cell>
          <cell r="AH13" t="str">
            <v>BIP Funding Source Cost Sharing (Percentage) and Segment Cost by Funding Source</v>
          </cell>
          <cell r="AV13" t="str">
            <v>Summary of Total Improvements and Costs by Phase of Development</v>
          </cell>
          <cell r="BM13" t="str">
            <v>Summary of Basic Infrastructure Costs by Funding Source and Phase ($2000 Constant)</v>
          </cell>
          <cell r="CB13" t="str">
            <v>Allocation of Roadway Costs by Segment and Funding Source</v>
          </cell>
          <cell r="GW13" t="str">
            <v>Santa Rosa Southwest Nexus Study</v>
          </cell>
        </row>
        <row r="14">
          <cell r="H14" t="str">
            <v>Coyote Canyon Specific Plan</v>
          </cell>
          <cell r="AH14" t="str">
            <v>Coyote Canyon Specific Plan</v>
          </cell>
          <cell r="AV14" t="str">
            <v>Coyote Canyon Specific Plan</v>
          </cell>
          <cell r="BM14" t="str">
            <v>Coyote Canyon Specific Plan</v>
          </cell>
          <cell r="CB14" t="str">
            <v>Coyote Canyon Specific Plan</v>
          </cell>
          <cell r="CX14" t="str">
            <v>item</v>
          </cell>
          <cell r="CY14" t="str">
            <v>project</v>
          </cell>
          <cell r="CZ14" t="str">
            <v>cost</v>
          </cell>
        </row>
        <row r="15">
          <cell r="CX15">
            <v>1</v>
          </cell>
          <cell r="CY15" t="str">
            <v>street</v>
          </cell>
          <cell r="CZ15">
            <v>4</v>
          </cell>
        </row>
        <row r="16">
          <cell r="G16" t="str">
            <v>Improvements</v>
          </cell>
          <cell r="N16" t="str">
            <v>Cost Range</v>
          </cell>
          <cell r="T16" t="str">
            <v>2004 Probable Costs (1)</v>
          </cell>
          <cell r="Y16" t="str">
            <v>Cost Estimate Source</v>
          </cell>
          <cell r="AD16" t="str">
            <v>Project Linkage</v>
          </cell>
          <cell r="AH16" t="str">
            <v>Percentage Funded by Source</v>
          </cell>
          <cell r="AM16" t="str">
            <v>Total BIP Costs by Funding Source</v>
          </cell>
          <cell r="AR16" t="str">
            <v>Check</v>
          </cell>
          <cell r="AS16" t="str">
            <v>yellow=revised #'s</v>
          </cell>
          <cell r="CL16" t="str">
            <v>Segment 27 do not erase</v>
          </cell>
          <cell r="CX16">
            <v>2</v>
          </cell>
          <cell r="CY16" t="str">
            <v>sewer</v>
          </cell>
          <cell r="CZ16">
            <v>5</v>
          </cell>
        </row>
        <row r="17">
          <cell r="F17" t="str">
            <v>DB</v>
          </cell>
          <cell r="G17" t="str">
            <v>Dev.</v>
          </cell>
          <cell r="H17" t="str">
            <v>General</v>
          </cell>
          <cell r="I17" t="str">
            <v>Improvement</v>
          </cell>
          <cell r="J17" t="str">
            <v>Location/</v>
          </cell>
          <cell r="L17">
            <v>1994</v>
          </cell>
          <cell r="M17" t="str">
            <v>Unit of</v>
          </cell>
          <cell r="N17" t="str">
            <v xml:space="preserve"> </v>
          </cell>
          <cell r="O17" t="str">
            <v>Low</v>
          </cell>
          <cell r="P17" t="str">
            <v xml:space="preserve"> </v>
          </cell>
          <cell r="R17" t="str">
            <v>High</v>
          </cell>
          <cell r="S17" t="str">
            <v xml:space="preserve"> </v>
          </cell>
          <cell r="U17" t="str">
            <v>ROW/Demolition</v>
          </cell>
          <cell r="V17" t="str">
            <v>Eng. &amp;</v>
          </cell>
          <cell r="W17" t="str">
            <v>Total</v>
          </cell>
          <cell r="Z17" t="str">
            <v>Agency, Company or</v>
          </cell>
          <cell r="AA17" t="str">
            <v>Method</v>
          </cell>
          <cell r="AE17" t="str">
            <v>Development Prospal</v>
          </cell>
          <cell r="AH17" t="str">
            <v>Area Development</v>
          </cell>
          <cell r="AJ17" t="str">
            <v xml:space="preserve">    Other Agency</v>
          </cell>
          <cell r="AM17" t="str">
            <v>Area Development</v>
          </cell>
          <cell r="AR17" t="str">
            <v>(Should</v>
          </cell>
          <cell r="AS17" t="str">
            <v>green=completed projects</v>
          </cell>
          <cell r="BA17" t="str">
            <v>Estimated Total BIP Costs by Improvement</v>
          </cell>
          <cell r="BF17" t="str">
            <v>Percent of Total Costs</v>
          </cell>
          <cell r="BR17" t="str">
            <v>Estimated Total Costs by Improvement (1)</v>
          </cell>
          <cell r="BW17" t="str">
            <v>Percent of Total Costs</v>
          </cell>
          <cell r="CB17" t="str">
            <v>EPS</v>
          </cell>
          <cell r="CL17">
            <v>0.27400000000000002</v>
          </cell>
          <cell r="CM17">
            <v>7.2999999999999995E-2</v>
          </cell>
          <cell r="CN17">
            <v>0.65400000000000003</v>
          </cell>
          <cell r="CO17">
            <v>1.0010000000000001</v>
          </cell>
          <cell r="CU17" t="str">
            <v>crit 1</v>
          </cell>
          <cell r="CX17">
            <v>3</v>
          </cell>
          <cell r="CY17" t="str">
            <v>water</v>
          </cell>
          <cell r="CZ17">
            <v>6</v>
          </cell>
          <cell r="GW17" t="str">
            <v>Table Number</v>
          </cell>
          <cell r="GY17" t="str">
            <v>Title</v>
          </cell>
        </row>
        <row r="18">
          <cell r="A18">
            <v>7.6000000000000005</v>
          </cell>
          <cell r="F18" t="str">
            <v>No.</v>
          </cell>
          <cell r="G18" t="str">
            <v>Phase</v>
          </cell>
          <cell r="H18" t="str">
            <v>Improvement</v>
          </cell>
          <cell r="I18" t="str">
            <v>Item</v>
          </cell>
          <cell r="J18" t="str">
            <v>Segment</v>
          </cell>
          <cell r="K18" t="str">
            <v>Adjustments (1)</v>
          </cell>
          <cell r="L18" t="str">
            <v>Cost</v>
          </cell>
          <cell r="M18" t="str">
            <v>Measure</v>
          </cell>
          <cell r="N18" t="str">
            <v xml:space="preserve">Cost </v>
          </cell>
          <cell r="O18" t="str">
            <v>Contingency</v>
          </cell>
          <cell r="P18" t="str">
            <v>Total</v>
          </cell>
          <cell r="Q18" t="str">
            <v>Cost</v>
          </cell>
          <cell r="R18" t="str">
            <v>Contingency</v>
          </cell>
          <cell r="S18" t="str">
            <v>Total</v>
          </cell>
          <cell r="T18" t="str">
            <v>Construction</v>
          </cell>
          <cell r="U18" t="str">
            <v>Land Dedication</v>
          </cell>
          <cell r="V18" t="str">
            <v>Contingency</v>
          </cell>
          <cell r="W18" t="str">
            <v>Costs</v>
          </cell>
          <cell r="Y18" t="str">
            <v>Person</v>
          </cell>
          <cell r="Z18" t="str">
            <v>Document</v>
          </cell>
          <cell r="AA18" t="str">
            <v>of Estimate</v>
          </cell>
          <cell r="AB18" t="str">
            <v>Date</v>
          </cell>
          <cell r="AD18" t="str">
            <v>Annexation No.</v>
          </cell>
          <cell r="AE18" t="str">
            <v>No.(s)</v>
          </cell>
          <cell r="AF18" t="str">
            <v>Name (s)</v>
          </cell>
          <cell r="AH18" t="str">
            <v>Fee Funded</v>
          </cell>
          <cell r="AI18" t="str">
            <v>City</v>
          </cell>
          <cell r="AJ18" t="str">
            <v>Name</v>
          </cell>
          <cell r="AK18" t="str">
            <v>Amount</v>
          </cell>
          <cell r="AL18" t="str">
            <v>Total</v>
          </cell>
          <cell r="AM18" t="str">
            <v>Fee Funded</v>
          </cell>
          <cell r="AN18" t="str">
            <v>City Funding</v>
          </cell>
          <cell r="AO18" t="str">
            <v>Other Agency</v>
          </cell>
          <cell r="AP18" t="str">
            <v>Total Funding</v>
          </cell>
          <cell r="AR18" t="str">
            <v>Equal $0)</v>
          </cell>
          <cell r="AS18" t="str">
            <v>red=new projects</v>
          </cell>
          <cell r="AV18" t="str">
            <v>Infrastructure Item</v>
          </cell>
          <cell r="AY18" t="str">
            <v>Phase I</v>
          </cell>
          <cell r="BA18" t="str">
            <v>Phase II (1)</v>
          </cell>
          <cell r="BC18" t="str">
            <v>Total</v>
          </cell>
          <cell r="BE18" t="str">
            <v>Phase I</v>
          </cell>
          <cell r="BG18" t="str">
            <v>Phase II (1)</v>
          </cell>
          <cell r="BI18" t="str">
            <v>CHECKS</v>
          </cell>
          <cell r="BJ18" t="str">
            <v>1994 cost</v>
          </cell>
          <cell r="BM18" t="str">
            <v>Funding Source</v>
          </cell>
          <cell r="BP18" t="str">
            <v>Phase I</v>
          </cell>
          <cell r="BR18" t="str">
            <v>Phase II (2)</v>
          </cell>
          <cell r="BT18" t="str">
            <v>Total</v>
          </cell>
          <cell r="BV18" t="str">
            <v>Phase I</v>
          </cell>
          <cell r="BX18" t="str">
            <v>Phase II (2)</v>
          </cell>
          <cell r="BZ18" t="str">
            <v>CHECKS</v>
          </cell>
          <cell r="CB18" t="str">
            <v>Database</v>
          </cell>
          <cell r="CD18" t="str">
            <v>Roadway</v>
          </cell>
          <cell r="CH18" t="str">
            <v>Percent Distribution of Trips (1)</v>
          </cell>
          <cell r="CL18">
            <v>0.13200000000000001</v>
          </cell>
          <cell r="CM18">
            <v>7.9000000000000001E-2</v>
          </cell>
          <cell r="CN18">
            <v>0.78900000000000003</v>
          </cell>
          <cell r="CO18">
            <v>1</v>
          </cell>
          <cell r="CX18">
            <v>4</v>
          </cell>
          <cell r="CY18" t="str">
            <v>school</v>
          </cell>
          <cell r="CZ18">
            <v>10</v>
          </cell>
        </row>
        <row r="19">
          <cell r="A19" t="str">
            <v>Do not erase</v>
          </cell>
          <cell r="F19" t="str">
            <v>a</v>
          </cell>
          <cell r="G19" t="str">
            <v>b</v>
          </cell>
          <cell r="H19" t="str">
            <v>c</v>
          </cell>
          <cell r="I19" t="str">
            <v>d</v>
          </cell>
          <cell r="J19" t="str">
            <v>e</v>
          </cell>
          <cell r="K19" t="str">
            <v>f</v>
          </cell>
          <cell r="L19" t="str">
            <v>e</v>
          </cell>
          <cell r="M19" t="str">
            <v>f</v>
          </cell>
          <cell r="T19" t="str">
            <v>g</v>
          </cell>
          <cell r="U19" t="str">
            <v>h (1)</v>
          </cell>
          <cell r="V19" t="str">
            <v>i=(g*.25+ h*.10)</v>
          </cell>
          <cell r="W19" t="str">
            <v>j=(g+h+i)</v>
          </cell>
          <cell r="Y19" t="str">
            <v>l</v>
          </cell>
          <cell r="Z19" t="str">
            <v>m</v>
          </cell>
          <cell r="AA19" t="str">
            <v>o</v>
          </cell>
          <cell r="AB19" t="str">
            <v>n</v>
          </cell>
          <cell r="AD19" t="str">
            <v>o</v>
          </cell>
          <cell r="AE19" t="str">
            <v>p</v>
          </cell>
          <cell r="AF19" t="str">
            <v>q</v>
          </cell>
          <cell r="AH19" t="str">
            <v>r</v>
          </cell>
          <cell r="AI19" t="str">
            <v>s</v>
          </cell>
          <cell r="AJ19" t="str">
            <v>t</v>
          </cell>
          <cell r="AK19" t="str">
            <v>u</v>
          </cell>
          <cell r="AL19" t="str">
            <v>v</v>
          </cell>
          <cell r="AM19" t="str">
            <v>w</v>
          </cell>
          <cell r="AN19" t="str">
            <v>x</v>
          </cell>
          <cell r="AO19" t="str">
            <v>y</v>
          </cell>
          <cell r="AP19" t="str">
            <v>z</v>
          </cell>
          <cell r="AR19" t="str">
            <v>aa=(j-z)</v>
          </cell>
          <cell r="CB19" t="str">
            <v>Segment</v>
          </cell>
          <cell r="CD19" t="str">
            <v>Segment Description</v>
          </cell>
          <cell r="CG19" t="str">
            <v>SW Area</v>
          </cell>
          <cell r="CH19" t="str">
            <v>Rest of City</v>
          </cell>
          <cell r="CI19" t="str">
            <v>Total</v>
          </cell>
          <cell r="CL19">
            <v>0.40600000000000003</v>
          </cell>
          <cell r="CM19">
            <v>0.152</v>
          </cell>
          <cell r="CN19">
            <v>1.4430000000000001</v>
          </cell>
          <cell r="CO19">
            <v>2.0010000000000003</v>
          </cell>
          <cell r="CX19">
            <v>2</v>
          </cell>
          <cell r="CY19" t="str">
            <v>sewer</v>
          </cell>
          <cell r="CZ19">
            <v>3</v>
          </cell>
        </row>
        <row r="20">
          <cell r="F20">
            <v>1</v>
          </cell>
        </row>
        <row r="21">
          <cell r="F21">
            <v>2</v>
          </cell>
        </row>
        <row r="22">
          <cell r="F22">
            <v>3</v>
          </cell>
        </row>
        <row r="23">
          <cell r="F23">
            <v>4</v>
          </cell>
        </row>
        <row r="24">
          <cell r="F24">
            <v>5</v>
          </cell>
        </row>
        <row r="25">
          <cell r="F25">
            <v>6</v>
          </cell>
        </row>
        <row r="26">
          <cell r="F26">
            <v>7</v>
          </cell>
        </row>
        <row r="27">
          <cell r="F27">
            <v>8</v>
          </cell>
        </row>
        <row r="28">
          <cell r="F28">
            <v>9</v>
          </cell>
        </row>
        <row r="29">
          <cell r="F29">
            <v>10</v>
          </cell>
        </row>
        <row r="30">
          <cell r="F30">
            <v>11</v>
          </cell>
        </row>
        <row r="31">
          <cell r="F31">
            <v>12</v>
          </cell>
        </row>
        <row r="32">
          <cell r="F32">
            <v>13</v>
          </cell>
        </row>
        <row r="33">
          <cell r="F33">
            <v>14</v>
          </cell>
        </row>
        <row r="34">
          <cell r="F34">
            <v>15</v>
          </cell>
        </row>
        <row r="35">
          <cell r="F35">
            <v>16</v>
          </cell>
        </row>
        <row r="36">
          <cell r="F36">
            <v>17</v>
          </cell>
        </row>
        <row r="37">
          <cell r="F37">
            <v>18</v>
          </cell>
        </row>
        <row r="38">
          <cell r="F38">
            <v>19</v>
          </cell>
        </row>
        <row r="39">
          <cell r="F39">
            <v>20</v>
          </cell>
        </row>
        <row r="40">
          <cell r="F40">
            <v>21</v>
          </cell>
        </row>
        <row r="41">
          <cell r="F41">
            <v>22</v>
          </cell>
        </row>
        <row r="42">
          <cell r="F42">
            <v>23</v>
          </cell>
        </row>
        <row r="43">
          <cell r="F43">
            <v>24</v>
          </cell>
        </row>
        <row r="44">
          <cell r="F44">
            <v>25</v>
          </cell>
        </row>
        <row r="45">
          <cell r="F45">
            <v>26</v>
          </cell>
        </row>
        <row r="46">
          <cell r="F46">
            <v>27</v>
          </cell>
        </row>
        <row r="47">
          <cell r="F47">
            <v>28</v>
          </cell>
        </row>
        <row r="48">
          <cell r="F48">
            <v>29</v>
          </cell>
        </row>
        <row r="49">
          <cell r="F49">
            <v>30</v>
          </cell>
        </row>
        <row r="50">
          <cell r="F50">
            <v>31</v>
          </cell>
        </row>
        <row r="51">
          <cell r="F51">
            <v>32</v>
          </cell>
        </row>
        <row r="52">
          <cell r="F52">
            <v>33</v>
          </cell>
        </row>
        <row r="53">
          <cell r="F53">
            <v>34</v>
          </cell>
        </row>
        <row r="54">
          <cell r="F54">
            <v>35</v>
          </cell>
        </row>
        <row r="55">
          <cell r="F55">
            <v>36</v>
          </cell>
        </row>
        <row r="56">
          <cell r="F56">
            <v>37</v>
          </cell>
        </row>
        <row r="57">
          <cell r="F57">
            <v>38</v>
          </cell>
        </row>
        <row r="58">
          <cell r="F58">
            <v>39</v>
          </cell>
        </row>
        <row r="59">
          <cell r="F59">
            <v>40</v>
          </cell>
        </row>
        <row r="60">
          <cell r="F60">
            <v>41</v>
          </cell>
        </row>
        <row r="61">
          <cell r="F61">
            <v>42</v>
          </cell>
        </row>
        <row r="62">
          <cell r="F62">
            <v>43</v>
          </cell>
        </row>
        <row r="63">
          <cell r="F63">
            <v>44</v>
          </cell>
        </row>
        <row r="64">
          <cell r="F64">
            <v>45</v>
          </cell>
        </row>
        <row r="65">
          <cell r="F65">
            <v>46</v>
          </cell>
        </row>
        <row r="66">
          <cell r="F66">
            <v>47</v>
          </cell>
        </row>
        <row r="67">
          <cell r="F67">
            <v>48</v>
          </cell>
        </row>
        <row r="68">
          <cell r="F68">
            <v>49</v>
          </cell>
        </row>
        <row r="69">
          <cell r="F69">
            <v>50</v>
          </cell>
        </row>
        <row r="70">
          <cell r="F70">
            <v>51</v>
          </cell>
        </row>
        <row r="71">
          <cell r="F71">
            <v>52</v>
          </cell>
        </row>
        <row r="72">
          <cell r="F72">
            <v>53</v>
          </cell>
        </row>
        <row r="73">
          <cell r="F73">
            <v>54</v>
          </cell>
        </row>
        <row r="74">
          <cell r="F74">
            <v>55</v>
          </cell>
        </row>
        <row r="75">
          <cell r="F75">
            <v>56</v>
          </cell>
        </row>
        <row r="76">
          <cell r="F76">
            <v>57</v>
          </cell>
        </row>
        <row r="77">
          <cell r="F77">
            <v>58</v>
          </cell>
        </row>
        <row r="78">
          <cell r="F78">
            <v>59</v>
          </cell>
        </row>
        <row r="79">
          <cell r="F79">
            <v>60</v>
          </cell>
        </row>
        <row r="80">
          <cell r="F80">
            <v>61</v>
          </cell>
        </row>
        <row r="81">
          <cell r="F81">
            <v>62</v>
          </cell>
        </row>
        <row r="82">
          <cell r="F82">
            <v>63</v>
          </cell>
        </row>
        <row r="83">
          <cell r="F83">
            <v>64</v>
          </cell>
        </row>
        <row r="84">
          <cell r="F84">
            <v>65</v>
          </cell>
        </row>
        <row r="85">
          <cell r="F85">
            <v>66</v>
          </cell>
        </row>
        <row r="86">
          <cell r="F86">
            <v>67</v>
          </cell>
        </row>
        <row r="87">
          <cell r="F87">
            <v>68</v>
          </cell>
        </row>
        <row r="88">
          <cell r="F88">
            <v>69</v>
          </cell>
        </row>
        <row r="89">
          <cell r="F89">
            <v>70</v>
          </cell>
        </row>
        <row r="90">
          <cell r="F90">
            <v>71</v>
          </cell>
        </row>
        <row r="91">
          <cell r="F91">
            <v>72</v>
          </cell>
        </row>
        <row r="92">
          <cell r="F92">
            <v>73</v>
          </cell>
        </row>
        <row r="93">
          <cell r="F93">
            <v>74</v>
          </cell>
        </row>
        <row r="94">
          <cell r="F94">
            <v>75</v>
          </cell>
        </row>
        <row r="95">
          <cell r="F95">
            <v>76</v>
          </cell>
        </row>
        <row r="96">
          <cell r="F96">
            <v>77</v>
          </cell>
        </row>
        <row r="97">
          <cell r="F97">
            <v>78</v>
          </cell>
        </row>
        <row r="98">
          <cell r="F98">
            <v>79</v>
          </cell>
        </row>
        <row r="99">
          <cell r="F99">
            <v>80</v>
          </cell>
        </row>
        <row r="100">
          <cell r="F100">
            <v>81</v>
          </cell>
        </row>
        <row r="101">
          <cell r="F101">
            <v>82</v>
          </cell>
        </row>
        <row r="102">
          <cell r="F102">
            <v>83</v>
          </cell>
        </row>
        <row r="103">
          <cell r="F103">
            <v>84</v>
          </cell>
        </row>
        <row r="104">
          <cell r="F104">
            <v>85</v>
          </cell>
        </row>
        <row r="111">
          <cell r="F111" t="str">
            <v>Sources: HMH Engineers; Dahlin Group; Economic &amp; Planning Systems,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PTTF Residual All ATEs Summary"/>
      <sheetName val="RPTTF Residual All ATEs NO S1"/>
      <sheetName val="Comp"/>
      <sheetName val="OPA Reassign Summ_50%RPTTF"/>
      <sheetName val="OPA Reassign Summ_65% RPTTF"/>
      <sheetName val="RY OPA Reassign50%"/>
      <sheetName val="RY OPA Reassign65%"/>
      <sheetName val="SUMMARIES"/>
      <sheetName val="RY OPA Reassign_All RPTTF"/>
      <sheetName val="OPA Reassign Summ_All RPTTF"/>
      <sheetName val="AV"/>
      <sheetName val="Net TI"/>
      <sheetName val="Debt Service"/>
      <sheetName val="Other EO"/>
      <sheetName val="RY OPA Payment"/>
      <sheetName val="RPTTF Balance"/>
      <sheetName val="RPTTF Residual City_Co"/>
      <sheetName val="RPTTF Residual SchoolDist"/>
      <sheetName val="RPTTF Residual VectorCont"/>
      <sheetName val="RPTTF Residual LosRiosCC"/>
      <sheetName val="RPTTF Residual SacMetroFire"/>
      <sheetName val="RPTTF Residual PacFruitFire"/>
      <sheetName val="RPTTF Residual All ATEs"/>
      <sheetName val="Pass Thru Calcs--&gt;"/>
      <sheetName val="River District"/>
      <sheetName val="Richards Neg PT"/>
      <sheetName val="River District Annex"/>
      <sheetName val="Stockton Blvd"/>
      <sheetName val="Oak Park"/>
      <sheetName val="Alkali Flat"/>
      <sheetName val="North Sacramento"/>
      <sheetName val="N. Sacto Neg PT"/>
      <sheetName val="Army Depot"/>
      <sheetName val="Army Depot Annex"/>
      <sheetName val="Del Paso Heights"/>
      <sheetName val="Franklin Blvd"/>
      <sheetName val="Franklin Neg PT"/>
      <sheetName val="Merged Downtown"/>
      <sheetName val="65th St"/>
      <sheetName val="Railyards"/>
      <sheetName val="RY OPA AV"/>
      <sheetName val="RY DRV AV"/>
      <sheetName val="OPA DRV Comb"/>
      <sheetName val="No Berm Option 1 Plan"/>
      <sheetName val="Non-Admin"/>
      <sheetName val="Future Debt Service"/>
      <sheetName val="Future Debt Service Req Details"/>
      <sheetName val="RDA Factors"/>
      <sheetName val="Railyards - Rem DRV"/>
      <sheetName val="Railyards - Non DRV"/>
      <sheetName val="RY Land Uses"/>
      <sheetName val="Other Site Specific Agreements"/>
      <sheetName val="EIFD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nader_lu"/>
      <sheetName val="lu_comp"/>
      <sheetName val="lu_comp_chart"/>
      <sheetName val="res_bo"/>
      <sheetName val="job_bo"/>
      <sheetName val="j2h"/>
      <sheetName val="Income"/>
      <sheetName val="absorption"/>
      <sheetName val="absorption (2)"/>
      <sheetName val="city_lu"/>
      <sheetName val="SF-MF"/>
      <sheetName val="LU_Projection"/>
      <sheetName val="With Webb Factors (2)"/>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Grid"/>
      <sheetName val="Main"/>
      <sheetName val="move in status"/>
      <sheetName val="Apartment"/>
      <sheetName val="Traffic &amp; Appl Summary"/>
      <sheetName val="Weekly Traffic"/>
      <sheetName val="app-lease"/>
      <sheetName val="Deals per agents"/>
      <sheetName val="Broker Commission"/>
      <sheetName val="Commission paid "/>
      <sheetName val="Commission paid &amp; Avg"/>
      <sheetName val="welcome sheet data"/>
      <sheetName val="Daily Traffic"/>
      <sheetName val="HPD Rents"/>
      <sheetName val="HPD Rent Schedule"/>
      <sheetName val="Additions-changes"/>
      <sheetName val="Commissions"/>
      <sheetName val="Agent Commissions"/>
      <sheetName val="Cancelled_Denied_Switched"/>
      <sheetName val="Old_Cancelled"/>
      <sheetName val="Agent Commissions Detail"/>
      <sheetName val="Agent Commissions - not in use"/>
      <sheetName val="commission paid - not in use"/>
      <sheetName val="Agent Commissions- not in u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2">
          <cell r="G12" t="str">
            <v>Erdoes</v>
          </cell>
          <cell r="H12" t="str">
            <v>Area</v>
          </cell>
          <cell r="I12" t="str">
            <v>Work</v>
          </cell>
          <cell r="J12" t="str">
            <v>Reason</v>
          </cell>
          <cell r="K12" t="str">
            <v>Resid.</v>
          </cell>
          <cell r="L12" t="str">
            <v>Income</v>
          </cell>
          <cell r="M12" t="str">
            <v>House</v>
          </cell>
          <cell r="N12" t="str">
            <v>Pets</v>
          </cell>
          <cell r="O12">
            <v>3</v>
          </cell>
          <cell r="P12" t="str">
            <v>Rent</v>
          </cell>
          <cell r="Q12" t="str">
            <v>In</v>
          </cell>
          <cell r="R12" t="str">
            <v>Source</v>
          </cell>
          <cell r="S12" t="str">
            <v>Broker</v>
          </cell>
          <cell r="T12" t="str">
            <v>Date</v>
          </cell>
          <cell r="U12" t="str">
            <v>3 PH combos</v>
          </cell>
          <cell r="W12">
            <v>37712</v>
          </cell>
        </row>
        <row r="13">
          <cell r="G13" t="str">
            <v>Vroman</v>
          </cell>
          <cell r="H13" t="str">
            <v>NYC</v>
          </cell>
          <cell r="I13" t="str">
            <v>D</v>
          </cell>
          <cell r="J13" t="str">
            <v>U</v>
          </cell>
          <cell r="K13" t="str">
            <v>RA</v>
          </cell>
          <cell r="L13">
            <v>3</v>
          </cell>
          <cell r="M13" t="str">
            <v>House</v>
          </cell>
          <cell r="N13" t="str">
            <v>Pets</v>
          </cell>
          <cell r="O13">
            <v>1</v>
          </cell>
          <cell r="P13">
            <v>2580</v>
          </cell>
          <cell r="Q13" t="str">
            <v>immed</v>
          </cell>
          <cell r="R13" t="str">
            <v>W</v>
          </cell>
          <cell r="S13" t="str">
            <v>Broker</v>
          </cell>
          <cell r="T13" t="str">
            <v>Date</v>
          </cell>
          <cell r="U13" t="str">
            <v>S.A. dimensions - application in #4D</v>
          </cell>
          <cell r="W13">
            <v>37712</v>
          </cell>
        </row>
        <row r="14">
          <cell r="G14" t="str">
            <v>Bell</v>
          </cell>
          <cell r="H14" t="str">
            <v>NYC</v>
          </cell>
          <cell r="I14" t="str">
            <v>D</v>
          </cell>
          <cell r="J14" t="str">
            <v>U</v>
          </cell>
          <cell r="K14" t="str">
            <v>RA</v>
          </cell>
          <cell r="L14">
            <v>5</v>
          </cell>
          <cell r="M14">
            <v>4</v>
          </cell>
          <cell r="N14" t="str">
            <v>N</v>
          </cell>
          <cell r="O14">
            <v>2</v>
          </cell>
          <cell r="P14">
            <v>4570</v>
          </cell>
          <cell r="Q14" t="str">
            <v>immed</v>
          </cell>
          <cell r="R14" t="str">
            <v>O</v>
          </cell>
          <cell r="U14" t="str">
            <v>live next door - application 4L corp familiy, relocation clause up to 3 mos.</v>
          </cell>
          <cell r="W14">
            <v>37712</v>
          </cell>
        </row>
        <row r="15">
          <cell r="G15" t="str">
            <v>Bell</v>
          </cell>
          <cell r="H15" t="str">
            <v>NYC</v>
          </cell>
          <cell r="I15" t="str">
            <v>D</v>
          </cell>
          <cell r="J15" t="str">
            <v>U</v>
          </cell>
          <cell r="K15" t="str">
            <v>RA</v>
          </cell>
          <cell r="L15">
            <v>5</v>
          </cell>
          <cell r="M15">
            <v>4</v>
          </cell>
          <cell r="N15" t="str">
            <v>N</v>
          </cell>
          <cell r="O15">
            <v>2</v>
          </cell>
          <cell r="P15">
            <v>4570</v>
          </cell>
          <cell r="Q15" t="str">
            <v>immed</v>
          </cell>
          <cell r="R15" t="str">
            <v>O</v>
          </cell>
          <cell r="U15" t="str">
            <v>live next door - application 4L corp familiy, relocation clause up to 3 mos.</v>
          </cell>
          <cell r="W15">
            <v>0</v>
          </cell>
        </row>
        <row r="16">
          <cell r="G16" t="str">
            <v>Bowes</v>
          </cell>
          <cell r="H16" t="str">
            <v>NYC</v>
          </cell>
          <cell r="I16" t="str">
            <v>U</v>
          </cell>
          <cell r="K16" t="str">
            <v>RA</v>
          </cell>
          <cell r="L16">
            <v>5</v>
          </cell>
          <cell r="M16">
            <v>2</v>
          </cell>
          <cell r="N16" t="str">
            <v>N</v>
          </cell>
          <cell r="O16">
            <v>2</v>
          </cell>
          <cell r="P16">
            <v>4570</v>
          </cell>
          <cell r="Q16">
            <v>30</v>
          </cell>
          <cell r="R16" t="str">
            <v>W</v>
          </cell>
          <cell r="U16" t="str">
            <v>Lane &amp; Gatto visited with Bowes</v>
          </cell>
          <cell r="W16">
            <v>37713</v>
          </cell>
        </row>
        <row r="17">
          <cell r="G17" t="str">
            <v>Paforianeiker</v>
          </cell>
          <cell r="H17" t="str">
            <v>Tri</v>
          </cell>
          <cell r="I17" t="str">
            <v>M</v>
          </cell>
          <cell r="J17" t="str">
            <v>M</v>
          </cell>
          <cell r="K17" t="str">
            <v>OH</v>
          </cell>
          <cell r="L17">
            <v>5</v>
          </cell>
          <cell r="M17">
            <v>5</v>
          </cell>
          <cell r="N17" t="str">
            <v>N</v>
          </cell>
          <cell r="O17">
            <v>3</v>
          </cell>
          <cell r="Q17" t="str">
            <v>60-90</v>
          </cell>
          <cell r="R17" t="str">
            <v>R</v>
          </cell>
          <cell r="U17" t="str">
            <v>Lane &amp; Gatto visited with Bowes</v>
          </cell>
          <cell r="W17">
            <v>37713</v>
          </cell>
        </row>
        <row r="18">
          <cell r="G18" t="str">
            <v>Paforianeiker</v>
          </cell>
          <cell r="H18" t="str">
            <v>Tri</v>
          </cell>
          <cell r="I18" t="str">
            <v>M</v>
          </cell>
          <cell r="J18" t="str">
            <v>M</v>
          </cell>
          <cell r="K18" t="str">
            <v>OH</v>
          </cell>
          <cell r="L18">
            <v>5</v>
          </cell>
          <cell r="M18">
            <v>5</v>
          </cell>
          <cell r="N18" t="str">
            <v>N</v>
          </cell>
          <cell r="O18">
            <v>3</v>
          </cell>
          <cell r="Q18" t="str">
            <v>60-90</v>
          </cell>
          <cell r="R18" t="str">
            <v>R</v>
          </cell>
          <cell r="U18" t="str">
            <v>Lane &amp; Gatto visited with Bowes</v>
          </cell>
          <cell r="W18">
            <v>0</v>
          </cell>
        </row>
        <row r="19">
          <cell r="G19" t="str">
            <v>Awad</v>
          </cell>
          <cell r="H19" t="str">
            <v>NYC</v>
          </cell>
          <cell r="I19" t="str">
            <v>M</v>
          </cell>
          <cell r="J19" t="str">
            <v>U</v>
          </cell>
          <cell r="K19" t="str">
            <v>OH</v>
          </cell>
          <cell r="L19">
            <v>4</v>
          </cell>
          <cell r="M19">
            <v>1</v>
          </cell>
          <cell r="N19" t="str">
            <v>Y</v>
          </cell>
          <cell r="O19">
            <v>1</v>
          </cell>
          <cell r="Q19" t="str">
            <v>30-60</v>
          </cell>
          <cell r="R19" t="str">
            <v>B</v>
          </cell>
          <cell r="S19" t="str">
            <v>Citi Habitats</v>
          </cell>
          <cell r="W19">
            <v>37714</v>
          </cell>
        </row>
        <row r="20">
          <cell r="G20" t="str">
            <v>Jahiel</v>
          </cell>
          <cell r="H20" t="str">
            <v>NYC</v>
          </cell>
          <cell r="I20" t="str">
            <v>O</v>
          </cell>
          <cell r="J20" t="str">
            <v>U</v>
          </cell>
          <cell r="K20" t="str">
            <v>RA</v>
          </cell>
          <cell r="L20">
            <v>4</v>
          </cell>
          <cell r="M20">
            <v>3</v>
          </cell>
          <cell r="N20" t="str">
            <v>N</v>
          </cell>
          <cell r="O20">
            <v>1</v>
          </cell>
          <cell r="Q20" t="str">
            <v>60-90</v>
          </cell>
          <cell r="R20" t="str">
            <v>W</v>
          </cell>
          <cell r="S20" t="str">
            <v>Citi Habitats</v>
          </cell>
          <cell r="U20" t="str">
            <v>JR-4 h/k 20C 4/6N *confirm 1/1 dimensions 20C  12.5'</v>
          </cell>
          <cell r="W20">
            <v>37714</v>
          </cell>
        </row>
        <row r="21">
          <cell r="G21" t="str">
            <v>Gripta</v>
          </cell>
          <cell r="H21" t="str">
            <v>NYC</v>
          </cell>
          <cell r="I21" t="str">
            <v>D</v>
          </cell>
          <cell r="J21" t="str">
            <v>U</v>
          </cell>
          <cell r="K21" t="str">
            <v>RA</v>
          </cell>
          <cell r="L21">
            <v>5</v>
          </cell>
          <cell r="M21">
            <v>3</v>
          </cell>
          <cell r="N21" t="str">
            <v>N</v>
          </cell>
          <cell r="O21" t="str">
            <v>Lrg</v>
          </cell>
          <cell r="Q21" t="str">
            <v>60-90</v>
          </cell>
          <cell r="R21" t="str">
            <v>W</v>
          </cell>
          <cell r="S21" t="str">
            <v>Citi Habitats</v>
          </cell>
          <cell r="U21" t="str">
            <v>8/30 expires currently lives @ Tribeca Park - LH to prepare combo package</v>
          </cell>
          <cell r="W21">
            <v>37714</v>
          </cell>
        </row>
        <row r="22">
          <cell r="G22" t="str">
            <v>Sweeney</v>
          </cell>
          <cell r="H22" t="str">
            <v>NYC</v>
          </cell>
          <cell r="I22" t="str">
            <v>D</v>
          </cell>
          <cell r="J22" t="str">
            <v>U</v>
          </cell>
          <cell r="K22" t="str">
            <v>RA</v>
          </cell>
          <cell r="L22">
            <v>5</v>
          </cell>
          <cell r="M22">
            <v>1</v>
          </cell>
          <cell r="N22" t="str">
            <v>Y</v>
          </cell>
          <cell r="O22">
            <v>1</v>
          </cell>
          <cell r="Q22" t="str">
            <v>60-90</v>
          </cell>
          <cell r="R22" t="str">
            <v>W</v>
          </cell>
          <cell r="U22" t="str">
            <v>JR-4 or 20C</v>
          </cell>
          <cell r="W22">
            <v>37714</v>
          </cell>
        </row>
        <row r="23">
          <cell r="G23" t="str">
            <v>Tomanely</v>
          </cell>
          <cell r="H23" t="str">
            <v>NYC</v>
          </cell>
          <cell r="I23" t="str">
            <v>O</v>
          </cell>
          <cell r="J23" t="str">
            <v>U</v>
          </cell>
          <cell r="K23" t="str">
            <v>OH</v>
          </cell>
          <cell r="L23">
            <v>3</v>
          </cell>
          <cell r="M23">
            <v>2</v>
          </cell>
          <cell r="N23" t="str">
            <v>N</v>
          </cell>
          <cell r="O23">
            <v>1</v>
          </cell>
          <cell r="Q23" t="str">
            <v>30-60</v>
          </cell>
          <cell r="R23" t="str">
            <v>N</v>
          </cell>
          <cell r="U23" t="str">
            <v>JR-4 or 20C</v>
          </cell>
          <cell r="W23">
            <v>37714</v>
          </cell>
        </row>
        <row r="24">
          <cell r="G24" t="str">
            <v>Blech</v>
          </cell>
          <cell r="H24" t="str">
            <v>NYC</v>
          </cell>
          <cell r="I24" t="str">
            <v>O</v>
          </cell>
          <cell r="J24" t="str">
            <v>U</v>
          </cell>
          <cell r="K24" t="str">
            <v>OH</v>
          </cell>
          <cell r="L24">
            <v>3</v>
          </cell>
          <cell r="M24">
            <v>2</v>
          </cell>
          <cell r="N24" t="str">
            <v>N</v>
          </cell>
          <cell r="O24">
            <v>1</v>
          </cell>
          <cell r="Q24" t="str">
            <v>30-60</v>
          </cell>
          <cell r="R24" t="str">
            <v>N</v>
          </cell>
          <cell r="U24" t="str">
            <v>20D/E- combo unit application &amp; will call back</v>
          </cell>
          <cell r="W24">
            <v>37714</v>
          </cell>
        </row>
        <row r="25">
          <cell r="G25" t="str">
            <v>Blech</v>
          </cell>
          <cell r="H25" t="str">
            <v>NYC</v>
          </cell>
          <cell r="I25" t="str">
            <v>O</v>
          </cell>
          <cell r="J25" t="str">
            <v>U</v>
          </cell>
          <cell r="K25" t="str">
            <v>OH</v>
          </cell>
          <cell r="L25">
            <v>3</v>
          </cell>
          <cell r="M25">
            <v>2</v>
          </cell>
          <cell r="N25" t="str">
            <v>N</v>
          </cell>
          <cell r="O25">
            <v>1</v>
          </cell>
          <cell r="Q25" t="str">
            <v>30-60</v>
          </cell>
          <cell r="R25" t="str">
            <v>N</v>
          </cell>
          <cell r="U25" t="str">
            <v>20D/E- combo unit application &amp; will call back</v>
          </cell>
          <cell r="W25">
            <v>0</v>
          </cell>
        </row>
        <row r="26">
          <cell r="G26" t="str">
            <v>McGarvey</v>
          </cell>
          <cell r="J26" t="str">
            <v>O</v>
          </cell>
          <cell r="L26">
            <v>5</v>
          </cell>
          <cell r="M26">
            <v>4</v>
          </cell>
          <cell r="N26" t="str">
            <v>N</v>
          </cell>
          <cell r="O26" t="str">
            <v>Lrg</v>
          </cell>
          <cell r="Q26" t="str">
            <v>60-90</v>
          </cell>
          <cell r="R26" t="str">
            <v>W</v>
          </cell>
          <cell r="U26" t="str">
            <v>placing application on 4F - w/slight unit modification - interested in G/H combo - speak to MSD about conversion &amp; remodeling - Sharon will issue $200 ck @ next appt. Martin - add'l visitor</v>
          </cell>
          <cell r="W26">
            <v>37715</v>
          </cell>
        </row>
        <row r="27">
          <cell r="G27" t="str">
            <v>Andrews</v>
          </cell>
          <cell r="H27" t="str">
            <v>NYC</v>
          </cell>
          <cell r="J27" t="str">
            <v>U</v>
          </cell>
          <cell r="L27">
            <v>4</v>
          </cell>
          <cell r="M27">
            <v>4</v>
          </cell>
          <cell r="N27" t="str">
            <v>N</v>
          </cell>
          <cell r="O27">
            <v>2</v>
          </cell>
          <cell r="P27">
            <v>3770</v>
          </cell>
          <cell r="Q27" t="str">
            <v>IMMED</v>
          </cell>
          <cell r="R27" t="str">
            <v>W</v>
          </cell>
          <cell r="U27" t="str">
            <v>2/2 applying for 6A $3770 + 1mos free rent- delivery date 7/1/03</v>
          </cell>
          <cell r="W27">
            <v>37715</v>
          </cell>
        </row>
        <row r="28">
          <cell r="G28" t="str">
            <v>Palgon</v>
          </cell>
          <cell r="H28" t="str">
            <v>NYC</v>
          </cell>
          <cell r="I28" t="str">
            <v>D</v>
          </cell>
          <cell r="J28" t="str">
            <v>U</v>
          </cell>
          <cell r="K28" t="str">
            <v>RA</v>
          </cell>
          <cell r="L28">
            <v>2</v>
          </cell>
          <cell r="M28">
            <v>2</v>
          </cell>
          <cell r="N28" t="str">
            <v>Y</v>
          </cell>
          <cell r="O28">
            <v>1</v>
          </cell>
          <cell r="P28">
            <v>3770</v>
          </cell>
          <cell r="Q28" t="str">
            <v>30-60</v>
          </cell>
          <cell r="R28" t="str">
            <v>W</v>
          </cell>
          <cell r="U28" t="str">
            <v>month to month</v>
          </cell>
          <cell r="W28">
            <v>37715</v>
          </cell>
        </row>
        <row r="29">
          <cell r="G29" t="str">
            <v>Awatullah</v>
          </cell>
          <cell r="H29" t="str">
            <v>NYC</v>
          </cell>
          <cell r="I29" t="str">
            <v>D</v>
          </cell>
          <cell r="J29" t="str">
            <v>O</v>
          </cell>
          <cell r="K29" t="str">
            <v>RA</v>
          </cell>
          <cell r="L29">
            <v>5</v>
          </cell>
          <cell r="M29">
            <v>2</v>
          </cell>
          <cell r="N29" t="str">
            <v>Y</v>
          </cell>
          <cell r="O29">
            <v>2</v>
          </cell>
          <cell r="P29">
            <v>3770</v>
          </cell>
          <cell r="Q29" t="str">
            <v>30-60</v>
          </cell>
          <cell r="R29" t="str">
            <v>W</v>
          </cell>
          <cell r="U29" t="str">
            <v>month to month</v>
          </cell>
          <cell r="W29">
            <v>37715</v>
          </cell>
        </row>
        <row r="30">
          <cell r="G30" t="str">
            <v>Deldman</v>
          </cell>
          <cell r="H30" t="str">
            <v>NYC</v>
          </cell>
          <cell r="I30" t="str">
            <v>D</v>
          </cell>
          <cell r="J30" t="str">
            <v>O</v>
          </cell>
          <cell r="K30" t="str">
            <v>RA</v>
          </cell>
          <cell r="L30">
            <v>2</v>
          </cell>
          <cell r="M30">
            <v>2</v>
          </cell>
          <cell r="N30" t="str">
            <v>N</v>
          </cell>
          <cell r="O30">
            <v>1</v>
          </cell>
          <cell r="Q30" t="str">
            <v>60-90</v>
          </cell>
          <cell r="R30" t="str">
            <v>W</v>
          </cell>
          <cell r="U30" t="str">
            <v>f/u re:grant &amp; leasing office position Q,B,H unit w/ den</v>
          </cell>
          <cell r="W30">
            <v>37715</v>
          </cell>
        </row>
        <row r="31">
          <cell r="G31" t="str">
            <v>Deldman</v>
          </cell>
          <cell r="H31" t="str">
            <v>NYC</v>
          </cell>
          <cell r="I31" t="str">
            <v>D</v>
          </cell>
          <cell r="J31" t="str">
            <v>O</v>
          </cell>
          <cell r="K31" t="str">
            <v>RA</v>
          </cell>
          <cell r="L31">
            <v>2</v>
          </cell>
          <cell r="M31">
            <v>2</v>
          </cell>
          <cell r="N31" t="str">
            <v>N</v>
          </cell>
          <cell r="O31">
            <v>1</v>
          </cell>
          <cell r="Q31" t="str">
            <v>60-90</v>
          </cell>
          <cell r="R31" t="str">
            <v>W</v>
          </cell>
          <cell r="U31" t="str">
            <v>f/u re:grant &amp; leasing office position Q,B,H unit w/ den</v>
          </cell>
          <cell r="W31">
            <v>0</v>
          </cell>
        </row>
        <row r="32">
          <cell r="G32" t="str">
            <v>Tierens</v>
          </cell>
          <cell r="H32" t="str">
            <v>NYC</v>
          </cell>
          <cell r="I32" t="str">
            <v>D</v>
          </cell>
          <cell r="J32" t="str">
            <v>O</v>
          </cell>
          <cell r="K32" t="str">
            <v>RA</v>
          </cell>
          <cell r="L32">
            <v>2</v>
          </cell>
          <cell r="M32">
            <v>2</v>
          </cell>
          <cell r="N32" t="str">
            <v>N</v>
          </cell>
          <cell r="O32">
            <v>1</v>
          </cell>
          <cell r="Q32" t="str">
            <v>60-90</v>
          </cell>
          <cell r="R32" t="str">
            <v>N</v>
          </cell>
          <cell r="U32" t="str">
            <v>2/2 lease exp 4/30/03 - 4/14 LH l/m re: grant</v>
          </cell>
          <cell r="W32">
            <v>37716</v>
          </cell>
        </row>
        <row r="33">
          <cell r="G33" t="str">
            <v>Chee</v>
          </cell>
          <cell r="H33" t="str">
            <v>NYC</v>
          </cell>
          <cell r="I33" t="str">
            <v>M</v>
          </cell>
          <cell r="J33" t="str">
            <v>U</v>
          </cell>
          <cell r="K33" t="str">
            <v>RA</v>
          </cell>
          <cell r="M33">
            <v>2</v>
          </cell>
          <cell r="N33" t="str">
            <v>N</v>
          </cell>
          <cell r="O33">
            <v>2</v>
          </cell>
          <cell r="Q33" t="str">
            <v>60-90</v>
          </cell>
          <cell r="R33" t="str">
            <v>W</v>
          </cell>
          <cell r="U33" t="str">
            <v>high floor, s/w exposure or s/e mandatory - 4/14 LH l/m re:grant</v>
          </cell>
          <cell r="W33">
            <v>37716</v>
          </cell>
        </row>
        <row r="34">
          <cell r="G34" t="str">
            <v>O'Brien</v>
          </cell>
          <cell r="H34" t="str">
            <v>NYC</v>
          </cell>
          <cell r="I34" t="str">
            <v>D</v>
          </cell>
          <cell r="J34" t="str">
            <v>O</v>
          </cell>
          <cell r="K34" t="str">
            <v>RA</v>
          </cell>
          <cell r="L34">
            <v>5</v>
          </cell>
          <cell r="M34">
            <v>2</v>
          </cell>
          <cell r="N34" t="str">
            <v>Y</v>
          </cell>
          <cell r="O34">
            <v>2</v>
          </cell>
          <cell r="Q34" t="str">
            <v>60-90</v>
          </cell>
          <cell r="R34" t="str">
            <v>O</v>
          </cell>
          <cell r="U34" t="str">
            <v>2nd viewing, l/m w/ Allesandra re: grant app for 8N</v>
          </cell>
          <cell r="W34">
            <v>37716</v>
          </cell>
        </row>
        <row r="35">
          <cell r="G35" t="str">
            <v>Infeld</v>
          </cell>
          <cell r="H35" t="str">
            <v>Tri</v>
          </cell>
          <cell r="I35" t="str">
            <v>O</v>
          </cell>
          <cell r="J35" t="str">
            <v>O</v>
          </cell>
          <cell r="K35" t="str">
            <v>RA</v>
          </cell>
          <cell r="L35">
            <v>5</v>
          </cell>
          <cell r="M35">
            <v>2</v>
          </cell>
          <cell r="N35" t="str">
            <v>N</v>
          </cell>
          <cell r="O35">
            <v>3</v>
          </cell>
          <cell r="Q35" t="str">
            <v>60-90</v>
          </cell>
          <cell r="R35" t="str">
            <v>W</v>
          </cell>
          <cell r="U35" t="str">
            <v>considering 17M</v>
          </cell>
          <cell r="W35">
            <v>37716</v>
          </cell>
        </row>
        <row r="36">
          <cell r="G36" t="str">
            <v>Livni</v>
          </cell>
          <cell r="H36" t="str">
            <v>NYC</v>
          </cell>
          <cell r="I36" t="str">
            <v>O</v>
          </cell>
          <cell r="J36" t="str">
            <v>O</v>
          </cell>
          <cell r="K36" t="str">
            <v>RA</v>
          </cell>
          <cell r="L36">
            <v>5</v>
          </cell>
          <cell r="M36">
            <v>2</v>
          </cell>
          <cell r="N36" t="str">
            <v>N</v>
          </cell>
          <cell r="O36">
            <v>2</v>
          </cell>
          <cell r="Q36" t="str">
            <v>60-90</v>
          </cell>
          <cell r="R36" t="str">
            <v>O</v>
          </cell>
          <cell r="U36" t="str">
            <v>(Emilia)</v>
          </cell>
          <cell r="W36">
            <v>37716</v>
          </cell>
        </row>
        <row r="37">
          <cell r="G37" t="str">
            <v>Davis</v>
          </cell>
          <cell r="H37" t="str">
            <v>NYC</v>
          </cell>
          <cell r="I37" t="str">
            <v>O</v>
          </cell>
          <cell r="J37" t="str">
            <v>N</v>
          </cell>
          <cell r="K37" t="str">
            <v>OH</v>
          </cell>
          <cell r="L37">
            <v>4</v>
          </cell>
          <cell r="M37">
            <v>2</v>
          </cell>
          <cell r="N37" t="str">
            <v>N</v>
          </cell>
          <cell r="O37">
            <v>2</v>
          </cell>
          <cell r="Q37" t="str">
            <v>60-90</v>
          </cell>
          <cell r="R37" t="str">
            <v>N</v>
          </cell>
          <cell r="U37" t="str">
            <v>4/14 LH l/m re: grant</v>
          </cell>
          <cell r="W37">
            <v>37716</v>
          </cell>
        </row>
        <row r="38">
          <cell r="G38" t="str">
            <v>Davis</v>
          </cell>
          <cell r="H38" t="str">
            <v>NYC</v>
          </cell>
          <cell r="J38" t="str">
            <v>N</v>
          </cell>
          <cell r="K38" t="str">
            <v>OH</v>
          </cell>
          <cell r="L38">
            <v>4</v>
          </cell>
          <cell r="M38">
            <v>2</v>
          </cell>
          <cell r="N38" t="str">
            <v>N</v>
          </cell>
          <cell r="O38">
            <v>2</v>
          </cell>
          <cell r="Q38" t="str">
            <v>60-90</v>
          </cell>
          <cell r="R38" t="str">
            <v>N</v>
          </cell>
          <cell r="U38" t="str">
            <v>4/14 LH l/m re: grant</v>
          </cell>
          <cell r="W38">
            <v>0</v>
          </cell>
        </row>
        <row r="39">
          <cell r="G39" t="str">
            <v>Cantone</v>
          </cell>
          <cell r="H39" t="str">
            <v>NYC</v>
          </cell>
          <cell r="J39" t="str">
            <v>N</v>
          </cell>
          <cell r="K39" t="str">
            <v>OH</v>
          </cell>
          <cell r="L39">
            <v>4</v>
          </cell>
          <cell r="M39">
            <v>2</v>
          </cell>
          <cell r="N39" t="str">
            <v>N</v>
          </cell>
          <cell r="O39">
            <v>2</v>
          </cell>
          <cell r="Q39" t="str">
            <v>60-90</v>
          </cell>
          <cell r="R39" t="str">
            <v>N</v>
          </cell>
          <cell r="U39" t="str">
            <v xml:space="preserve">applying for </v>
          </cell>
          <cell r="W39">
            <v>37718</v>
          </cell>
        </row>
        <row r="40">
          <cell r="G40" t="str">
            <v>Scrocco</v>
          </cell>
          <cell r="H40" t="str">
            <v>NYC</v>
          </cell>
          <cell r="I40" t="str">
            <v>D</v>
          </cell>
          <cell r="J40" t="str">
            <v>O</v>
          </cell>
          <cell r="K40" t="str">
            <v>RA</v>
          </cell>
          <cell r="L40">
            <v>5</v>
          </cell>
          <cell r="M40">
            <v>2</v>
          </cell>
          <cell r="N40" t="str">
            <v>Y</v>
          </cell>
          <cell r="O40">
            <v>3</v>
          </cell>
          <cell r="Q40" t="str">
            <v>30-60</v>
          </cell>
          <cell r="R40" t="str">
            <v>O</v>
          </cell>
          <cell r="U40" t="str">
            <v>liked 19B terraced - 3/3 saw the 19th flr, call to sch 2nd apt on clear day (today snowing)</v>
          </cell>
          <cell r="W40">
            <v>37718</v>
          </cell>
        </row>
        <row r="41">
          <cell r="G41" t="str">
            <v>Ellermier</v>
          </cell>
          <cell r="H41" t="str">
            <v>NYC</v>
          </cell>
          <cell r="I41" t="str">
            <v>M</v>
          </cell>
          <cell r="J41" t="str">
            <v>N</v>
          </cell>
          <cell r="K41" t="str">
            <v>RA</v>
          </cell>
          <cell r="L41">
            <v>4</v>
          </cell>
          <cell r="M41">
            <v>3</v>
          </cell>
          <cell r="N41" t="str">
            <v>N</v>
          </cell>
          <cell r="O41">
            <v>2</v>
          </cell>
          <cell r="Q41" t="str">
            <v>60-90</v>
          </cell>
          <cell r="R41" t="str">
            <v>W</v>
          </cell>
          <cell r="U41" t="str">
            <v>2/2 lives @ Tribeca Park lease exp. 7/31/03</v>
          </cell>
          <cell r="W41">
            <v>37718</v>
          </cell>
        </row>
        <row r="42">
          <cell r="G42" t="str">
            <v>Ellermier</v>
          </cell>
          <cell r="H42" t="str">
            <v>NYC</v>
          </cell>
          <cell r="I42" t="str">
            <v>M</v>
          </cell>
          <cell r="J42" t="str">
            <v>N</v>
          </cell>
          <cell r="K42" t="str">
            <v>RA</v>
          </cell>
          <cell r="L42">
            <v>4</v>
          </cell>
          <cell r="M42">
            <v>3</v>
          </cell>
          <cell r="N42" t="str">
            <v>N</v>
          </cell>
          <cell r="O42">
            <v>2</v>
          </cell>
          <cell r="Q42" t="str">
            <v>60-90</v>
          </cell>
          <cell r="R42" t="str">
            <v>W</v>
          </cell>
          <cell r="U42" t="str">
            <v>2/2 lives @ Tribeca Park lease exp. 7/31/03</v>
          </cell>
          <cell r="W42">
            <v>0</v>
          </cell>
        </row>
        <row r="43">
          <cell r="G43" t="str">
            <v>Prosi</v>
          </cell>
          <cell r="H43" t="str">
            <v>NYC</v>
          </cell>
          <cell r="I43" t="str">
            <v>D</v>
          </cell>
          <cell r="J43" t="str">
            <v>O</v>
          </cell>
          <cell r="K43" t="str">
            <v>RA</v>
          </cell>
          <cell r="L43">
            <v>2</v>
          </cell>
          <cell r="M43">
            <v>1</v>
          </cell>
          <cell r="N43" t="str">
            <v>Y</v>
          </cell>
          <cell r="O43">
            <v>1</v>
          </cell>
          <cell r="Q43" t="str">
            <v>30-60</v>
          </cell>
          <cell r="R43" t="str">
            <v>W</v>
          </cell>
          <cell r="U43" t="str">
            <v>would place app - 4/14 LH l/m re: grant</v>
          </cell>
          <cell r="W43">
            <v>37719</v>
          </cell>
        </row>
        <row r="44">
          <cell r="G44" t="str">
            <v>Gould</v>
          </cell>
          <cell r="H44" t="str">
            <v>NYC</v>
          </cell>
          <cell r="I44" t="str">
            <v>D</v>
          </cell>
          <cell r="J44" t="str">
            <v>U</v>
          </cell>
          <cell r="K44" t="str">
            <v>RA</v>
          </cell>
          <cell r="L44">
            <v>5</v>
          </cell>
          <cell r="M44">
            <v>2</v>
          </cell>
          <cell r="N44" t="str">
            <v>Y</v>
          </cell>
          <cell r="O44">
            <v>3</v>
          </cell>
          <cell r="P44">
            <v>6000</v>
          </cell>
          <cell r="Q44" t="str">
            <v>30-60</v>
          </cell>
          <cell r="R44" t="str">
            <v>W</v>
          </cell>
          <cell r="U44" t="str">
            <v>app on 19D terraced 2/2 $6000+1 mos free rent, currently live @ 22 river terrace (Liu)</v>
          </cell>
          <cell r="W44">
            <v>37719</v>
          </cell>
        </row>
        <row r="45">
          <cell r="G45" t="str">
            <v>Lachmann</v>
          </cell>
          <cell r="H45" t="str">
            <v>NYC</v>
          </cell>
          <cell r="I45" t="str">
            <v>D</v>
          </cell>
          <cell r="J45" t="str">
            <v>N</v>
          </cell>
          <cell r="K45" t="str">
            <v>RA</v>
          </cell>
          <cell r="L45">
            <v>5</v>
          </cell>
          <cell r="M45">
            <v>2</v>
          </cell>
          <cell r="N45" t="str">
            <v>Y</v>
          </cell>
          <cell r="O45">
            <v>3</v>
          </cell>
          <cell r="P45">
            <v>6000</v>
          </cell>
          <cell r="Q45" t="str">
            <v>30-60</v>
          </cell>
          <cell r="R45" t="str">
            <v>W</v>
          </cell>
          <cell r="U45" t="str">
            <v>currently lives in Tribeca Bridge Tower</v>
          </cell>
          <cell r="W45">
            <v>37719</v>
          </cell>
        </row>
        <row r="46">
          <cell r="G46" t="str">
            <v>Adam</v>
          </cell>
          <cell r="H46" t="str">
            <v>NYC</v>
          </cell>
          <cell r="I46" t="str">
            <v>D</v>
          </cell>
          <cell r="J46" t="str">
            <v>O</v>
          </cell>
          <cell r="K46" t="str">
            <v>RA</v>
          </cell>
          <cell r="L46">
            <v>1</v>
          </cell>
          <cell r="M46">
            <v>1</v>
          </cell>
          <cell r="N46" t="str">
            <v>Y</v>
          </cell>
          <cell r="O46" t="str">
            <v>S</v>
          </cell>
          <cell r="P46">
            <v>6000</v>
          </cell>
          <cell r="Q46" t="str">
            <v>60-90</v>
          </cell>
          <cell r="R46" t="str">
            <v>O</v>
          </cell>
          <cell r="U46" t="str">
            <v>very interested in the green features - previewed Qline studio &amp; inquired about 1/1 for boyfriend - 4/14 LH, l/m re: grant</v>
          </cell>
          <cell r="W46">
            <v>37719</v>
          </cell>
        </row>
        <row r="47">
          <cell r="G47" t="str">
            <v>Adam</v>
          </cell>
          <cell r="H47" t="str">
            <v>NYC</v>
          </cell>
          <cell r="I47" t="str">
            <v>D</v>
          </cell>
          <cell r="J47" t="str">
            <v>O</v>
          </cell>
          <cell r="K47" t="str">
            <v>RA</v>
          </cell>
          <cell r="L47">
            <v>1</v>
          </cell>
          <cell r="M47">
            <v>1</v>
          </cell>
          <cell r="N47" t="str">
            <v>Y</v>
          </cell>
          <cell r="O47" t="str">
            <v>S</v>
          </cell>
          <cell r="Q47" t="str">
            <v>60-90</v>
          </cell>
          <cell r="R47" t="str">
            <v>O</v>
          </cell>
          <cell r="U47" t="str">
            <v>very interested in the green features - previewed Qline studio &amp; inquired about 1/1 for boyfriend - 4/14 LH, l/m re: grant</v>
          </cell>
          <cell r="W47">
            <v>0</v>
          </cell>
        </row>
        <row r="48">
          <cell r="G48" t="str">
            <v>Butler</v>
          </cell>
          <cell r="H48" t="str">
            <v>NYC</v>
          </cell>
          <cell r="I48" t="str">
            <v>O</v>
          </cell>
          <cell r="J48" t="str">
            <v>P</v>
          </cell>
          <cell r="K48" t="str">
            <v>RA</v>
          </cell>
          <cell r="L48">
            <v>2</v>
          </cell>
          <cell r="M48">
            <v>1</v>
          </cell>
          <cell r="N48" t="str">
            <v>Y</v>
          </cell>
          <cell r="O48">
            <v>1</v>
          </cell>
          <cell r="Q48" t="str">
            <v>60-90</v>
          </cell>
          <cell r="R48" t="str">
            <v>W</v>
          </cell>
          <cell r="U48" t="str">
            <v>very interested in apt w/ a great view, may take a 1 br alcove - 4/14 DA l/m re: grant</v>
          </cell>
          <cell r="W48">
            <v>37720</v>
          </cell>
        </row>
        <row r="49">
          <cell r="G49" t="str">
            <v>Selvin</v>
          </cell>
          <cell r="H49" t="str">
            <v>NYC</v>
          </cell>
          <cell r="I49" t="str">
            <v>D</v>
          </cell>
          <cell r="J49" t="str">
            <v>U</v>
          </cell>
          <cell r="K49" t="str">
            <v>RA</v>
          </cell>
          <cell r="L49">
            <v>4</v>
          </cell>
          <cell r="O49">
            <v>2</v>
          </cell>
          <cell r="Q49" t="str">
            <v>IMMED</v>
          </cell>
          <cell r="R49" t="str">
            <v>W</v>
          </cell>
          <cell r="U49" t="str">
            <v>most interested in 2/2 a line, took an application &amp; will follow up - inquired about LMDC grant - currently works @ 120 broadway</v>
          </cell>
          <cell r="W49">
            <v>37720</v>
          </cell>
        </row>
        <row r="50">
          <cell r="G50" t="str">
            <v>Selvin</v>
          </cell>
          <cell r="H50" t="str">
            <v>NYC</v>
          </cell>
          <cell r="I50" t="str">
            <v>D</v>
          </cell>
          <cell r="J50" t="str">
            <v>U</v>
          </cell>
          <cell r="K50" t="str">
            <v>RA</v>
          </cell>
          <cell r="L50">
            <v>4</v>
          </cell>
          <cell r="O50">
            <v>2</v>
          </cell>
          <cell r="Q50" t="str">
            <v>IMMED</v>
          </cell>
          <cell r="R50" t="str">
            <v>W</v>
          </cell>
          <cell r="U50" t="str">
            <v>most interested in 2/2 a line, took an application &amp; will follow up - inquired about LMDC grant - currently works @ 120 broadway</v>
          </cell>
          <cell r="W50">
            <v>0</v>
          </cell>
        </row>
        <row r="51">
          <cell r="G51" t="str">
            <v>Ng</v>
          </cell>
          <cell r="H51" t="str">
            <v>NYC</v>
          </cell>
          <cell r="I51" t="str">
            <v>D</v>
          </cell>
          <cell r="J51" t="str">
            <v>S</v>
          </cell>
          <cell r="K51" t="str">
            <v>OH</v>
          </cell>
          <cell r="L51">
            <v>4</v>
          </cell>
          <cell r="M51">
            <v>4</v>
          </cell>
          <cell r="N51" t="str">
            <v>N</v>
          </cell>
          <cell r="O51">
            <v>3</v>
          </cell>
          <cell r="Q51" t="str">
            <v>IMMED</v>
          </cell>
          <cell r="R51" t="str">
            <v>W</v>
          </cell>
          <cell r="U51" t="str">
            <v>preferred 2/2 + 3/3- interested in L - took 2 applications requested rendering of childrens playground - 4/14 2nd viewing 2/2 E/L or 3/3F</v>
          </cell>
          <cell r="W51">
            <v>37721</v>
          </cell>
        </row>
        <row r="52">
          <cell r="G52" t="str">
            <v>Ng</v>
          </cell>
          <cell r="H52" t="str">
            <v>NYC</v>
          </cell>
          <cell r="I52" t="str">
            <v>D</v>
          </cell>
          <cell r="J52" t="str">
            <v>S</v>
          </cell>
          <cell r="K52" t="str">
            <v>OH</v>
          </cell>
          <cell r="M52">
            <v>4</v>
          </cell>
          <cell r="N52" t="str">
            <v>N</v>
          </cell>
          <cell r="O52">
            <v>3</v>
          </cell>
          <cell r="Q52" t="str">
            <v>IMMED</v>
          </cell>
          <cell r="R52" t="str">
            <v>W</v>
          </cell>
          <cell r="U52" t="str">
            <v>preferred 2/2 + 3/3- interested in L - took 2 applications requested rendering of childrens playground - 4/14 2nd viewing 2/2 E/L or 3/3F</v>
          </cell>
          <cell r="W52">
            <v>0</v>
          </cell>
        </row>
        <row r="53">
          <cell r="G53" t="str">
            <v>Conti</v>
          </cell>
          <cell r="H53" t="str">
            <v>NYC</v>
          </cell>
          <cell r="I53" t="str">
            <v>O</v>
          </cell>
          <cell r="J53" t="str">
            <v>N</v>
          </cell>
          <cell r="K53" t="str">
            <v>RA</v>
          </cell>
          <cell r="L53">
            <v>2</v>
          </cell>
          <cell r="M53">
            <v>1</v>
          </cell>
          <cell r="N53" t="str">
            <v>N</v>
          </cell>
          <cell r="O53">
            <v>1</v>
          </cell>
          <cell r="Q53" t="str">
            <v>60-90</v>
          </cell>
          <cell r="R53" t="str">
            <v>O</v>
          </cell>
          <cell r="U53" t="str">
            <v>Looking to pay about $2,000/mth - will want to see if prices drop</v>
          </cell>
          <cell r="W53">
            <v>37722</v>
          </cell>
        </row>
        <row r="54">
          <cell r="G54" t="str">
            <v>Conti</v>
          </cell>
          <cell r="H54" t="str">
            <v>NYC</v>
          </cell>
          <cell r="I54" t="str">
            <v>O</v>
          </cell>
          <cell r="J54" t="str">
            <v>N</v>
          </cell>
          <cell r="K54" t="str">
            <v>RA</v>
          </cell>
          <cell r="L54">
            <v>2</v>
          </cell>
          <cell r="M54">
            <v>1</v>
          </cell>
          <cell r="N54" t="str">
            <v>N</v>
          </cell>
          <cell r="O54">
            <v>1</v>
          </cell>
          <cell r="Q54" t="str">
            <v>60-90</v>
          </cell>
          <cell r="R54" t="str">
            <v>O</v>
          </cell>
          <cell r="U54" t="str">
            <v>Looking to pay about $2,000/mth - will want to see if prices drop</v>
          </cell>
          <cell r="W54">
            <v>0</v>
          </cell>
        </row>
        <row r="55">
          <cell r="G55" t="str">
            <v>Steinberg</v>
          </cell>
          <cell r="H55" t="str">
            <v>Tri</v>
          </cell>
          <cell r="I55" t="str">
            <v>M</v>
          </cell>
          <cell r="J55" t="str">
            <v>N</v>
          </cell>
          <cell r="K55" t="str">
            <v>OH</v>
          </cell>
          <cell r="L55">
            <v>5</v>
          </cell>
          <cell r="M55">
            <v>4</v>
          </cell>
          <cell r="N55" t="str">
            <v>N</v>
          </cell>
          <cell r="O55">
            <v>2</v>
          </cell>
          <cell r="P55">
            <v>3200</v>
          </cell>
          <cell r="Q55" t="str">
            <v>60-90</v>
          </cell>
          <cell r="R55" t="str">
            <v>O</v>
          </cell>
          <cell r="U55" t="str">
            <v>took app for will f/u re: corp/personal lease, LH confirmation of grant and same price on 12th flr $3200</v>
          </cell>
          <cell r="W55">
            <v>37723</v>
          </cell>
        </row>
        <row r="56">
          <cell r="G56" t="str">
            <v>Latour</v>
          </cell>
          <cell r="H56" t="str">
            <v>NYC</v>
          </cell>
          <cell r="I56" t="str">
            <v>M</v>
          </cell>
          <cell r="J56" t="str">
            <v>M</v>
          </cell>
          <cell r="K56" t="str">
            <v>RA</v>
          </cell>
          <cell r="L56">
            <v>3</v>
          </cell>
          <cell r="M56">
            <v>4</v>
          </cell>
          <cell r="N56" t="str">
            <v>N</v>
          </cell>
          <cell r="O56">
            <v>2</v>
          </cell>
          <cell r="P56">
            <v>3200</v>
          </cell>
          <cell r="Q56" t="str">
            <v>IMMED</v>
          </cell>
          <cell r="R56" t="str">
            <v>W</v>
          </cell>
          <cell r="U56" t="str">
            <v>took app for will f/u re: corp/personal lease, LH confirmation of grant and same price on 12th flr $3200</v>
          </cell>
          <cell r="W56">
            <v>37723</v>
          </cell>
        </row>
        <row r="57">
          <cell r="G57" t="str">
            <v>Matthie</v>
          </cell>
          <cell r="H57" t="str">
            <v>NYC</v>
          </cell>
          <cell r="I57" t="str">
            <v>M</v>
          </cell>
          <cell r="J57" t="str">
            <v>M</v>
          </cell>
          <cell r="K57" t="str">
            <v>RA</v>
          </cell>
          <cell r="L57">
            <v>5</v>
          </cell>
          <cell r="M57">
            <v>4</v>
          </cell>
          <cell r="N57" t="str">
            <v>N</v>
          </cell>
          <cell r="O57">
            <v>2</v>
          </cell>
          <cell r="P57">
            <v>3200</v>
          </cell>
          <cell r="Q57" t="str">
            <v xml:space="preserve">60-90 </v>
          </cell>
          <cell r="R57" t="str">
            <v>O</v>
          </cell>
          <cell r="U57" t="str">
            <v>lines in TBT knows GPA form Queens West &amp; was most intersted in N 2/2 line</v>
          </cell>
          <cell r="W57">
            <v>37723</v>
          </cell>
        </row>
        <row r="58">
          <cell r="G58" t="str">
            <v>Teshorf</v>
          </cell>
          <cell r="H58" t="str">
            <v>NYC</v>
          </cell>
          <cell r="I58" t="str">
            <v>D</v>
          </cell>
          <cell r="J58" t="str">
            <v>M</v>
          </cell>
          <cell r="K58" t="str">
            <v>RA</v>
          </cell>
          <cell r="L58">
            <v>5</v>
          </cell>
          <cell r="M58">
            <v>3</v>
          </cell>
          <cell r="N58" t="str">
            <v>N</v>
          </cell>
          <cell r="O58">
            <v>3</v>
          </cell>
          <cell r="Q58" t="str">
            <v>60-90</v>
          </cell>
          <cell r="R58" t="str">
            <v>W</v>
          </cell>
          <cell r="U58" t="str">
            <v>expanding family - looking for a 3/3</v>
          </cell>
          <cell r="W58">
            <v>37723</v>
          </cell>
        </row>
        <row r="59">
          <cell r="G59" t="str">
            <v>Schaubet</v>
          </cell>
          <cell r="H59" t="str">
            <v>NYC</v>
          </cell>
          <cell r="I59" t="str">
            <v>D</v>
          </cell>
          <cell r="J59" t="str">
            <v>U</v>
          </cell>
          <cell r="K59" t="str">
            <v>RA</v>
          </cell>
          <cell r="L59">
            <v>3</v>
          </cell>
          <cell r="M59">
            <v>3</v>
          </cell>
          <cell r="N59" t="str">
            <v>Y</v>
          </cell>
          <cell r="O59">
            <v>2</v>
          </cell>
          <cell r="Q59" t="str">
            <v>60-90</v>
          </cell>
          <cell r="R59" t="str">
            <v>W</v>
          </cell>
          <cell r="U59" t="str">
            <v>accompanied on 3/3 tour - very interested in 2/2</v>
          </cell>
          <cell r="W59">
            <v>37723</v>
          </cell>
        </row>
        <row r="60">
          <cell r="G60" t="str">
            <v>Delmater</v>
          </cell>
          <cell r="H60" t="str">
            <v>NYC</v>
          </cell>
          <cell r="I60" t="str">
            <v>O</v>
          </cell>
          <cell r="J60" t="str">
            <v>M</v>
          </cell>
          <cell r="K60" t="str">
            <v>RA</v>
          </cell>
          <cell r="L60">
            <v>1</v>
          </cell>
          <cell r="M60">
            <v>2</v>
          </cell>
          <cell r="N60" t="str">
            <v>Y</v>
          </cell>
          <cell r="O60" t="str">
            <v>S</v>
          </cell>
          <cell r="Q60" t="str">
            <v>60-90</v>
          </cell>
          <cell r="R60" t="str">
            <v>O</v>
          </cell>
          <cell r="U60" t="str">
            <v>accompanied on 3/3 tour - very interested in 2/2</v>
          </cell>
          <cell r="W60">
            <v>37723</v>
          </cell>
        </row>
        <row r="61">
          <cell r="G61" t="str">
            <v>Neffe</v>
          </cell>
          <cell r="H61" t="str">
            <v>NYC</v>
          </cell>
          <cell r="I61" t="str">
            <v>D</v>
          </cell>
          <cell r="J61" t="str">
            <v>N</v>
          </cell>
          <cell r="K61" t="str">
            <v>RA</v>
          </cell>
          <cell r="L61">
            <v>4</v>
          </cell>
          <cell r="M61">
            <v>2</v>
          </cell>
          <cell r="N61" t="str">
            <v>Y</v>
          </cell>
          <cell r="O61">
            <v>2</v>
          </cell>
          <cell r="Q61" t="str">
            <v>60-90</v>
          </cell>
          <cell r="R61" t="str">
            <v>O</v>
          </cell>
          <cell r="U61" t="str">
            <v>please include 2 br's tower f/m plus as well + terr a plus.  LH to f/u mon,tues.</v>
          </cell>
          <cell r="W61">
            <v>37723</v>
          </cell>
        </row>
        <row r="62">
          <cell r="G62" t="str">
            <v>Lee</v>
          </cell>
          <cell r="H62" t="str">
            <v>NYC</v>
          </cell>
          <cell r="I62" t="str">
            <v>M</v>
          </cell>
          <cell r="J62" t="str">
            <v>M</v>
          </cell>
          <cell r="K62" t="str">
            <v>RA</v>
          </cell>
          <cell r="L62">
            <v>1</v>
          </cell>
          <cell r="M62">
            <v>2</v>
          </cell>
          <cell r="N62" t="str">
            <v>Y</v>
          </cell>
          <cell r="O62">
            <v>2</v>
          </cell>
          <cell r="Q62" t="str">
            <v>60-90</v>
          </cell>
          <cell r="R62" t="str">
            <v>R</v>
          </cell>
          <cell r="U62" t="str">
            <v>mail brochure &amp; floor plan when printed - need 2 apts.</v>
          </cell>
          <cell r="W62">
            <v>37723</v>
          </cell>
        </row>
        <row r="63">
          <cell r="G63" t="str">
            <v>Mayszak</v>
          </cell>
          <cell r="H63" t="str">
            <v>NYC</v>
          </cell>
          <cell r="I63" t="str">
            <v>M</v>
          </cell>
          <cell r="J63" t="str">
            <v>M</v>
          </cell>
          <cell r="K63" t="str">
            <v>RA</v>
          </cell>
          <cell r="L63">
            <v>5</v>
          </cell>
          <cell r="M63">
            <v>1</v>
          </cell>
          <cell r="N63" t="str">
            <v>Y</v>
          </cell>
          <cell r="O63">
            <v>2</v>
          </cell>
          <cell r="Q63" t="str">
            <v>60-90</v>
          </cell>
          <cell r="R63" t="str">
            <v>I</v>
          </cell>
          <cell r="U63" t="str">
            <v>mail brochure &amp; floor plan when printed - need 2 apts.</v>
          </cell>
          <cell r="W63">
            <v>37723</v>
          </cell>
        </row>
        <row r="64">
          <cell r="G64" t="str">
            <v>Yip</v>
          </cell>
          <cell r="H64" t="str">
            <v>USA</v>
          </cell>
          <cell r="I64" t="str">
            <v>M</v>
          </cell>
          <cell r="J64" t="str">
            <v>M</v>
          </cell>
          <cell r="K64" t="str">
            <v>RA</v>
          </cell>
          <cell r="L64">
            <v>1</v>
          </cell>
          <cell r="M64">
            <v>1</v>
          </cell>
          <cell r="N64" t="str">
            <v>Y</v>
          </cell>
          <cell r="O64">
            <v>1</v>
          </cell>
          <cell r="Q64" t="str">
            <v>30-60</v>
          </cell>
          <cell r="R64" t="str">
            <v>W</v>
          </cell>
          <cell r="U64" t="str">
            <v>mail brochure when printed</v>
          </cell>
          <cell r="W64">
            <v>37723</v>
          </cell>
        </row>
        <row r="65">
          <cell r="G65" t="str">
            <v>Hess</v>
          </cell>
          <cell r="H65" t="str">
            <v>USA</v>
          </cell>
          <cell r="I65" t="str">
            <v>D</v>
          </cell>
          <cell r="J65" t="str">
            <v>M</v>
          </cell>
          <cell r="K65" t="str">
            <v>OH</v>
          </cell>
          <cell r="L65">
            <v>5</v>
          </cell>
          <cell r="M65">
            <v>1</v>
          </cell>
          <cell r="N65" t="str">
            <v>Y</v>
          </cell>
          <cell r="O65">
            <v>3</v>
          </cell>
          <cell r="Q65" t="str">
            <v>60-90</v>
          </cell>
          <cell r="R65" t="str">
            <v>G</v>
          </cell>
          <cell r="U65" t="str">
            <v>mail brochure when printed</v>
          </cell>
          <cell r="W65">
            <v>37723</v>
          </cell>
        </row>
        <row r="66">
          <cell r="G66" t="str">
            <v>Chu</v>
          </cell>
          <cell r="H66" t="str">
            <v>NYC</v>
          </cell>
          <cell r="I66" t="str">
            <v>M</v>
          </cell>
          <cell r="J66" t="str">
            <v>N</v>
          </cell>
          <cell r="K66" t="str">
            <v>RA</v>
          </cell>
          <cell r="L66">
            <v>4</v>
          </cell>
          <cell r="N66" t="str">
            <v>Y</v>
          </cell>
          <cell r="O66">
            <v>2</v>
          </cell>
          <cell r="Q66" t="str">
            <v>30-60</v>
          </cell>
          <cell r="R66" t="str">
            <v>N</v>
          </cell>
          <cell r="U66" t="str">
            <v>interested in #7A - will f/u &amp; make decision - 4/14 LH l/m (Meeks)</v>
          </cell>
          <cell r="W66">
            <v>37723</v>
          </cell>
        </row>
        <row r="67">
          <cell r="G67" t="str">
            <v>Chu</v>
          </cell>
          <cell r="H67" t="str">
            <v>NYC</v>
          </cell>
          <cell r="I67" t="str">
            <v>M</v>
          </cell>
          <cell r="J67" t="str">
            <v>N</v>
          </cell>
          <cell r="K67" t="str">
            <v>RA</v>
          </cell>
          <cell r="L67">
            <v>4</v>
          </cell>
          <cell r="N67" t="str">
            <v>Y</v>
          </cell>
          <cell r="O67">
            <v>2</v>
          </cell>
          <cell r="Q67" t="str">
            <v>30-60</v>
          </cell>
          <cell r="R67" t="str">
            <v>N</v>
          </cell>
          <cell r="U67" t="str">
            <v>interested in #7A - will f/u &amp; make decision - 4/14 LH l/m (Meeks)</v>
          </cell>
          <cell r="W67">
            <v>0</v>
          </cell>
        </row>
        <row r="68">
          <cell r="G68" t="str">
            <v>Ng</v>
          </cell>
          <cell r="H68" t="str">
            <v>NYC</v>
          </cell>
          <cell r="I68" t="str">
            <v>M</v>
          </cell>
          <cell r="J68" t="str">
            <v>N</v>
          </cell>
          <cell r="K68" t="str">
            <v>RA</v>
          </cell>
          <cell r="L68">
            <v>4</v>
          </cell>
          <cell r="O68">
            <v>2</v>
          </cell>
          <cell r="Q68" t="str">
            <v>30-60</v>
          </cell>
          <cell r="R68" t="str">
            <v>N</v>
          </cell>
          <cell r="U68" t="str">
            <v>digital rendering of TD Park</v>
          </cell>
          <cell r="W68">
            <v>37725</v>
          </cell>
        </row>
        <row r="69">
          <cell r="G69" t="str">
            <v>Watt</v>
          </cell>
          <cell r="H69" t="str">
            <v>NYC</v>
          </cell>
          <cell r="I69" t="str">
            <v>O</v>
          </cell>
          <cell r="J69" t="str">
            <v>N</v>
          </cell>
          <cell r="L69">
            <v>3</v>
          </cell>
          <cell r="M69">
            <v>1</v>
          </cell>
          <cell r="N69" t="str">
            <v>N</v>
          </cell>
          <cell r="O69">
            <v>2</v>
          </cell>
          <cell r="R69" t="str">
            <v>N</v>
          </cell>
          <cell r="U69" t="str">
            <v>move in end of year</v>
          </cell>
          <cell r="W69">
            <v>37725</v>
          </cell>
        </row>
        <row r="70">
          <cell r="G70" t="str">
            <v>Zams</v>
          </cell>
          <cell r="H70" t="str">
            <v>NYC</v>
          </cell>
          <cell r="I70" t="str">
            <v>O</v>
          </cell>
          <cell r="J70" t="str">
            <v>N</v>
          </cell>
          <cell r="L70">
            <v>2</v>
          </cell>
          <cell r="M70">
            <v>1</v>
          </cell>
          <cell r="N70" t="str">
            <v>N</v>
          </cell>
          <cell r="O70" t="str">
            <v>S</v>
          </cell>
          <cell r="R70" t="str">
            <v>B</v>
          </cell>
          <cell r="S70" t="str">
            <v>Citi Habitats</v>
          </cell>
          <cell r="U70" t="str">
            <v>move in end of year</v>
          </cell>
          <cell r="W70">
            <v>37725</v>
          </cell>
        </row>
        <row r="71">
          <cell r="G71" t="str">
            <v>Harris</v>
          </cell>
          <cell r="H71" t="str">
            <v>Tri</v>
          </cell>
          <cell r="I71" t="str">
            <v>O</v>
          </cell>
          <cell r="J71" t="str">
            <v>M</v>
          </cell>
          <cell r="K71" t="str">
            <v>OH</v>
          </cell>
          <cell r="L71">
            <v>5</v>
          </cell>
          <cell r="M71">
            <v>3</v>
          </cell>
          <cell r="N71" t="str">
            <v>Y</v>
          </cell>
          <cell r="O71">
            <v>1</v>
          </cell>
          <cell r="Q71" t="str">
            <v>60-90</v>
          </cell>
          <cell r="R71" t="str">
            <v>O</v>
          </cell>
          <cell r="S71" t="str">
            <v>Citi Habitats</v>
          </cell>
          <cell r="U71" t="str">
            <v>move in end of year</v>
          </cell>
          <cell r="W71">
            <v>37725</v>
          </cell>
        </row>
        <row r="72">
          <cell r="G72" t="str">
            <v>Harris</v>
          </cell>
          <cell r="H72" t="str">
            <v>Tri</v>
          </cell>
          <cell r="I72" t="str">
            <v>O</v>
          </cell>
          <cell r="J72" t="str">
            <v>M</v>
          </cell>
          <cell r="K72" t="str">
            <v>OH</v>
          </cell>
          <cell r="L72">
            <v>5</v>
          </cell>
          <cell r="M72">
            <v>3</v>
          </cell>
          <cell r="N72" t="str">
            <v>Y</v>
          </cell>
          <cell r="O72">
            <v>1</v>
          </cell>
          <cell r="Q72" t="str">
            <v>60-90</v>
          </cell>
          <cell r="R72" t="str">
            <v>O</v>
          </cell>
          <cell r="S72" t="str">
            <v>Citi Habitats</v>
          </cell>
          <cell r="W72">
            <v>0</v>
          </cell>
        </row>
        <row r="73">
          <cell r="G73" t="str">
            <v>Chioutech</v>
          </cell>
          <cell r="H73" t="str">
            <v>O</v>
          </cell>
          <cell r="I73" t="str">
            <v>O</v>
          </cell>
          <cell r="J73" t="str">
            <v>M</v>
          </cell>
          <cell r="K73" t="str">
            <v>OH</v>
          </cell>
          <cell r="L73">
            <v>5</v>
          </cell>
          <cell r="M73">
            <v>3</v>
          </cell>
          <cell r="N73" t="str">
            <v>Y</v>
          </cell>
          <cell r="O73">
            <v>1</v>
          </cell>
          <cell r="Q73" t="str">
            <v>60-90</v>
          </cell>
          <cell r="R73" t="str">
            <v>B</v>
          </cell>
          <cell r="S73" t="str">
            <v>Adrian</v>
          </cell>
          <cell r="U73" t="str">
            <v>showed 4A &amp; 4E, preferred E-line - took 2 apps</v>
          </cell>
          <cell r="W73">
            <v>37726</v>
          </cell>
        </row>
        <row r="74">
          <cell r="G74" t="str">
            <v>Amarosa</v>
          </cell>
          <cell r="H74" t="str">
            <v>NYC</v>
          </cell>
          <cell r="J74" t="str">
            <v>O</v>
          </cell>
          <cell r="K74" t="str">
            <v>RA</v>
          </cell>
          <cell r="L74">
            <v>5</v>
          </cell>
          <cell r="M74">
            <v>1</v>
          </cell>
          <cell r="N74" t="str">
            <v>N</v>
          </cell>
          <cell r="O74" t="str">
            <v>S</v>
          </cell>
          <cell r="Q74" t="str">
            <v>30-60</v>
          </cell>
          <cell r="R74" t="str">
            <v>B</v>
          </cell>
          <cell r="S74" t="str">
            <v>Citisites/Ed Azria</v>
          </cell>
          <cell r="U74" t="str">
            <v xml:space="preserve">took an application for the Q line studio </v>
          </cell>
          <cell r="W74">
            <v>37726</v>
          </cell>
        </row>
        <row r="75">
          <cell r="G75" t="str">
            <v>Harris</v>
          </cell>
          <cell r="H75" t="str">
            <v>NYC</v>
          </cell>
          <cell r="I75" t="str">
            <v>M</v>
          </cell>
          <cell r="J75" t="str">
            <v>N</v>
          </cell>
          <cell r="K75" t="str">
            <v>OH</v>
          </cell>
          <cell r="L75">
            <v>5</v>
          </cell>
          <cell r="M75">
            <v>1</v>
          </cell>
          <cell r="N75" t="str">
            <v>N</v>
          </cell>
          <cell r="O75" t="str">
            <v>S</v>
          </cell>
          <cell r="Q75" t="str">
            <v>30-60</v>
          </cell>
          <cell r="R75" t="str">
            <v>B</v>
          </cell>
          <cell r="S75" t="str">
            <v>Citisites/Ed Azria</v>
          </cell>
          <cell r="U75" t="str">
            <v xml:space="preserve">took an application for the Q line studio </v>
          </cell>
          <cell r="W75">
            <v>37726</v>
          </cell>
        </row>
        <row r="76">
          <cell r="G76" t="str">
            <v>Cherney</v>
          </cell>
          <cell r="H76" t="str">
            <v>NYC</v>
          </cell>
          <cell r="I76" t="str">
            <v>D</v>
          </cell>
          <cell r="J76" t="str">
            <v>N</v>
          </cell>
          <cell r="K76" t="str">
            <v>RA</v>
          </cell>
          <cell r="L76">
            <v>1</v>
          </cell>
          <cell r="M76">
            <v>1</v>
          </cell>
          <cell r="N76" t="str">
            <v>N</v>
          </cell>
          <cell r="O76">
            <v>1</v>
          </cell>
          <cell r="Q76" t="str">
            <v>30-60</v>
          </cell>
          <cell r="R76" t="str">
            <v>W</v>
          </cell>
          <cell r="S76" t="str">
            <v>Citisites/Ed Azria</v>
          </cell>
          <cell r="U76" t="str">
            <v xml:space="preserve">took an application for the Q line studio </v>
          </cell>
          <cell r="W76">
            <v>37726</v>
          </cell>
        </row>
        <row r="77">
          <cell r="G77" t="str">
            <v>Owen</v>
          </cell>
          <cell r="H77" t="str">
            <v>Tri</v>
          </cell>
          <cell r="I77" t="str">
            <v>O</v>
          </cell>
          <cell r="J77" t="str">
            <v>M</v>
          </cell>
          <cell r="K77" t="str">
            <v>RA</v>
          </cell>
          <cell r="L77">
            <v>5</v>
          </cell>
          <cell r="M77">
            <v>2</v>
          </cell>
          <cell r="N77" t="str">
            <v>N</v>
          </cell>
          <cell r="O77" t="str">
            <v>Lrg</v>
          </cell>
          <cell r="Q77" t="str">
            <v>60-90</v>
          </cell>
          <cell r="R77" t="str">
            <v>O</v>
          </cell>
          <cell r="W77">
            <v>37726</v>
          </cell>
        </row>
        <row r="78">
          <cell r="G78" t="str">
            <v>Owen</v>
          </cell>
          <cell r="H78" t="str">
            <v>Tri</v>
          </cell>
          <cell r="I78" t="str">
            <v>O</v>
          </cell>
          <cell r="J78" t="str">
            <v>M</v>
          </cell>
          <cell r="K78" t="str">
            <v>RA</v>
          </cell>
          <cell r="L78">
            <v>5</v>
          </cell>
          <cell r="M78">
            <v>2</v>
          </cell>
          <cell r="N78" t="str">
            <v>N</v>
          </cell>
          <cell r="O78" t="str">
            <v>Lrg</v>
          </cell>
          <cell r="Q78" t="str">
            <v>60-90</v>
          </cell>
          <cell r="R78" t="str">
            <v>O</v>
          </cell>
          <cell r="W78">
            <v>0</v>
          </cell>
        </row>
        <row r="79">
          <cell r="G79" t="str">
            <v>Sieael</v>
          </cell>
          <cell r="H79" t="str">
            <v>NYC</v>
          </cell>
          <cell r="I79" t="str">
            <v>D</v>
          </cell>
          <cell r="J79" t="str">
            <v>S</v>
          </cell>
          <cell r="K79" t="str">
            <v>OH</v>
          </cell>
          <cell r="L79">
            <v>4</v>
          </cell>
          <cell r="M79">
            <v>2</v>
          </cell>
          <cell r="N79" t="str">
            <v>N</v>
          </cell>
          <cell r="O79">
            <v>2</v>
          </cell>
          <cell r="Q79" t="str">
            <v>60-90</v>
          </cell>
          <cell r="R79" t="str">
            <v>O</v>
          </cell>
          <cell r="U79" t="str">
            <v>liked the L line 2/2</v>
          </cell>
          <cell r="W79">
            <v>37727</v>
          </cell>
        </row>
        <row r="80">
          <cell r="G80" t="str">
            <v>Bezdell</v>
          </cell>
          <cell r="H80" t="str">
            <v>NYC</v>
          </cell>
          <cell r="I80" t="str">
            <v>M</v>
          </cell>
          <cell r="J80" t="str">
            <v>M</v>
          </cell>
          <cell r="K80" t="str">
            <v>OH</v>
          </cell>
          <cell r="L80">
            <v>2</v>
          </cell>
          <cell r="M80">
            <v>1</v>
          </cell>
          <cell r="N80" t="str">
            <v>N</v>
          </cell>
          <cell r="O80" t="str">
            <v>S</v>
          </cell>
          <cell r="Q80" t="str">
            <v>60-90</v>
          </cell>
          <cell r="R80" t="str">
            <v>B</v>
          </cell>
          <cell r="S80" t="str">
            <v>Citi Habitats</v>
          </cell>
          <cell r="U80" t="str">
            <v>clients range is $2000, after grant &amp; wants west expo</v>
          </cell>
          <cell r="W80">
            <v>37727</v>
          </cell>
        </row>
        <row r="81">
          <cell r="G81" t="str">
            <v>Lepsier</v>
          </cell>
          <cell r="H81" t="str">
            <v>NYC</v>
          </cell>
          <cell r="I81" t="str">
            <v>M</v>
          </cell>
          <cell r="J81" t="str">
            <v>U</v>
          </cell>
          <cell r="K81" t="str">
            <v>OH</v>
          </cell>
          <cell r="L81">
            <v>3</v>
          </cell>
          <cell r="M81">
            <v>1</v>
          </cell>
          <cell r="N81" t="str">
            <v>N</v>
          </cell>
          <cell r="O81">
            <v>1</v>
          </cell>
          <cell r="Q81" t="str">
            <v>60-90</v>
          </cell>
          <cell r="R81" t="str">
            <v>N</v>
          </cell>
          <cell r="S81" t="str">
            <v>Citi Habitats</v>
          </cell>
          <cell r="U81" t="str">
            <v>liked 1/1/A, is considering 18M, will call back to sched appt.</v>
          </cell>
          <cell r="W81">
            <v>37727</v>
          </cell>
        </row>
        <row r="82">
          <cell r="G82" t="str">
            <v>Parker</v>
          </cell>
          <cell r="H82" t="str">
            <v>NYC</v>
          </cell>
          <cell r="I82" t="str">
            <v>M</v>
          </cell>
          <cell r="J82" t="str">
            <v>U</v>
          </cell>
          <cell r="K82" t="str">
            <v>OH</v>
          </cell>
          <cell r="L82">
            <v>4</v>
          </cell>
          <cell r="M82">
            <v>1</v>
          </cell>
          <cell r="N82" t="str">
            <v>Y</v>
          </cell>
          <cell r="O82" t="str">
            <v>S</v>
          </cell>
          <cell r="Q82" t="str">
            <v>30-60</v>
          </cell>
          <cell r="R82" t="str">
            <v>W</v>
          </cell>
          <cell r="S82" t="str">
            <v>Citi Habitats</v>
          </cell>
          <cell r="U82" t="str">
            <v>liked 1/1/A, is considering 18M, will call back to sched appt.</v>
          </cell>
          <cell r="W82">
            <v>37727</v>
          </cell>
        </row>
        <row r="83">
          <cell r="G83" t="str">
            <v>Karri</v>
          </cell>
          <cell r="H83" t="str">
            <v>NYC</v>
          </cell>
          <cell r="I83" t="str">
            <v>D</v>
          </cell>
          <cell r="J83" t="str">
            <v>U</v>
          </cell>
          <cell r="K83" t="str">
            <v>RA</v>
          </cell>
          <cell r="L83">
            <v>4</v>
          </cell>
          <cell r="M83">
            <v>3</v>
          </cell>
          <cell r="N83" t="str">
            <v>N</v>
          </cell>
          <cell r="O83">
            <v>2</v>
          </cell>
          <cell r="Q83" t="str">
            <v>60-90</v>
          </cell>
          <cell r="R83" t="str">
            <v>W</v>
          </cell>
          <cell r="U83" t="str">
            <v>liked 1/1/A, is considering 18M, will call back to sched appt.</v>
          </cell>
          <cell r="W83">
            <v>37727</v>
          </cell>
        </row>
        <row r="84">
          <cell r="G84" t="str">
            <v>Karri</v>
          </cell>
          <cell r="H84" t="str">
            <v>NYC</v>
          </cell>
          <cell r="I84" t="str">
            <v>D</v>
          </cell>
          <cell r="J84" t="str">
            <v>U</v>
          </cell>
          <cell r="K84" t="str">
            <v>RA</v>
          </cell>
          <cell r="L84">
            <v>4</v>
          </cell>
          <cell r="M84">
            <v>3</v>
          </cell>
          <cell r="N84" t="str">
            <v>N</v>
          </cell>
          <cell r="O84">
            <v>2</v>
          </cell>
          <cell r="Q84" t="str">
            <v>60-90</v>
          </cell>
          <cell r="R84" t="str">
            <v>W</v>
          </cell>
          <cell r="W84">
            <v>0</v>
          </cell>
        </row>
        <row r="85">
          <cell r="G85" t="str">
            <v>Luipta</v>
          </cell>
          <cell r="H85" t="str">
            <v>NYC</v>
          </cell>
          <cell r="I85" t="str">
            <v>D</v>
          </cell>
          <cell r="J85" t="str">
            <v>M</v>
          </cell>
          <cell r="K85" t="str">
            <v>RA</v>
          </cell>
          <cell r="L85">
            <v>2</v>
          </cell>
          <cell r="M85">
            <v>2</v>
          </cell>
          <cell r="N85" t="str">
            <v>N</v>
          </cell>
          <cell r="O85">
            <v>1</v>
          </cell>
          <cell r="Q85" t="str">
            <v>30-60</v>
          </cell>
          <cell r="R85" t="str">
            <v>B</v>
          </cell>
          <cell r="S85" t="str">
            <v>Citi Habitats</v>
          </cell>
          <cell r="U85" t="str">
            <v>interested in 1/1 facing west, will call back after she speaks to husband, budget 2,200-2,300 after grant</v>
          </cell>
          <cell r="W85">
            <v>37728</v>
          </cell>
        </row>
        <row r="86">
          <cell r="G86" t="str">
            <v>Accibal</v>
          </cell>
          <cell r="H86" t="str">
            <v>Tri</v>
          </cell>
          <cell r="I86" t="str">
            <v>D</v>
          </cell>
          <cell r="J86" t="str">
            <v>M</v>
          </cell>
          <cell r="K86" t="str">
            <v>RH</v>
          </cell>
          <cell r="L86">
            <v>2</v>
          </cell>
          <cell r="M86">
            <v>1</v>
          </cell>
          <cell r="N86" t="str">
            <v>N</v>
          </cell>
          <cell r="O86" t="str">
            <v>S</v>
          </cell>
          <cell r="Q86" t="str">
            <v>30-60</v>
          </cell>
          <cell r="R86" t="str">
            <v>O</v>
          </cell>
          <cell r="S86" t="str">
            <v>Citi Habitats</v>
          </cell>
          <cell r="U86" t="str">
            <v>interested in 1/1 facing west, will call back after she speaks to husband, budget 2,200-2,300 after grant</v>
          </cell>
          <cell r="W86">
            <v>37728</v>
          </cell>
        </row>
        <row r="87">
          <cell r="G87" t="str">
            <v>Fyke</v>
          </cell>
          <cell r="H87" t="str">
            <v>NYC</v>
          </cell>
          <cell r="I87" t="str">
            <v>D</v>
          </cell>
          <cell r="J87" t="str">
            <v>S</v>
          </cell>
          <cell r="K87" t="str">
            <v>RH</v>
          </cell>
          <cell r="L87">
            <v>5</v>
          </cell>
          <cell r="M87">
            <v>2</v>
          </cell>
          <cell r="N87" t="str">
            <v>N</v>
          </cell>
          <cell r="O87">
            <v>2</v>
          </cell>
          <cell r="Q87" t="str">
            <v>60-90</v>
          </cell>
          <cell r="R87" t="str">
            <v>N</v>
          </cell>
          <cell r="S87" t="str">
            <v>Citi Habitats</v>
          </cell>
          <cell r="U87" t="str">
            <v>(Lee)</v>
          </cell>
          <cell r="W87">
            <v>37728</v>
          </cell>
        </row>
        <row r="88">
          <cell r="G88" t="str">
            <v>Fyke</v>
          </cell>
          <cell r="H88" t="str">
            <v>NYC</v>
          </cell>
          <cell r="I88" t="str">
            <v>D</v>
          </cell>
          <cell r="J88" t="str">
            <v>S</v>
          </cell>
          <cell r="K88" t="str">
            <v>RH</v>
          </cell>
          <cell r="L88">
            <v>5</v>
          </cell>
          <cell r="M88">
            <v>2</v>
          </cell>
          <cell r="N88" t="str">
            <v>N</v>
          </cell>
          <cell r="O88">
            <v>2</v>
          </cell>
          <cell r="Q88" t="str">
            <v>60-90</v>
          </cell>
          <cell r="R88" t="str">
            <v>N</v>
          </cell>
          <cell r="U88" t="str">
            <v>(Lee)</v>
          </cell>
          <cell r="W88">
            <v>0</v>
          </cell>
        </row>
        <row r="89">
          <cell r="G89" t="str">
            <v>Tang</v>
          </cell>
          <cell r="H89" t="str">
            <v>Tri</v>
          </cell>
          <cell r="I89" t="str">
            <v>M</v>
          </cell>
          <cell r="J89" t="str">
            <v>M</v>
          </cell>
          <cell r="K89" t="str">
            <v>OH</v>
          </cell>
          <cell r="L89">
            <v>5</v>
          </cell>
          <cell r="M89">
            <v>5</v>
          </cell>
          <cell r="N89" t="str">
            <v>N</v>
          </cell>
          <cell r="O89">
            <v>3</v>
          </cell>
          <cell r="Q89" t="str">
            <v>60-90</v>
          </cell>
          <cell r="R89" t="str">
            <v>W</v>
          </cell>
          <cell r="U89" t="str">
            <v>has 3 kids, works in city, were told about $1500 lump sum check</v>
          </cell>
          <cell r="W89">
            <v>37729</v>
          </cell>
        </row>
        <row r="90">
          <cell r="G90" t="str">
            <v>Plotkin</v>
          </cell>
          <cell r="H90" t="str">
            <v>NYC</v>
          </cell>
          <cell r="I90" t="str">
            <v>M</v>
          </cell>
          <cell r="J90" t="str">
            <v>U</v>
          </cell>
          <cell r="K90" t="str">
            <v>OH</v>
          </cell>
          <cell r="L90">
            <v>1</v>
          </cell>
          <cell r="M90">
            <v>5</v>
          </cell>
          <cell r="N90" t="str">
            <v>N</v>
          </cell>
          <cell r="O90">
            <v>1</v>
          </cell>
          <cell r="Q90" t="str">
            <v>60-90</v>
          </cell>
          <cell r="R90" t="str">
            <v>N</v>
          </cell>
          <cell r="U90" t="str">
            <v>has 3 kids, works in city, were told about $1500 lump sum check</v>
          </cell>
          <cell r="W90">
            <v>37729</v>
          </cell>
        </row>
        <row r="91">
          <cell r="G91" t="str">
            <v>Fogel</v>
          </cell>
          <cell r="H91" t="str">
            <v>Tri</v>
          </cell>
          <cell r="I91" t="str">
            <v>D</v>
          </cell>
          <cell r="J91" t="str">
            <v>S</v>
          </cell>
          <cell r="K91" t="str">
            <v>OH</v>
          </cell>
          <cell r="L91">
            <v>3</v>
          </cell>
          <cell r="M91">
            <v>1</v>
          </cell>
          <cell r="N91" t="str">
            <v>N</v>
          </cell>
          <cell r="O91">
            <v>1</v>
          </cell>
          <cell r="Q91" t="str">
            <v>30-60</v>
          </cell>
          <cell r="R91" t="str">
            <v>B</v>
          </cell>
          <cell r="S91" t="str">
            <v>Kevin Eng</v>
          </cell>
          <cell r="U91" t="str">
            <v>wants to move in june 13, will think about it</v>
          </cell>
          <cell r="W91">
            <v>37729</v>
          </cell>
        </row>
        <row r="92">
          <cell r="G92" t="str">
            <v>Ferreira</v>
          </cell>
          <cell r="H92" t="str">
            <v>NYC</v>
          </cell>
          <cell r="I92" t="str">
            <v>D</v>
          </cell>
          <cell r="J92" t="str">
            <v>N</v>
          </cell>
          <cell r="K92" t="str">
            <v>RA</v>
          </cell>
          <cell r="L92">
            <v>4</v>
          </cell>
          <cell r="M92">
            <v>1</v>
          </cell>
          <cell r="N92" t="str">
            <v>Y</v>
          </cell>
          <cell r="O92">
            <v>1</v>
          </cell>
          <cell r="Q92" t="str">
            <v>60-90</v>
          </cell>
          <cell r="R92" t="str">
            <v>R</v>
          </cell>
          <cell r="S92" t="str">
            <v>Kevin Eng</v>
          </cell>
          <cell r="U92" t="str">
            <v>referred by Astrid Prosi</v>
          </cell>
          <cell r="W92">
            <v>37729</v>
          </cell>
        </row>
        <row r="93">
          <cell r="G93" t="str">
            <v>Massei</v>
          </cell>
          <cell r="H93" t="str">
            <v>NYC</v>
          </cell>
          <cell r="I93" t="str">
            <v>D</v>
          </cell>
          <cell r="J93" t="str">
            <v>O</v>
          </cell>
          <cell r="K93" t="str">
            <v>OH</v>
          </cell>
          <cell r="L93">
            <v>5</v>
          </cell>
          <cell r="M93">
            <v>1</v>
          </cell>
          <cell r="N93" t="str">
            <v>N</v>
          </cell>
          <cell r="O93">
            <v>1</v>
          </cell>
          <cell r="Q93" t="str">
            <v>IMMED</v>
          </cell>
          <cell r="R93" t="str">
            <v>W</v>
          </cell>
          <cell r="S93" t="str">
            <v>Kevin Eng</v>
          </cell>
          <cell r="U93" t="str">
            <v>referred by Astrid Prosi</v>
          </cell>
          <cell r="W93">
            <v>37729</v>
          </cell>
        </row>
        <row r="94">
          <cell r="G94" t="str">
            <v>Lyon</v>
          </cell>
          <cell r="H94" t="str">
            <v>USA</v>
          </cell>
          <cell r="I94" t="str">
            <v>D</v>
          </cell>
          <cell r="J94" t="str">
            <v>M</v>
          </cell>
          <cell r="K94" t="str">
            <v>OH</v>
          </cell>
          <cell r="L94">
            <v>5</v>
          </cell>
          <cell r="M94">
            <v>1</v>
          </cell>
          <cell r="N94" t="str">
            <v>N</v>
          </cell>
          <cell r="O94" t="str">
            <v>S</v>
          </cell>
          <cell r="Q94" t="str">
            <v>60-90</v>
          </cell>
          <cell r="R94" t="str">
            <v>B</v>
          </cell>
          <cell r="S94" t="str">
            <v>Brian Meirer</v>
          </cell>
          <cell r="U94" t="str">
            <v>1800 after grant</v>
          </cell>
          <cell r="W94">
            <v>37729</v>
          </cell>
        </row>
        <row r="95">
          <cell r="G95" t="str">
            <v>Green</v>
          </cell>
          <cell r="H95" t="str">
            <v>USA</v>
          </cell>
          <cell r="I95" t="str">
            <v>D</v>
          </cell>
          <cell r="J95" t="str">
            <v>M</v>
          </cell>
          <cell r="K95" t="str">
            <v>RA</v>
          </cell>
          <cell r="L95">
            <v>4</v>
          </cell>
          <cell r="M95">
            <v>2</v>
          </cell>
          <cell r="N95" t="str">
            <v>N</v>
          </cell>
          <cell r="O95">
            <v>1</v>
          </cell>
          <cell r="Q95" t="str">
            <v>60-90</v>
          </cell>
          <cell r="R95" t="str">
            <v>B</v>
          </cell>
          <cell r="S95" t="str">
            <v>Brian Meirer</v>
          </cell>
          <cell r="U95" t="str">
            <v>1800 after grant</v>
          </cell>
          <cell r="W95">
            <v>37729</v>
          </cell>
        </row>
        <row r="96">
          <cell r="G96" t="str">
            <v>Medearis</v>
          </cell>
          <cell r="H96" t="str">
            <v>NYC</v>
          </cell>
          <cell r="I96" t="str">
            <v>D</v>
          </cell>
          <cell r="J96" t="str">
            <v>O</v>
          </cell>
          <cell r="K96" t="str">
            <v>RA</v>
          </cell>
          <cell r="L96">
            <v>4</v>
          </cell>
          <cell r="M96">
            <v>2</v>
          </cell>
          <cell r="N96" t="str">
            <v>N</v>
          </cell>
          <cell r="O96">
            <v>2</v>
          </cell>
          <cell r="Q96" t="str">
            <v>30-60</v>
          </cell>
          <cell r="R96" t="str">
            <v>W</v>
          </cell>
          <cell r="S96" t="str">
            <v>Brian Meirer</v>
          </cell>
          <cell r="U96" t="str">
            <v>1800 after grant</v>
          </cell>
          <cell r="W96">
            <v>37729</v>
          </cell>
        </row>
        <row r="97">
          <cell r="G97" t="str">
            <v>Medearis</v>
          </cell>
          <cell r="H97" t="str">
            <v>NYC</v>
          </cell>
          <cell r="I97" t="str">
            <v>D</v>
          </cell>
          <cell r="J97" t="str">
            <v>O</v>
          </cell>
          <cell r="K97" t="str">
            <v>RA</v>
          </cell>
          <cell r="L97">
            <v>4</v>
          </cell>
          <cell r="M97">
            <v>2</v>
          </cell>
          <cell r="N97" t="str">
            <v>N</v>
          </cell>
          <cell r="O97">
            <v>2</v>
          </cell>
          <cell r="Q97" t="str">
            <v>30-60</v>
          </cell>
          <cell r="R97" t="str">
            <v>W</v>
          </cell>
          <cell r="S97" t="str">
            <v>Brian Meirer</v>
          </cell>
          <cell r="W97">
            <v>0</v>
          </cell>
        </row>
        <row r="98">
          <cell r="G98" t="str">
            <v>Inlander</v>
          </cell>
          <cell r="H98" t="str">
            <v>NYC</v>
          </cell>
          <cell r="I98" t="str">
            <v>M</v>
          </cell>
          <cell r="J98" t="str">
            <v>O</v>
          </cell>
          <cell r="K98" t="str">
            <v>RA</v>
          </cell>
          <cell r="L98">
            <v>3</v>
          </cell>
          <cell r="M98">
            <v>1</v>
          </cell>
          <cell r="N98" t="str">
            <v>Y</v>
          </cell>
          <cell r="O98">
            <v>1</v>
          </cell>
          <cell r="Q98" t="str">
            <v>60-90</v>
          </cell>
          <cell r="R98" t="str">
            <v>O</v>
          </cell>
          <cell r="W98">
            <v>37730</v>
          </cell>
        </row>
        <row r="99">
          <cell r="G99" t="str">
            <v>Selcuk</v>
          </cell>
          <cell r="H99" t="str">
            <v>NYC</v>
          </cell>
          <cell r="I99" t="str">
            <v>M</v>
          </cell>
          <cell r="J99" t="str">
            <v>U</v>
          </cell>
          <cell r="K99" t="str">
            <v>RA</v>
          </cell>
          <cell r="L99">
            <v>5</v>
          </cell>
          <cell r="M99">
            <v>2</v>
          </cell>
          <cell r="N99" t="str">
            <v>N</v>
          </cell>
          <cell r="O99">
            <v>2</v>
          </cell>
          <cell r="Q99" t="str">
            <v>60-90</v>
          </cell>
          <cell r="R99" t="str">
            <v>W</v>
          </cell>
          <cell r="W99">
            <v>37730</v>
          </cell>
        </row>
        <row r="100">
          <cell r="G100" t="str">
            <v>Worth</v>
          </cell>
          <cell r="H100" t="str">
            <v>NYC</v>
          </cell>
          <cell r="I100" t="str">
            <v>M</v>
          </cell>
          <cell r="J100" t="str">
            <v>U</v>
          </cell>
          <cell r="K100" t="str">
            <v>RA</v>
          </cell>
          <cell r="L100">
            <v>4</v>
          </cell>
          <cell r="M100">
            <v>2</v>
          </cell>
          <cell r="N100" t="str">
            <v>Y</v>
          </cell>
          <cell r="O100">
            <v>1</v>
          </cell>
          <cell r="Q100" t="str">
            <v>30-90</v>
          </cell>
          <cell r="R100" t="str">
            <v>W</v>
          </cell>
          <cell r="U100" t="str">
            <v>about to sign at 1/1 worth, JR4, 2 small dogs + mos free (CVA approved, must confirm dog's size)</v>
          </cell>
          <cell r="W100">
            <v>37730</v>
          </cell>
        </row>
        <row r="101">
          <cell r="G101" t="str">
            <v>Iglesias</v>
          </cell>
          <cell r="H101" t="str">
            <v>NYC</v>
          </cell>
          <cell r="I101" t="str">
            <v>O</v>
          </cell>
          <cell r="J101" t="str">
            <v>O</v>
          </cell>
          <cell r="K101" t="str">
            <v>RA</v>
          </cell>
          <cell r="L101">
            <v>4</v>
          </cell>
          <cell r="M101">
            <v>2</v>
          </cell>
          <cell r="N101" t="str">
            <v>N</v>
          </cell>
          <cell r="O101">
            <v>1</v>
          </cell>
          <cell r="Q101" t="str">
            <v>30-90</v>
          </cell>
          <cell r="R101" t="str">
            <v>W</v>
          </cell>
          <cell r="U101" t="str">
            <v>about to sign at 1/1 worth, JR4, 2 small dogs + mos free (CVA approved, must confirm dog's size)</v>
          </cell>
          <cell r="W101">
            <v>37730</v>
          </cell>
        </row>
        <row r="102">
          <cell r="G102" t="str">
            <v>Angel</v>
          </cell>
          <cell r="H102" t="str">
            <v>USA</v>
          </cell>
          <cell r="I102" t="str">
            <v>D</v>
          </cell>
          <cell r="J102" t="str">
            <v>O</v>
          </cell>
          <cell r="K102" t="str">
            <v>RA</v>
          </cell>
          <cell r="L102">
            <v>1</v>
          </cell>
          <cell r="M102">
            <v>2</v>
          </cell>
          <cell r="N102" t="str">
            <v>N</v>
          </cell>
          <cell r="O102">
            <v>2</v>
          </cell>
          <cell r="Q102" t="str">
            <v>30-60</v>
          </cell>
          <cell r="R102" t="str">
            <v>W</v>
          </cell>
          <cell r="U102" t="str">
            <v>about to sign at 1/1 worth, JR4, 2 small dogs + mos free (CVA approved, must confirm dog's size)</v>
          </cell>
          <cell r="W102">
            <v>37730</v>
          </cell>
        </row>
        <row r="103">
          <cell r="G103" t="str">
            <v>Aidar</v>
          </cell>
          <cell r="H103" t="str">
            <v>NYC</v>
          </cell>
          <cell r="I103" t="str">
            <v>D</v>
          </cell>
          <cell r="J103" t="str">
            <v>O</v>
          </cell>
          <cell r="K103" t="str">
            <v>RA</v>
          </cell>
          <cell r="L103">
            <v>3</v>
          </cell>
          <cell r="M103">
            <v>2</v>
          </cell>
          <cell r="N103" t="str">
            <v>N</v>
          </cell>
          <cell r="O103">
            <v>1</v>
          </cell>
          <cell r="Q103" t="str">
            <v>60-90</v>
          </cell>
          <cell r="R103" t="str">
            <v>W</v>
          </cell>
          <cell r="U103" t="str">
            <v>interested in 2 br apts.  Same desired move in date 8/1</v>
          </cell>
          <cell r="W103">
            <v>37730</v>
          </cell>
        </row>
        <row r="104">
          <cell r="G104" t="str">
            <v>Collins</v>
          </cell>
          <cell r="H104" t="str">
            <v>NYC</v>
          </cell>
          <cell r="I104" t="str">
            <v>D</v>
          </cell>
          <cell r="J104" t="str">
            <v>U</v>
          </cell>
          <cell r="K104" t="str">
            <v>RA</v>
          </cell>
          <cell r="L104">
            <v>5</v>
          </cell>
          <cell r="M104">
            <v>2</v>
          </cell>
          <cell r="N104" t="str">
            <v>Y</v>
          </cell>
          <cell r="O104">
            <v>2</v>
          </cell>
          <cell r="Q104" t="str">
            <v>IMMED</v>
          </cell>
          <cell r="R104" t="str">
            <v>O</v>
          </cell>
          <cell r="U104" t="str">
            <v>rescheduled mon. 4/21 9am</v>
          </cell>
          <cell r="W104">
            <v>37730</v>
          </cell>
        </row>
        <row r="105">
          <cell r="G105" t="str">
            <v>Blinn</v>
          </cell>
          <cell r="H105" t="str">
            <v>NYC</v>
          </cell>
          <cell r="I105" t="str">
            <v>M</v>
          </cell>
          <cell r="J105" t="str">
            <v>S</v>
          </cell>
          <cell r="K105" t="str">
            <v>RA</v>
          </cell>
          <cell r="L105">
            <v>3</v>
          </cell>
          <cell r="M105">
            <v>1</v>
          </cell>
          <cell r="N105" t="str">
            <v>Y</v>
          </cell>
          <cell r="O105" t="str">
            <v>S</v>
          </cell>
          <cell r="Q105" t="str">
            <v>60-90</v>
          </cell>
          <cell r="R105" t="str">
            <v>N</v>
          </cell>
          <cell r="U105" t="str">
            <v>rescheduled mon. 4/21 9am</v>
          </cell>
          <cell r="W105">
            <v>37730</v>
          </cell>
        </row>
        <row r="106">
          <cell r="G106" t="str">
            <v>Siller</v>
          </cell>
          <cell r="H106" t="str">
            <v>NYC</v>
          </cell>
          <cell r="I106" t="str">
            <v>O</v>
          </cell>
          <cell r="J106" t="str">
            <v>S</v>
          </cell>
          <cell r="K106" t="str">
            <v>RA</v>
          </cell>
          <cell r="L106">
            <v>3</v>
          </cell>
          <cell r="M106">
            <v>1</v>
          </cell>
          <cell r="N106" t="str">
            <v>Y</v>
          </cell>
          <cell r="O106">
            <v>1</v>
          </cell>
          <cell r="Q106" t="str">
            <v>60-90</v>
          </cell>
          <cell r="R106" t="str">
            <v>N</v>
          </cell>
          <cell r="U106" t="str">
            <v>rescheduled mon. 4/21 9am</v>
          </cell>
          <cell r="W106">
            <v>37730</v>
          </cell>
        </row>
        <row r="107">
          <cell r="G107" t="str">
            <v>Baretela</v>
          </cell>
          <cell r="H107" t="str">
            <v>NYC</v>
          </cell>
          <cell r="I107" t="str">
            <v>M</v>
          </cell>
          <cell r="J107" t="str">
            <v>S</v>
          </cell>
          <cell r="K107" t="str">
            <v>OH</v>
          </cell>
          <cell r="L107">
            <v>4</v>
          </cell>
          <cell r="M107">
            <v>2</v>
          </cell>
          <cell r="N107" t="str">
            <v>N</v>
          </cell>
          <cell r="O107">
            <v>2</v>
          </cell>
          <cell r="Q107" t="str">
            <v>30-60</v>
          </cell>
          <cell r="R107" t="str">
            <v>B</v>
          </cell>
          <cell r="S107" t="str">
            <v>Freena</v>
          </cell>
          <cell r="W107">
            <v>37730</v>
          </cell>
        </row>
        <row r="108">
          <cell r="G108" t="str">
            <v>Jatia</v>
          </cell>
          <cell r="H108" t="str">
            <v>NYC</v>
          </cell>
          <cell r="I108" t="str">
            <v>O</v>
          </cell>
          <cell r="J108" t="str">
            <v>M</v>
          </cell>
          <cell r="K108" t="str">
            <v>OH</v>
          </cell>
          <cell r="L108">
            <v>4</v>
          </cell>
          <cell r="M108">
            <v>2</v>
          </cell>
          <cell r="N108" t="str">
            <v>N</v>
          </cell>
          <cell r="O108" t="str">
            <v>S</v>
          </cell>
          <cell r="Q108" t="str">
            <v>60-90</v>
          </cell>
          <cell r="R108" t="str">
            <v>B</v>
          </cell>
          <cell r="S108" t="str">
            <v>Tito/Benjamin James</v>
          </cell>
          <cell r="U108" t="str">
            <v>Q line</v>
          </cell>
          <cell r="W108">
            <v>37730</v>
          </cell>
        </row>
        <row r="109">
          <cell r="G109" t="str">
            <v>Pahade</v>
          </cell>
          <cell r="H109" t="str">
            <v>O</v>
          </cell>
          <cell r="I109" t="str">
            <v>D</v>
          </cell>
          <cell r="J109" t="str">
            <v>M</v>
          </cell>
          <cell r="K109" t="str">
            <v>OH</v>
          </cell>
          <cell r="L109">
            <v>4</v>
          </cell>
          <cell r="M109">
            <v>3</v>
          </cell>
          <cell r="N109" t="str">
            <v>N</v>
          </cell>
          <cell r="O109">
            <v>3</v>
          </cell>
          <cell r="Q109" t="str">
            <v>30-60</v>
          </cell>
          <cell r="R109" t="str">
            <v>B</v>
          </cell>
          <cell r="S109" t="str">
            <v>Tito/Benjamin James</v>
          </cell>
          <cell r="U109" t="str">
            <v>budget $4500 after grant (Chere, Maga)</v>
          </cell>
          <cell r="W109">
            <v>37730</v>
          </cell>
        </row>
        <row r="110">
          <cell r="G110" t="str">
            <v>Silves</v>
          </cell>
          <cell r="H110" t="str">
            <v>NYC</v>
          </cell>
          <cell r="I110" t="str">
            <v>D</v>
          </cell>
          <cell r="J110" t="str">
            <v>N</v>
          </cell>
          <cell r="K110" t="str">
            <v>RA</v>
          </cell>
          <cell r="L110">
            <v>4</v>
          </cell>
          <cell r="M110">
            <v>2</v>
          </cell>
          <cell r="N110" t="str">
            <v>Y</v>
          </cell>
          <cell r="O110">
            <v>2</v>
          </cell>
          <cell r="Q110" t="str">
            <v>60-90</v>
          </cell>
          <cell r="R110" t="str">
            <v>W</v>
          </cell>
          <cell r="S110" t="str">
            <v>Tito/Benjamin James</v>
          </cell>
          <cell r="U110" t="str">
            <v>H &amp; J line, 12th will come back w/ wife, lives next door.</v>
          </cell>
          <cell r="W110">
            <v>37730</v>
          </cell>
        </row>
        <row r="111">
          <cell r="G111" t="str">
            <v>McTigue</v>
          </cell>
          <cell r="H111" t="str">
            <v>USA</v>
          </cell>
          <cell r="I111" t="str">
            <v>D</v>
          </cell>
          <cell r="J111" t="str">
            <v>M</v>
          </cell>
          <cell r="K111" t="str">
            <v>RA</v>
          </cell>
          <cell r="L111">
            <v>2</v>
          </cell>
          <cell r="M111">
            <v>3</v>
          </cell>
          <cell r="N111" t="str">
            <v>N</v>
          </cell>
          <cell r="O111">
            <v>2</v>
          </cell>
          <cell r="Q111" t="str">
            <v>30-60</v>
          </cell>
          <cell r="R111" t="str">
            <v>B</v>
          </cell>
          <cell r="S111" t="str">
            <v>Kes (Bond NYRE)</v>
          </cell>
          <cell r="U111" t="str">
            <v>TR4 &amp; 2br's have 9 month old baby</v>
          </cell>
          <cell r="W111">
            <v>37730</v>
          </cell>
        </row>
        <row r="112">
          <cell r="G112" t="str">
            <v>Andrews</v>
          </cell>
          <cell r="H112" t="str">
            <v>NYC</v>
          </cell>
          <cell r="I112" t="str">
            <v>D</v>
          </cell>
          <cell r="J112" t="str">
            <v>M</v>
          </cell>
          <cell r="K112" t="str">
            <v>RA</v>
          </cell>
          <cell r="L112">
            <v>3</v>
          </cell>
          <cell r="M112">
            <v>3</v>
          </cell>
          <cell r="N112" t="str">
            <v>N</v>
          </cell>
          <cell r="O112">
            <v>2</v>
          </cell>
          <cell r="Q112" t="str">
            <v>IMMED</v>
          </cell>
          <cell r="R112" t="str">
            <v>W</v>
          </cell>
          <cell r="S112" t="str">
            <v>Kes (Bond NYRE)</v>
          </cell>
          <cell r="U112" t="str">
            <v>To see A line</v>
          </cell>
          <cell r="W112">
            <v>37730</v>
          </cell>
        </row>
        <row r="113">
          <cell r="G113" t="str">
            <v>Beecher</v>
          </cell>
          <cell r="H113" t="str">
            <v>NYC</v>
          </cell>
          <cell r="I113" t="str">
            <v>M</v>
          </cell>
          <cell r="J113" t="str">
            <v>N</v>
          </cell>
          <cell r="K113" t="str">
            <v>RA</v>
          </cell>
          <cell r="L113">
            <v>2</v>
          </cell>
          <cell r="M113">
            <v>2</v>
          </cell>
          <cell r="N113" t="str">
            <v>N</v>
          </cell>
          <cell r="O113">
            <v>1</v>
          </cell>
          <cell r="Q113" t="str">
            <v>30-60</v>
          </cell>
          <cell r="R113" t="str">
            <v>N</v>
          </cell>
          <cell r="S113" t="str">
            <v>Kes (Bond NYRE)</v>
          </cell>
          <cell r="U113" t="str">
            <v>Interested in JR4 took applications</v>
          </cell>
          <cell r="W113">
            <v>37730</v>
          </cell>
        </row>
        <row r="114">
          <cell r="G114" t="str">
            <v>Ferdinand</v>
          </cell>
          <cell r="H114" t="str">
            <v>NYC</v>
          </cell>
          <cell r="I114" t="str">
            <v>M</v>
          </cell>
          <cell r="J114" t="str">
            <v>O</v>
          </cell>
          <cell r="K114" t="str">
            <v>RA</v>
          </cell>
          <cell r="L114">
            <v>4</v>
          </cell>
          <cell r="M114">
            <v>2</v>
          </cell>
          <cell r="N114" t="str">
            <v>N</v>
          </cell>
          <cell r="O114">
            <v>2</v>
          </cell>
          <cell r="Q114" t="str">
            <v>30-60</v>
          </cell>
          <cell r="R114" t="str">
            <v>O</v>
          </cell>
          <cell r="U114" t="str">
            <v>Mr. Ferdinand met w/ David - interested in L 2/2</v>
          </cell>
          <cell r="W114">
            <v>37730</v>
          </cell>
        </row>
        <row r="115">
          <cell r="G115" t="str">
            <v>Cohen</v>
          </cell>
          <cell r="H115" t="str">
            <v>NYC</v>
          </cell>
          <cell r="I115" t="str">
            <v>D</v>
          </cell>
          <cell r="J115" t="str">
            <v>U</v>
          </cell>
          <cell r="K115" t="str">
            <v>RA</v>
          </cell>
          <cell r="L115">
            <v>4</v>
          </cell>
          <cell r="M115">
            <v>1</v>
          </cell>
          <cell r="N115" t="str">
            <v>N</v>
          </cell>
          <cell r="O115">
            <v>1</v>
          </cell>
          <cell r="Q115" t="str">
            <v>30-60</v>
          </cell>
          <cell r="R115" t="str">
            <v>W</v>
          </cell>
          <cell r="U115" t="str">
            <v>JR4 lives in ????</v>
          </cell>
          <cell r="W115">
            <v>37730</v>
          </cell>
        </row>
        <row r="116">
          <cell r="G116" t="str">
            <v>Jebejian</v>
          </cell>
          <cell r="H116" t="str">
            <v>NYC</v>
          </cell>
          <cell r="I116" t="str">
            <v>M</v>
          </cell>
          <cell r="J116" t="str">
            <v>N</v>
          </cell>
          <cell r="K116" t="str">
            <v>RA</v>
          </cell>
          <cell r="L116">
            <v>5</v>
          </cell>
          <cell r="M116">
            <v>2</v>
          </cell>
          <cell r="N116" t="str">
            <v>N</v>
          </cell>
          <cell r="O116">
            <v>3</v>
          </cell>
          <cell r="Q116" t="str">
            <v>60-90</v>
          </cell>
          <cell r="R116" t="str">
            <v>W</v>
          </cell>
          <cell r="U116" t="str">
            <v>currently live in Chelsea Certero - getting married in june &amp; would consider tower B 3/3 for 9/22/03 LH to f/u</v>
          </cell>
          <cell r="W116">
            <v>37730</v>
          </cell>
        </row>
        <row r="117">
          <cell r="G117" t="str">
            <v>Ferdinand</v>
          </cell>
          <cell r="H117" t="str">
            <v>NYC</v>
          </cell>
          <cell r="I117" t="str">
            <v>M</v>
          </cell>
          <cell r="J117" t="str">
            <v>O</v>
          </cell>
          <cell r="K117" t="str">
            <v>RA</v>
          </cell>
          <cell r="L117">
            <v>4</v>
          </cell>
          <cell r="M117">
            <v>4</v>
          </cell>
          <cell r="N117" t="str">
            <v>N</v>
          </cell>
          <cell r="O117">
            <v>2</v>
          </cell>
          <cell r="Q117" t="str">
            <v>60-90</v>
          </cell>
          <cell r="R117" t="str">
            <v>O</v>
          </cell>
          <cell r="U117" t="str">
            <v>walk in , is considering a 1/1/A flexible</v>
          </cell>
          <cell r="W117">
            <v>37730</v>
          </cell>
        </row>
        <row r="118">
          <cell r="G118" t="str">
            <v>Pirret</v>
          </cell>
          <cell r="H118" t="str">
            <v>NYC</v>
          </cell>
          <cell r="I118" t="str">
            <v>O</v>
          </cell>
          <cell r="J118" t="str">
            <v>O</v>
          </cell>
          <cell r="K118" t="str">
            <v>RA</v>
          </cell>
          <cell r="L118">
            <v>1</v>
          </cell>
          <cell r="M118">
            <v>4</v>
          </cell>
          <cell r="N118" t="str">
            <v>N</v>
          </cell>
          <cell r="O118">
            <v>1</v>
          </cell>
          <cell r="Q118" t="str">
            <v>IMMED</v>
          </cell>
          <cell r="R118" t="str">
            <v>O</v>
          </cell>
          <cell r="U118" t="str">
            <v>Rose to send</v>
          </cell>
          <cell r="W118">
            <v>37730</v>
          </cell>
        </row>
        <row r="119">
          <cell r="G119" t="str">
            <v>Dara</v>
          </cell>
          <cell r="H119" t="str">
            <v>NYC</v>
          </cell>
          <cell r="I119" t="str">
            <v>O</v>
          </cell>
          <cell r="J119" t="str">
            <v>N</v>
          </cell>
          <cell r="K119" t="str">
            <v>RA</v>
          </cell>
          <cell r="L119">
            <v>5</v>
          </cell>
          <cell r="M119">
            <v>5</v>
          </cell>
          <cell r="N119" t="str">
            <v>Y</v>
          </cell>
          <cell r="O119">
            <v>3</v>
          </cell>
          <cell r="Q119" t="str">
            <v>IMMED</v>
          </cell>
          <cell r="R119" t="str">
            <v>O</v>
          </cell>
          <cell r="U119" t="str">
            <v>Rose to send</v>
          </cell>
          <cell r="W119">
            <v>37730</v>
          </cell>
        </row>
        <row r="120">
          <cell r="G120" t="str">
            <v>Resnik</v>
          </cell>
          <cell r="H120" t="str">
            <v>NYC</v>
          </cell>
          <cell r="I120" t="str">
            <v>D</v>
          </cell>
          <cell r="J120" t="str">
            <v>U</v>
          </cell>
          <cell r="K120" t="str">
            <v>RA</v>
          </cell>
          <cell r="L120">
            <v>4</v>
          </cell>
          <cell r="M120">
            <v>1</v>
          </cell>
          <cell r="N120" t="str">
            <v>Y</v>
          </cell>
          <cell r="O120">
            <v>1</v>
          </cell>
          <cell r="Q120" t="str">
            <v>60-90</v>
          </cell>
          <cell r="R120" t="str">
            <v>O</v>
          </cell>
          <cell r="U120" t="str">
            <v>is looking ofr a large terrace, lives in gateway</v>
          </cell>
          <cell r="W120">
            <v>37730</v>
          </cell>
        </row>
        <row r="121">
          <cell r="G121" t="str">
            <v>Yip</v>
          </cell>
          <cell r="H121" t="str">
            <v>NYC</v>
          </cell>
          <cell r="I121" t="str">
            <v>D</v>
          </cell>
          <cell r="J121" t="str">
            <v>M</v>
          </cell>
          <cell r="K121" t="str">
            <v>RA</v>
          </cell>
          <cell r="L121">
            <v>3</v>
          </cell>
          <cell r="M121">
            <v>3</v>
          </cell>
          <cell r="N121" t="str">
            <v>Y</v>
          </cell>
          <cell r="O121">
            <v>2</v>
          </cell>
          <cell r="Q121" t="str">
            <v>30-60</v>
          </cell>
          <cell r="U121" t="str">
            <v>needs to be in an apt by 4/7 pref before 2nd visit</v>
          </cell>
          <cell r="W121">
            <v>37730</v>
          </cell>
        </row>
        <row r="122">
          <cell r="G122" t="str">
            <v>Lyan</v>
          </cell>
          <cell r="H122" t="str">
            <v>NYC</v>
          </cell>
          <cell r="I122" t="str">
            <v>D</v>
          </cell>
          <cell r="J122" t="str">
            <v>M</v>
          </cell>
          <cell r="K122" t="str">
            <v>RA</v>
          </cell>
          <cell r="L122">
            <v>3</v>
          </cell>
          <cell r="M122">
            <v>3</v>
          </cell>
          <cell r="O122">
            <v>2</v>
          </cell>
          <cell r="Q122" t="str">
            <v>30-60</v>
          </cell>
          <cell r="R122" t="str">
            <v>B</v>
          </cell>
          <cell r="S122" t="str">
            <v>Brian - CH</v>
          </cell>
          <cell r="U122" t="str">
            <v>placed application in 11D (Mangalinda)</v>
          </cell>
          <cell r="W122">
            <v>37730</v>
          </cell>
        </row>
        <row r="123">
          <cell r="G123" t="str">
            <v>Green</v>
          </cell>
          <cell r="H123" t="str">
            <v>NYC</v>
          </cell>
          <cell r="I123" t="str">
            <v>D</v>
          </cell>
          <cell r="J123" t="str">
            <v>M</v>
          </cell>
          <cell r="K123" t="str">
            <v>RA</v>
          </cell>
          <cell r="L123">
            <v>3</v>
          </cell>
          <cell r="M123">
            <v>3</v>
          </cell>
          <cell r="O123">
            <v>2</v>
          </cell>
          <cell r="Q123" t="str">
            <v>30-60</v>
          </cell>
          <cell r="R123" t="str">
            <v>B</v>
          </cell>
          <cell r="S123" t="str">
            <v>Brian - CH</v>
          </cell>
          <cell r="U123" t="str">
            <v>placed app in 10D</v>
          </cell>
          <cell r="W123">
            <v>37730</v>
          </cell>
        </row>
        <row r="124">
          <cell r="G124" t="str">
            <v>Green</v>
          </cell>
          <cell r="R124" t="str">
            <v>B</v>
          </cell>
          <cell r="S124" t="str">
            <v>Brian - CH</v>
          </cell>
          <cell r="U124" t="str">
            <v>placed app in 10D</v>
          </cell>
          <cell r="W124">
            <v>0</v>
          </cell>
        </row>
        <row r="125">
          <cell r="G125" t="str">
            <v>Darcyl</v>
          </cell>
          <cell r="H125" t="str">
            <v>NYC</v>
          </cell>
          <cell r="J125" t="str">
            <v>N</v>
          </cell>
          <cell r="K125" t="str">
            <v>RA</v>
          </cell>
          <cell r="L125">
            <v>3</v>
          </cell>
          <cell r="O125">
            <v>1</v>
          </cell>
          <cell r="Q125" t="str">
            <v>30-60</v>
          </cell>
          <cell r="R125" t="str">
            <v>N</v>
          </cell>
          <cell r="U125" t="str">
            <v>complained the prices were too high, is considering making an offer</v>
          </cell>
          <cell r="W125">
            <v>37732</v>
          </cell>
        </row>
        <row r="126">
          <cell r="G126" t="str">
            <v>Wedmore</v>
          </cell>
          <cell r="H126" t="str">
            <v>NYC</v>
          </cell>
          <cell r="I126" t="str">
            <v>M</v>
          </cell>
          <cell r="J126" t="str">
            <v>S</v>
          </cell>
          <cell r="K126" t="str">
            <v>RA</v>
          </cell>
          <cell r="L126">
            <v>5</v>
          </cell>
          <cell r="M126">
            <v>4</v>
          </cell>
          <cell r="N126" t="str">
            <v>N</v>
          </cell>
          <cell r="O126">
            <v>3</v>
          </cell>
          <cell r="Q126" t="str">
            <v>30-60</v>
          </cell>
          <cell r="R126" t="str">
            <v>W</v>
          </cell>
          <cell r="U126" t="str">
            <v>took an app, liked building and layout of apt.  Wants a low floor (Seixas)</v>
          </cell>
          <cell r="W126">
            <v>37732</v>
          </cell>
        </row>
        <row r="127">
          <cell r="G127" t="str">
            <v>Brown</v>
          </cell>
          <cell r="H127" t="str">
            <v>NYC</v>
          </cell>
          <cell r="I127" t="str">
            <v>M</v>
          </cell>
          <cell r="J127" t="str">
            <v>O</v>
          </cell>
          <cell r="K127" t="str">
            <v>RA</v>
          </cell>
          <cell r="L127">
            <v>5</v>
          </cell>
          <cell r="M127">
            <v>2</v>
          </cell>
          <cell r="N127" t="str">
            <v>Y</v>
          </cell>
          <cell r="O127">
            <v>2</v>
          </cell>
          <cell r="Q127" t="str">
            <v>IMMED</v>
          </cell>
          <cell r="R127" t="str">
            <v>W</v>
          </cell>
          <cell r="U127" t="str">
            <v>very interested in green features.  Wants a river view but only wants to pay $4100</v>
          </cell>
          <cell r="W127">
            <v>37732</v>
          </cell>
        </row>
        <row r="128">
          <cell r="G128" t="str">
            <v>Zipern</v>
          </cell>
          <cell r="H128" t="str">
            <v>NYC</v>
          </cell>
          <cell r="I128" t="str">
            <v>U</v>
          </cell>
          <cell r="J128" t="str">
            <v>U</v>
          </cell>
          <cell r="K128" t="str">
            <v>RA</v>
          </cell>
          <cell r="L128">
            <v>5</v>
          </cell>
          <cell r="M128">
            <v>1</v>
          </cell>
          <cell r="N128" t="str">
            <v>Y</v>
          </cell>
          <cell r="O128">
            <v>2</v>
          </cell>
          <cell r="Q128" t="str">
            <v>30-60</v>
          </cell>
          <cell r="R128" t="str">
            <v>B</v>
          </cell>
          <cell r="S128" t="str">
            <v>Brian Meirer</v>
          </cell>
          <cell r="U128" t="str">
            <v>Took app interested in 2/2 A line</v>
          </cell>
          <cell r="W128">
            <v>37732</v>
          </cell>
        </row>
        <row r="129">
          <cell r="G129" t="str">
            <v>May</v>
          </cell>
          <cell r="H129" t="str">
            <v>NYC</v>
          </cell>
          <cell r="I129" t="str">
            <v>U</v>
          </cell>
          <cell r="J129" t="str">
            <v>O</v>
          </cell>
          <cell r="K129" t="str">
            <v>RA</v>
          </cell>
          <cell r="L129">
            <v>2</v>
          </cell>
          <cell r="M129">
            <v>1</v>
          </cell>
          <cell r="N129" t="str">
            <v>N</v>
          </cell>
          <cell r="O129">
            <v>1</v>
          </cell>
          <cell r="Q129" t="str">
            <v>60-90</v>
          </cell>
          <cell r="R129" t="str">
            <v>O</v>
          </cell>
          <cell r="S129" t="str">
            <v>Brian Meirer</v>
          </cell>
          <cell r="U129" t="str">
            <v>placed app on 4G</v>
          </cell>
          <cell r="W129">
            <v>37732</v>
          </cell>
        </row>
        <row r="130">
          <cell r="G130" t="str">
            <v>Garcia</v>
          </cell>
          <cell r="H130" t="str">
            <v>NYC</v>
          </cell>
          <cell r="I130" t="str">
            <v>M</v>
          </cell>
          <cell r="J130" t="str">
            <v>U</v>
          </cell>
          <cell r="K130" t="str">
            <v>RA</v>
          </cell>
          <cell r="L130">
            <v>2</v>
          </cell>
          <cell r="M130">
            <v>2</v>
          </cell>
          <cell r="N130" t="str">
            <v>Y</v>
          </cell>
          <cell r="O130">
            <v>1</v>
          </cell>
          <cell r="Q130" t="str">
            <v>30-60</v>
          </cell>
          <cell r="R130" t="str">
            <v>B</v>
          </cell>
          <cell r="S130" t="str">
            <v>Kelvin Eng Bond NY</v>
          </cell>
          <cell r="U130" t="str">
            <v>(Miller)</v>
          </cell>
          <cell r="W130">
            <v>37732</v>
          </cell>
        </row>
        <row r="131">
          <cell r="G131" t="str">
            <v>Husain</v>
          </cell>
          <cell r="H131" t="str">
            <v>NYC</v>
          </cell>
          <cell r="I131" t="str">
            <v>M</v>
          </cell>
          <cell r="J131" t="str">
            <v>U</v>
          </cell>
          <cell r="K131" t="str">
            <v>RA</v>
          </cell>
          <cell r="L131">
            <v>2</v>
          </cell>
          <cell r="M131">
            <v>2</v>
          </cell>
          <cell r="N131" t="str">
            <v>Y</v>
          </cell>
          <cell r="O131">
            <v>1</v>
          </cell>
          <cell r="Q131" t="str">
            <v>30-60</v>
          </cell>
          <cell r="R131" t="str">
            <v>B</v>
          </cell>
          <cell r="S131" t="str">
            <v>Joseph Gregory Inc</v>
          </cell>
          <cell r="U131" t="str">
            <v>(Miller)</v>
          </cell>
          <cell r="W131">
            <v>37732</v>
          </cell>
        </row>
        <row r="132">
          <cell r="G132" t="str">
            <v>Husain</v>
          </cell>
          <cell r="H132" t="str">
            <v>NYC</v>
          </cell>
          <cell r="I132" t="str">
            <v>M</v>
          </cell>
          <cell r="J132" t="str">
            <v>U</v>
          </cell>
          <cell r="K132" t="str">
            <v>RA</v>
          </cell>
          <cell r="L132">
            <v>2</v>
          </cell>
          <cell r="M132">
            <v>2</v>
          </cell>
          <cell r="N132" t="str">
            <v>Y</v>
          </cell>
          <cell r="O132">
            <v>1</v>
          </cell>
          <cell r="Q132" t="str">
            <v>30-60</v>
          </cell>
          <cell r="R132" t="str">
            <v>B</v>
          </cell>
          <cell r="S132" t="str">
            <v>Joseph Gregory Inc</v>
          </cell>
          <cell r="U132" t="str">
            <v>(Miller)</v>
          </cell>
          <cell r="W132">
            <v>0</v>
          </cell>
        </row>
        <row r="133">
          <cell r="G133" t="str">
            <v>Robinson</v>
          </cell>
          <cell r="H133" t="str">
            <v>USA</v>
          </cell>
          <cell r="I133" t="str">
            <v>M</v>
          </cell>
          <cell r="J133" t="str">
            <v>M</v>
          </cell>
          <cell r="K133" t="str">
            <v>RA</v>
          </cell>
          <cell r="L133">
            <v>4</v>
          </cell>
          <cell r="M133">
            <v>2</v>
          </cell>
          <cell r="N133" t="str">
            <v>N</v>
          </cell>
          <cell r="O133">
            <v>1</v>
          </cell>
          <cell r="Q133" t="str">
            <v>60-90</v>
          </cell>
          <cell r="R133" t="str">
            <v>B</v>
          </cell>
          <cell r="S133" t="str">
            <v>Brian Meirer</v>
          </cell>
          <cell r="W133">
            <v>37733</v>
          </cell>
        </row>
        <row r="134">
          <cell r="G134" t="str">
            <v>Kurkjian</v>
          </cell>
          <cell r="H134" t="str">
            <v>NYC</v>
          </cell>
          <cell r="I134" t="str">
            <v>M</v>
          </cell>
          <cell r="J134" t="str">
            <v>O</v>
          </cell>
          <cell r="K134" t="str">
            <v>RA</v>
          </cell>
          <cell r="L134">
            <v>3</v>
          </cell>
          <cell r="M134">
            <v>1</v>
          </cell>
          <cell r="N134" t="str">
            <v>N</v>
          </cell>
          <cell r="O134">
            <v>1</v>
          </cell>
          <cell r="Q134" t="str">
            <v>30-60</v>
          </cell>
          <cell r="R134" t="str">
            <v>W</v>
          </cell>
          <cell r="S134" t="str">
            <v>Brian Meirer</v>
          </cell>
          <cell r="U134" t="str">
            <v>lives at 22 RT, liked 1/1A</v>
          </cell>
          <cell r="W134">
            <v>37733</v>
          </cell>
        </row>
        <row r="135">
          <cell r="G135" t="str">
            <v>Nhadon</v>
          </cell>
          <cell r="H135" t="str">
            <v>Tri</v>
          </cell>
          <cell r="I135" t="str">
            <v>M</v>
          </cell>
          <cell r="J135" t="str">
            <v>M</v>
          </cell>
          <cell r="K135" t="str">
            <v>RA</v>
          </cell>
          <cell r="L135">
            <v>3</v>
          </cell>
          <cell r="M135">
            <v>2</v>
          </cell>
          <cell r="N135" t="str">
            <v>N</v>
          </cell>
          <cell r="O135" t="str">
            <v>S</v>
          </cell>
          <cell r="Q135" t="str">
            <v>IMMED</v>
          </cell>
          <cell r="R135" t="str">
            <v>B</v>
          </cell>
          <cell r="S135" t="str">
            <v>online bond</v>
          </cell>
          <cell r="U135" t="str">
            <v>lives at 22 RT, liked 1/1A</v>
          </cell>
          <cell r="W135">
            <v>37733</v>
          </cell>
        </row>
        <row r="136">
          <cell r="G136" t="str">
            <v>Werfel</v>
          </cell>
          <cell r="H136" t="str">
            <v>NYC</v>
          </cell>
          <cell r="I136" t="str">
            <v>D</v>
          </cell>
          <cell r="J136" t="str">
            <v>S</v>
          </cell>
          <cell r="K136" t="str">
            <v>OH</v>
          </cell>
          <cell r="L136">
            <v>5</v>
          </cell>
          <cell r="M136">
            <v>2</v>
          </cell>
          <cell r="N136" t="str">
            <v>N</v>
          </cell>
          <cell r="O136" t="str">
            <v>S</v>
          </cell>
          <cell r="Q136" t="str">
            <v>60-90</v>
          </cell>
          <cell r="R136" t="str">
            <v>N</v>
          </cell>
          <cell r="S136" t="str">
            <v>online bond</v>
          </cell>
          <cell r="U136" t="str">
            <v>looking for 1/1 to use as a crash pad</v>
          </cell>
          <cell r="W136">
            <v>37733</v>
          </cell>
        </row>
        <row r="137">
          <cell r="G137" t="str">
            <v>Te</v>
          </cell>
          <cell r="H137" t="str">
            <v>NYC</v>
          </cell>
          <cell r="I137" t="str">
            <v>D</v>
          </cell>
          <cell r="J137" t="str">
            <v>U</v>
          </cell>
          <cell r="K137" t="str">
            <v>RA</v>
          </cell>
          <cell r="L137">
            <v>3</v>
          </cell>
          <cell r="M137">
            <v>3</v>
          </cell>
          <cell r="N137" t="str">
            <v>N</v>
          </cell>
          <cell r="O137">
            <v>1</v>
          </cell>
          <cell r="Q137" t="str">
            <v>30-60</v>
          </cell>
          <cell r="R137" t="str">
            <v>N</v>
          </cell>
          <cell r="S137" t="str">
            <v>online bond</v>
          </cell>
          <cell r="U137" t="str">
            <v>looking for 1/1 to use as a crash pad</v>
          </cell>
          <cell r="W137">
            <v>37733</v>
          </cell>
        </row>
        <row r="138">
          <cell r="G138" t="str">
            <v>Biha</v>
          </cell>
          <cell r="H138" t="str">
            <v>NYC</v>
          </cell>
          <cell r="I138" t="str">
            <v>M</v>
          </cell>
          <cell r="J138" t="str">
            <v>N</v>
          </cell>
          <cell r="K138" t="str">
            <v>RA</v>
          </cell>
          <cell r="L138">
            <v>3</v>
          </cell>
          <cell r="M138">
            <v>5</v>
          </cell>
          <cell r="N138" t="str">
            <v>N</v>
          </cell>
          <cell r="O138">
            <v>2</v>
          </cell>
          <cell r="Q138" t="str">
            <v>60-90</v>
          </cell>
          <cell r="R138" t="str">
            <v>B</v>
          </cell>
          <cell r="S138" t="str">
            <v>Citi Habitats</v>
          </cell>
          <cell r="U138" t="str">
            <v>looking for 1/1 to use as a crash pad</v>
          </cell>
          <cell r="W138">
            <v>37733</v>
          </cell>
        </row>
        <row r="139">
          <cell r="G139" t="str">
            <v>Biha</v>
          </cell>
          <cell r="H139" t="str">
            <v>NYC</v>
          </cell>
          <cell r="I139" t="str">
            <v>M</v>
          </cell>
          <cell r="J139" t="str">
            <v>N</v>
          </cell>
          <cell r="K139" t="str">
            <v>RA</v>
          </cell>
          <cell r="L139">
            <v>3</v>
          </cell>
          <cell r="M139">
            <v>5</v>
          </cell>
          <cell r="N139" t="str">
            <v>N</v>
          </cell>
          <cell r="O139">
            <v>2</v>
          </cell>
          <cell r="Q139" t="str">
            <v>60-90</v>
          </cell>
          <cell r="R139" t="str">
            <v>B</v>
          </cell>
          <cell r="S139" t="str">
            <v>Citi Habitats</v>
          </cell>
          <cell r="W139">
            <v>0</v>
          </cell>
        </row>
        <row r="140">
          <cell r="G140" t="str">
            <v>White</v>
          </cell>
          <cell r="H140" t="str">
            <v>NYC</v>
          </cell>
          <cell r="I140" t="str">
            <v>D</v>
          </cell>
          <cell r="J140" t="str">
            <v>S</v>
          </cell>
          <cell r="K140" t="str">
            <v>OH</v>
          </cell>
          <cell r="L140">
            <v>5</v>
          </cell>
          <cell r="M140">
            <v>2</v>
          </cell>
          <cell r="N140" t="str">
            <v>N</v>
          </cell>
          <cell r="O140">
            <v>1</v>
          </cell>
          <cell r="Q140" t="str">
            <v>IMMED</v>
          </cell>
          <cell r="R140" t="str">
            <v>B</v>
          </cell>
          <cell r="S140" t="str">
            <v>Citi Habitats</v>
          </cell>
          <cell r="W140">
            <v>37734</v>
          </cell>
        </row>
        <row r="141">
          <cell r="G141" t="str">
            <v>Weston</v>
          </cell>
          <cell r="H141" t="str">
            <v>Tri</v>
          </cell>
          <cell r="I141" t="str">
            <v>D</v>
          </cell>
          <cell r="J141" t="str">
            <v>S</v>
          </cell>
          <cell r="K141" t="str">
            <v>OH</v>
          </cell>
          <cell r="L141">
            <v>5</v>
          </cell>
          <cell r="M141">
            <v>2</v>
          </cell>
          <cell r="N141" t="str">
            <v>N</v>
          </cell>
          <cell r="O141">
            <v>1</v>
          </cell>
          <cell r="Q141" t="str">
            <v>30-60</v>
          </cell>
          <cell r="R141" t="str">
            <v>R</v>
          </cell>
          <cell r="W141">
            <v>37734</v>
          </cell>
        </row>
        <row r="142">
          <cell r="G142" t="str">
            <v>Bagnato</v>
          </cell>
          <cell r="H142" t="str">
            <v>Tri</v>
          </cell>
          <cell r="I142" t="str">
            <v>D</v>
          </cell>
          <cell r="J142" t="str">
            <v>N</v>
          </cell>
          <cell r="K142" t="str">
            <v>OH</v>
          </cell>
          <cell r="L142">
            <v>5</v>
          </cell>
          <cell r="M142">
            <v>4</v>
          </cell>
          <cell r="N142" t="str">
            <v>Y</v>
          </cell>
          <cell r="O142">
            <v>2</v>
          </cell>
          <cell r="Q142" t="str">
            <v>60-90</v>
          </cell>
          <cell r="R142" t="str">
            <v>W</v>
          </cell>
          <cell r="U142" t="str">
            <v>$1250 2/2</v>
          </cell>
          <cell r="W142">
            <v>37734</v>
          </cell>
        </row>
        <row r="143">
          <cell r="G143" t="str">
            <v>Henz</v>
          </cell>
          <cell r="H143" t="str">
            <v>NYC</v>
          </cell>
          <cell r="I143" t="str">
            <v>D</v>
          </cell>
          <cell r="J143" t="str">
            <v>N</v>
          </cell>
          <cell r="K143" t="str">
            <v>RA</v>
          </cell>
          <cell r="L143">
            <v>4</v>
          </cell>
          <cell r="M143">
            <v>4</v>
          </cell>
          <cell r="N143" t="str">
            <v>Y</v>
          </cell>
          <cell r="O143">
            <v>2</v>
          </cell>
          <cell r="Q143" t="str">
            <v>30-60</v>
          </cell>
          <cell r="R143" t="str">
            <v>B</v>
          </cell>
          <cell r="S143" t="str">
            <v>Nest Seekers, LLC</v>
          </cell>
          <cell r="U143" t="str">
            <v>$1250 2/2</v>
          </cell>
          <cell r="W143">
            <v>37734</v>
          </cell>
        </row>
        <row r="144">
          <cell r="G144" t="str">
            <v>Bodie</v>
          </cell>
          <cell r="H144" t="str">
            <v>NYC</v>
          </cell>
          <cell r="I144" t="str">
            <v>U</v>
          </cell>
          <cell r="J144" t="str">
            <v>O</v>
          </cell>
          <cell r="K144" t="str">
            <v>RA</v>
          </cell>
          <cell r="L144">
            <v>3</v>
          </cell>
          <cell r="M144">
            <v>2</v>
          </cell>
          <cell r="N144" t="str">
            <v>N</v>
          </cell>
          <cell r="O144">
            <v>2</v>
          </cell>
          <cell r="Q144" t="str">
            <v>60-90</v>
          </cell>
          <cell r="R144" t="str">
            <v>I</v>
          </cell>
          <cell r="S144" t="str">
            <v>Nest Seekers, LLC</v>
          </cell>
          <cell r="U144" t="str">
            <v>making a 2nd appt w/ finance- interested in G &amp; H line's 1/1</v>
          </cell>
          <cell r="W144">
            <v>37734</v>
          </cell>
        </row>
        <row r="145">
          <cell r="G145" t="str">
            <v>Ing</v>
          </cell>
          <cell r="H145" t="str">
            <v>NYC</v>
          </cell>
          <cell r="I145" t="str">
            <v>D</v>
          </cell>
          <cell r="J145" t="str">
            <v>U</v>
          </cell>
          <cell r="K145" t="str">
            <v>RA</v>
          </cell>
          <cell r="L145">
            <v>4</v>
          </cell>
          <cell r="M145">
            <v>2</v>
          </cell>
          <cell r="N145" t="str">
            <v>Y</v>
          </cell>
          <cell r="O145">
            <v>1</v>
          </cell>
          <cell r="Q145" t="str">
            <v>60-90</v>
          </cell>
          <cell r="R145" t="str">
            <v>O</v>
          </cell>
          <cell r="S145" t="str">
            <v>Nest Seekers, LLC</v>
          </cell>
          <cell r="U145" t="str">
            <v>very interested in the H line, gave them application, will fax app 4/24 (Sill)</v>
          </cell>
          <cell r="W145">
            <v>37734</v>
          </cell>
        </row>
        <row r="146">
          <cell r="G146" t="str">
            <v>Kosinov</v>
          </cell>
          <cell r="H146" t="str">
            <v>NYC</v>
          </cell>
          <cell r="I146" t="str">
            <v>D</v>
          </cell>
          <cell r="J146" t="str">
            <v>N</v>
          </cell>
          <cell r="K146" t="str">
            <v>OC</v>
          </cell>
          <cell r="L146">
            <v>4</v>
          </cell>
          <cell r="M146">
            <v>2</v>
          </cell>
          <cell r="N146" t="str">
            <v>N</v>
          </cell>
          <cell r="O146">
            <v>1</v>
          </cell>
          <cell r="Q146" t="str">
            <v>60-90</v>
          </cell>
          <cell r="R146" t="str">
            <v>W</v>
          </cell>
          <cell r="U146" t="str">
            <v>very interested in the H line, gave them application, will fax app 4/24 (Sill)</v>
          </cell>
          <cell r="W146">
            <v>37734</v>
          </cell>
        </row>
        <row r="147">
          <cell r="G147" t="str">
            <v>Krupp</v>
          </cell>
          <cell r="H147" t="str">
            <v>USA</v>
          </cell>
          <cell r="I147" t="str">
            <v>D</v>
          </cell>
          <cell r="J147" t="str">
            <v>M</v>
          </cell>
          <cell r="K147" t="str">
            <v>RA</v>
          </cell>
          <cell r="L147">
            <v>1</v>
          </cell>
          <cell r="M147">
            <v>1</v>
          </cell>
          <cell r="N147" t="str">
            <v>N</v>
          </cell>
          <cell r="O147" t="str">
            <v>S</v>
          </cell>
          <cell r="Q147" t="str">
            <v>60-90</v>
          </cell>
          <cell r="R147" t="str">
            <v>I</v>
          </cell>
          <cell r="U147" t="str">
            <v>interested in the grant</v>
          </cell>
          <cell r="W147">
            <v>37734</v>
          </cell>
        </row>
        <row r="148">
          <cell r="G148" t="str">
            <v>Aher</v>
          </cell>
          <cell r="H148" t="str">
            <v>NYC</v>
          </cell>
          <cell r="I148" t="str">
            <v>D</v>
          </cell>
          <cell r="J148" t="str">
            <v>N</v>
          </cell>
          <cell r="K148" t="str">
            <v>RA</v>
          </cell>
          <cell r="L148">
            <v>3</v>
          </cell>
          <cell r="M148">
            <v>2</v>
          </cell>
          <cell r="N148" t="str">
            <v>N</v>
          </cell>
          <cell r="O148">
            <v>1</v>
          </cell>
          <cell r="Q148" t="str">
            <v>30-60</v>
          </cell>
          <cell r="R148" t="str">
            <v>N</v>
          </cell>
          <cell r="U148" t="str">
            <v>interested in the grant</v>
          </cell>
          <cell r="W148">
            <v>37734</v>
          </cell>
        </row>
        <row r="149">
          <cell r="G149" t="str">
            <v>Aher</v>
          </cell>
          <cell r="H149" t="str">
            <v>NYC</v>
          </cell>
          <cell r="I149" t="str">
            <v>D</v>
          </cell>
          <cell r="J149" t="str">
            <v>N</v>
          </cell>
          <cell r="K149" t="str">
            <v>RA</v>
          </cell>
          <cell r="L149">
            <v>3</v>
          </cell>
          <cell r="M149">
            <v>2</v>
          </cell>
          <cell r="N149" t="str">
            <v>N</v>
          </cell>
          <cell r="O149">
            <v>1</v>
          </cell>
          <cell r="Q149" t="str">
            <v>30-60</v>
          </cell>
          <cell r="R149" t="str">
            <v>N</v>
          </cell>
          <cell r="U149" t="str">
            <v>interested in the grant</v>
          </cell>
          <cell r="W149">
            <v>0</v>
          </cell>
        </row>
        <row r="150">
          <cell r="G150" t="str">
            <v>Anaelazan</v>
          </cell>
          <cell r="H150" t="str">
            <v>NYC</v>
          </cell>
          <cell r="I150" t="str">
            <v>D</v>
          </cell>
          <cell r="J150" t="str">
            <v>U</v>
          </cell>
          <cell r="K150" t="str">
            <v>RA</v>
          </cell>
          <cell r="L150">
            <v>4</v>
          </cell>
          <cell r="M150">
            <v>2</v>
          </cell>
          <cell r="N150" t="str">
            <v>N</v>
          </cell>
          <cell r="O150">
            <v>2</v>
          </cell>
          <cell r="Q150" t="str">
            <v>60-90</v>
          </cell>
          <cell r="R150" t="str">
            <v>N</v>
          </cell>
          <cell r="W150">
            <v>37735</v>
          </cell>
        </row>
        <row r="151">
          <cell r="G151" t="str">
            <v>Resnick</v>
          </cell>
          <cell r="H151" t="str">
            <v>NYC</v>
          </cell>
          <cell r="I151" t="str">
            <v>D</v>
          </cell>
          <cell r="J151" t="str">
            <v>M</v>
          </cell>
          <cell r="K151" t="str">
            <v>OH</v>
          </cell>
          <cell r="L151">
            <v>2</v>
          </cell>
          <cell r="M151">
            <v>2</v>
          </cell>
          <cell r="N151" t="str">
            <v>N</v>
          </cell>
          <cell r="O151">
            <v>1</v>
          </cell>
          <cell r="Q151" t="str">
            <v>30-60</v>
          </cell>
          <cell r="R151" t="str">
            <v>N</v>
          </cell>
          <cell r="W151">
            <v>37735</v>
          </cell>
        </row>
        <row r="152">
          <cell r="G152" t="str">
            <v>Hegerman</v>
          </cell>
          <cell r="H152" t="str">
            <v>NYC</v>
          </cell>
          <cell r="I152" t="str">
            <v>O</v>
          </cell>
          <cell r="J152" t="str">
            <v>M</v>
          </cell>
          <cell r="K152" t="str">
            <v>OH</v>
          </cell>
          <cell r="L152">
            <v>2</v>
          </cell>
          <cell r="M152">
            <v>2</v>
          </cell>
          <cell r="N152" t="str">
            <v>N</v>
          </cell>
          <cell r="O152">
            <v>2</v>
          </cell>
          <cell r="Q152" t="str">
            <v>60-90</v>
          </cell>
          <cell r="R152" t="str">
            <v>B</v>
          </cell>
          <cell r="S152" t="str">
            <v>Veronica (CH)</v>
          </cell>
          <cell r="W152">
            <v>37735</v>
          </cell>
        </row>
        <row r="153">
          <cell r="G153" t="str">
            <v>Naughter</v>
          </cell>
          <cell r="H153" t="str">
            <v>NYC</v>
          </cell>
          <cell r="I153" t="str">
            <v>D</v>
          </cell>
          <cell r="J153" t="str">
            <v>N</v>
          </cell>
          <cell r="K153" t="str">
            <v>RA</v>
          </cell>
          <cell r="L153">
            <v>3</v>
          </cell>
          <cell r="N153" t="str">
            <v>N</v>
          </cell>
          <cell r="O153">
            <v>1</v>
          </cell>
          <cell r="Q153" t="str">
            <v>60-90</v>
          </cell>
          <cell r="R153" t="str">
            <v>B</v>
          </cell>
          <cell r="S153" t="str">
            <v>Brian Meier (CH)</v>
          </cell>
          <cell r="W153">
            <v>37735</v>
          </cell>
        </row>
        <row r="154">
          <cell r="G154" t="str">
            <v>Lyn</v>
          </cell>
          <cell r="H154" t="str">
            <v>NYC</v>
          </cell>
          <cell r="I154" t="str">
            <v>O</v>
          </cell>
          <cell r="J154" t="str">
            <v>U</v>
          </cell>
          <cell r="K154" t="str">
            <v>RA</v>
          </cell>
          <cell r="L154">
            <v>4</v>
          </cell>
          <cell r="M154">
            <v>2</v>
          </cell>
          <cell r="N154" t="str">
            <v>Y</v>
          </cell>
          <cell r="O154">
            <v>1</v>
          </cell>
          <cell r="Q154" t="str">
            <v>IMMED</v>
          </cell>
          <cell r="R154" t="str">
            <v>W</v>
          </cell>
          <cell r="S154" t="str">
            <v>Brian Meier (CH)</v>
          </cell>
          <cell r="U154" t="str">
            <v>looking for terrace 1/1 19C (Chou)</v>
          </cell>
          <cell r="W154">
            <v>37735</v>
          </cell>
        </row>
        <row r="155">
          <cell r="G155" t="str">
            <v>Valdez</v>
          </cell>
          <cell r="H155" t="str">
            <v>NYC</v>
          </cell>
          <cell r="I155" t="str">
            <v>U</v>
          </cell>
          <cell r="J155" t="str">
            <v>N</v>
          </cell>
          <cell r="K155" t="str">
            <v>RA</v>
          </cell>
          <cell r="L155">
            <v>4</v>
          </cell>
          <cell r="M155">
            <v>2</v>
          </cell>
          <cell r="N155" t="str">
            <v>N</v>
          </cell>
          <cell r="O155">
            <v>2</v>
          </cell>
          <cell r="Q155" t="str">
            <v>IMMED</v>
          </cell>
          <cell r="R155" t="str">
            <v>B</v>
          </cell>
          <cell r="S155" t="str">
            <v>Benjamin James</v>
          </cell>
          <cell r="U155" t="str">
            <v>(Imona)</v>
          </cell>
          <cell r="W155">
            <v>37735</v>
          </cell>
        </row>
        <row r="156">
          <cell r="G156" t="str">
            <v>Wolomtz</v>
          </cell>
          <cell r="H156" t="str">
            <v>NYC</v>
          </cell>
          <cell r="I156" t="str">
            <v>D</v>
          </cell>
          <cell r="J156" t="str">
            <v>N</v>
          </cell>
          <cell r="K156" t="str">
            <v>RA</v>
          </cell>
          <cell r="L156">
            <v>5</v>
          </cell>
          <cell r="M156">
            <v>1</v>
          </cell>
          <cell r="N156" t="str">
            <v>N</v>
          </cell>
          <cell r="O156">
            <v>1</v>
          </cell>
          <cell r="Q156" t="str">
            <v>IMMED</v>
          </cell>
          <cell r="R156" t="str">
            <v>W</v>
          </cell>
          <cell r="S156" t="str">
            <v>Benjamin James</v>
          </cell>
          <cell r="U156" t="str">
            <v>(Imona)</v>
          </cell>
          <cell r="W156">
            <v>37735</v>
          </cell>
        </row>
        <row r="157">
          <cell r="G157" t="str">
            <v>Meeker</v>
          </cell>
          <cell r="H157" t="str">
            <v>USA</v>
          </cell>
          <cell r="I157" t="str">
            <v>M</v>
          </cell>
          <cell r="J157" t="str">
            <v>M</v>
          </cell>
          <cell r="K157" t="str">
            <v>RA</v>
          </cell>
          <cell r="L157">
            <v>2</v>
          </cell>
          <cell r="M157">
            <v>2</v>
          </cell>
          <cell r="N157" t="str">
            <v>Y</v>
          </cell>
          <cell r="O157" t="str">
            <v>S</v>
          </cell>
          <cell r="Q157" t="str">
            <v>30-60</v>
          </cell>
          <cell r="R157" t="str">
            <v>B</v>
          </cell>
          <cell r="S157" t="str">
            <v>Brian (CH)</v>
          </cell>
          <cell r="U157" t="str">
            <v>Floor plan B, C, D</v>
          </cell>
          <cell r="W157">
            <v>37735</v>
          </cell>
        </row>
        <row r="158">
          <cell r="G158" t="str">
            <v>Stern</v>
          </cell>
          <cell r="H158" t="str">
            <v>NYC</v>
          </cell>
          <cell r="I158" t="str">
            <v>D</v>
          </cell>
          <cell r="J158" t="str">
            <v>M</v>
          </cell>
          <cell r="K158" t="str">
            <v>OC</v>
          </cell>
          <cell r="L158">
            <v>4</v>
          </cell>
          <cell r="M158">
            <v>2</v>
          </cell>
          <cell r="N158" t="str">
            <v>N</v>
          </cell>
          <cell r="O158">
            <v>2</v>
          </cell>
          <cell r="Q158" t="str">
            <v>30-60</v>
          </cell>
          <cell r="R158" t="str">
            <v>B</v>
          </cell>
          <cell r="S158" t="str">
            <v>Brian (CH)</v>
          </cell>
          <cell r="U158" t="str">
            <v>Floor plan B, C, D</v>
          </cell>
          <cell r="W158">
            <v>37735</v>
          </cell>
        </row>
        <row r="159">
          <cell r="G159" t="str">
            <v>Chu</v>
          </cell>
          <cell r="H159" t="str">
            <v>NYC</v>
          </cell>
          <cell r="I159" t="str">
            <v>D</v>
          </cell>
          <cell r="J159" t="str">
            <v>M</v>
          </cell>
          <cell r="K159" t="str">
            <v>OC</v>
          </cell>
          <cell r="L159">
            <v>4</v>
          </cell>
          <cell r="M159">
            <v>2</v>
          </cell>
          <cell r="N159" t="str">
            <v>N</v>
          </cell>
          <cell r="O159">
            <v>2</v>
          </cell>
          <cell r="Q159" t="str">
            <v>30-60</v>
          </cell>
          <cell r="R159" t="str">
            <v>B</v>
          </cell>
          <cell r="S159" t="str">
            <v>Brian (CH)</v>
          </cell>
          <cell r="U159" t="str">
            <v>2/2 will return w/ wife</v>
          </cell>
          <cell r="W159">
            <v>37735</v>
          </cell>
        </row>
        <row r="160">
          <cell r="G160" t="str">
            <v>Murphy</v>
          </cell>
          <cell r="H160" t="str">
            <v>NYC</v>
          </cell>
          <cell r="I160" t="str">
            <v>D</v>
          </cell>
          <cell r="K160" t="str">
            <v>OH</v>
          </cell>
          <cell r="L160">
            <v>5</v>
          </cell>
          <cell r="M160">
            <v>2</v>
          </cell>
          <cell r="N160" t="str">
            <v>N</v>
          </cell>
          <cell r="O160">
            <v>2</v>
          </cell>
          <cell r="R160" t="str">
            <v>N</v>
          </cell>
          <cell r="U160" t="str">
            <v>interested in 2/2, will return w/ family, currently lives in MA</v>
          </cell>
          <cell r="W160">
            <v>37735</v>
          </cell>
        </row>
        <row r="161">
          <cell r="G161" t="str">
            <v>Berger</v>
          </cell>
          <cell r="H161" t="str">
            <v>NYC</v>
          </cell>
          <cell r="I161" t="str">
            <v>D</v>
          </cell>
          <cell r="J161" t="str">
            <v>S</v>
          </cell>
          <cell r="K161" t="str">
            <v>OH</v>
          </cell>
          <cell r="L161">
            <v>5</v>
          </cell>
          <cell r="O161">
            <v>2</v>
          </cell>
          <cell r="Q161" t="str">
            <v>30-60</v>
          </cell>
          <cell r="R161" t="str">
            <v>B</v>
          </cell>
          <cell r="S161" t="str">
            <v>Best/Joe Branco</v>
          </cell>
          <cell r="U161" t="str">
            <v>tenant needs to move in by 6/1, trying to extend move to july</v>
          </cell>
          <cell r="W161">
            <v>37735</v>
          </cell>
        </row>
        <row r="162">
          <cell r="G162" t="str">
            <v>Berger</v>
          </cell>
          <cell r="H162" t="str">
            <v>NYC</v>
          </cell>
          <cell r="I162" t="str">
            <v>D</v>
          </cell>
          <cell r="J162" t="str">
            <v>S</v>
          </cell>
          <cell r="K162" t="str">
            <v>OH</v>
          </cell>
          <cell r="L162">
            <v>5</v>
          </cell>
          <cell r="O162">
            <v>2</v>
          </cell>
          <cell r="Q162" t="str">
            <v>30-60</v>
          </cell>
          <cell r="R162" t="str">
            <v>B</v>
          </cell>
          <cell r="S162" t="str">
            <v>Best/Joe Branco</v>
          </cell>
          <cell r="U162" t="str">
            <v>tenant needs to move in by 6/1, trying to extend move to july</v>
          </cell>
          <cell r="W162">
            <v>0</v>
          </cell>
        </row>
        <row r="163">
          <cell r="G163" t="str">
            <v>Watson</v>
          </cell>
          <cell r="H163" t="str">
            <v>NYC</v>
          </cell>
          <cell r="I163" t="str">
            <v>D</v>
          </cell>
          <cell r="J163" t="str">
            <v>O</v>
          </cell>
          <cell r="K163" t="str">
            <v>RA</v>
          </cell>
          <cell r="L163">
            <v>5</v>
          </cell>
          <cell r="M163">
            <v>2</v>
          </cell>
          <cell r="N163" t="str">
            <v>N</v>
          </cell>
          <cell r="O163">
            <v>1</v>
          </cell>
          <cell r="Q163" t="str">
            <v>30-60</v>
          </cell>
          <cell r="R163" t="str">
            <v>W</v>
          </cell>
          <cell r="S163" t="str">
            <v>Best/Joe Branco</v>
          </cell>
          <cell r="U163" t="str">
            <v>tenant needs to move in by 6/1, trying to extend move to july</v>
          </cell>
          <cell r="W163">
            <v>37736</v>
          </cell>
        </row>
        <row r="164">
          <cell r="G164" t="str">
            <v>Onishi</v>
          </cell>
          <cell r="H164" t="str">
            <v>O</v>
          </cell>
          <cell r="I164" t="str">
            <v>O</v>
          </cell>
          <cell r="J164" t="str">
            <v>O</v>
          </cell>
          <cell r="K164" t="str">
            <v>RA</v>
          </cell>
          <cell r="L164">
            <v>5</v>
          </cell>
          <cell r="M164">
            <v>2</v>
          </cell>
          <cell r="N164" t="str">
            <v>N</v>
          </cell>
          <cell r="O164">
            <v>1</v>
          </cell>
          <cell r="Q164" t="str">
            <v>30-60</v>
          </cell>
          <cell r="R164" t="str">
            <v>W</v>
          </cell>
          <cell r="U164" t="str">
            <v>Student not interested</v>
          </cell>
          <cell r="W164">
            <v>37736</v>
          </cell>
        </row>
        <row r="165">
          <cell r="G165" t="str">
            <v>Hoey</v>
          </cell>
          <cell r="H165" t="str">
            <v>NYC</v>
          </cell>
          <cell r="I165" t="str">
            <v>D</v>
          </cell>
          <cell r="J165" t="str">
            <v>U</v>
          </cell>
          <cell r="K165" t="str">
            <v>RA</v>
          </cell>
          <cell r="L165">
            <v>3</v>
          </cell>
          <cell r="M165">
            <v>3</v>
          </cell>
          <cell r="N165" t="str">
            <v>N</v>
          </cell>
          <cell r="O165">
            <v>2</v>
          </cell>
          <cell r="Q165" t="str">
            <v>IMMED</v>
          </cell>
          <cell r="R165" t="str">
            <v>I</v>
          </cell>
          <cell r="U165" t="str">
            <v>Student not interested</v>
          </cell>
          <cell r="W165">
            <v>37736</v>
          </cell>
        </row>
        <row r="166">
          <cell r="G166" t="str">
            <v>Hoey</v>
          </cell>
          <cell r="H166" t="str">
            <v>NYC</v>
          </cell>
          <cell r="I166" t="str">
            <v>D</v>
          </cell>
          <cell r="J166" t="str">
            <v>U</v>
          </cell>
          <cell r="K166" t="str">
            <v>RA</v>
          </cell>
          <cell r="L166">
            <v>3</v>
          </cell>
          <cell r="M166">
            <v>3</v>
          </cell>
          <cell r="N166" t="str">
            <v>N</v>
          </cell>
          <cell r="O166">
            <v>2</v>
          </cell>
          <cell r="Q166" t="str">
            <v>IMMED</v>
          </cell>
          <cell r="R166" t="str">
            <v>I</v>
          </cell>
          <cell r="U166" t="str">
            <v>Student not interested</v>
          </cell>
          <cell r="W166">
            <v>0</v>
          </cell>
        </row>
        <row r="167">
          <cell r="G167" t="str">
            <v>Reed</v>
          </cell>
          <cell r="H167" t="str">
            <v>NYC</v>
          </cell>
          <cell r="I167" t="str">
            <v>D</v>
          </cell>
          <cell r="J167" t="str">
            <v>U</v>
          </cell>
          <cell r="K167" t="str">
            <v>RA</v>
          </cell>
          <cell r="L167">
            <v>2</v>
          </cell>
          <cell r="M167">
            <v>1</v>
          </cell>
          <cell r="N167" t="str">
            <v>N</v>
          </cell>
          <cell r="O167">
            <v>2</v>
          </cell>
          <cell r="Q167" t="str">
            <v>IMMED</v>
          </cell>
          <cell r="R167" t="str">
            <v>O</v>
          </cell>
          <cell r="U167" t="str">
            <v>sister moving from san francisco, will be visiting in a couple weeks, no move in date yet, probably prefers hi river view</v>
          </cell>
          <cell r="W167">
            <v>37737</v>
          </cell>
        </row>
        <row r="168">
          <cell r="G168" t="str">
            <v>Farah</v>
          </cell>
          <cell r="H168" t="str">
            <v>NYC</v>
          </cell>
          <cell r="I168" t="str">
            <v>D</v>
          </cell>
          <cell r="J168" t="str">
            <v>O</v>
          </cell>
          <cell r="K168" t="str">
            <v>RA</v>
          </cell>
          <cell r="L168">
            <v>3</v>
          </cell>
          <cell r="M168">
            <v>5</v>
          </cell>
          <cell r="N168" t="str">
            <v>N</v>
          </cell>
          <cell r="O168">
            <v>2</v>
          </cell>
          <cell r="Q168" t="str">
            <v>60-90</v>
          </cell>
          <cell r="R168" t="str">
            <v>W</v>
          </cell>
          <cell r="U168" t="str">
            <v>wife Janine, 2 kids, live at PS 89 - has ministry already have LMDC</v>
          </cell>
          <cell r="W168">
            <v>37737</v>
          </cell>
        </row>
        <row r="169">
          <cell r="G169" t="str">
            <v>Hant</v>
          </cell>
          <cell r="H169" t="str">
            <v>NYC</v>
          </cell>
          <cell r="I169" t="str">
            <v>M</v>
          </cell>
          <cell r="J169" t="str">
            <v>O</v>
          </cell>
          <cell r="K169" t="str">
            <v>RA</v>
          </cell>
          <cell r="L169">
            <v>4</v>
          </cell>
          <cell r="M169">
            <v>2</v>
          </cell>
          <cell r="N169" t="str">
            <v>Y</v>
          </cell>
          <cell r="O169">
            <v>1</v>
          </cell>
          <cell r="Q169" t="str">
            <v>30-60</v>
          </cell>
          <cell r="R169" t="str">
            <v>B</v>
          </cell>
          <cell r="S169" t="str">
            <v>Eli Adaha (CH)</v>
          </cell>
          <cell r="U169" t="str">
            <v>interested in 3rd flr</v>
          </cell>
          <cell r="W169">
            <v>37737</v>
          </cell>
        </row>
        <row r="170">
          <cell r="G170" t="str">
            <v>Hayward</v>
          </cell>
          <cell r="H170" t="str">
            <v>NYC</v>
          </cell>
          <cell r="I170" t="str">
            <v>D</v>
          </cell>
          <cell r="J170" t="str">
            <v>U</v>
          </cell>
          <cell r="K170" t="str">
            <v>RA</v>
          </cell>
          <cell r="L170">
            <v>4</v>
          </cell>
          <cell r="M170">
            <v>2</v>
          </cell>
          <cell r="N170" t="str">
            <v>Y</v>
          </cell>
          <cell r="O170">
            <v>1</v>
          </cell>
          <cell r="Q170" t="str">
            <v>60-90</v>
          </cell>
          <cell r="R170" t="str">
            <v>W</v>
          </cell>
          <cell r="S170" t="str">
            <v>Eli Adaha (CH)</v>
          </cell>
          <cell r="U170" t="str">
            <v>wants to be on wait list for 19C, lives on Chambers St., likes good construction values, works in fashion industry</v>
          </cell>
          <cell r="W170">
            <v>37737</v>
          </cell>
        </row>
        <row r="171">
          <cell r="G171" t="str">
            <v>Endrulat</v>
          </cell>
          <cell r="H171" t="str">
            <v>NYC</v>
          </cell>
          <cell r="I171" t="str">
            <v>D</v>
          </cell>
          <cell r="J171" t="str">
            <v>U</v>
          </cell>
          <cell r="K171" t="str">
            <v>RA</v>
          </cell>
          <cell r="L171">
            <v>3</v>
          </cell>
          <cell r="M171">
            <v>2</v>
          </cell>
          <cell r="N171" t="str">
            <v>N</v>
          </cell>
          <cell r="O171">
            <v>1</v>
          </cell>
          <cell r="Q171" t="str">
            <v>IMMED</v>
          </cell>
          <cell r="R171" t="str">
            <v>W</v>
          </cell>
          <cell r="S171" t="str">
            <v>Eli Adaha (CH)</v>
          </cell>
          <cell r="U171" t="str">
            <v>telecom industry, likes river view</v>
          </cell>
          <cell r="W171">
            <v>37737</v>
          </cell>
        </row>
        <row r="172">
          <cell r="G172" t="str">
            <v>Chan, Tinnie</v>
          </cell>
          <cell r="H172" t="str">
            <v>NYC</v>
          </cell>
          <cell r="I172" t="str">
            <v>M</v>
          </cell>
          <cell r="J172" t="str">
            <v>U</v>
          </cell>
          <cell r="K172" t="str">
            <v>RA</v>
          </cell>
          <cell r="L172">
            <v>5</v>
          </cell>
          <cell r="M172">
            <v>2</v>
          </cell>
          <cell r="N172" t="str">
            <v>N</v>
          </cell>
          <cell r="O172">
            <v>2</v>
          </cell>
          <cell r="Q172" t="str">
            <v>60-90</v>
          </cell>
          <cell r="R172" t="str">
            <v>W</v>
          </cell>
          <cell r="U172" t="str">
            <v>already live in BPC, liked L line, took application (Sassano)</v>
          </cell>
          <cell r="W172">
            <v>37737</v>
          </cell>
        </row>
        <row r="173">
          <cell r="G173" t="str">
            <v>Fisherman</v>
          </cell>
          <cell r="H173" t="str">
            <v>NYC</v>
          </cell>
          <cell r="I173" t="str">
            <v>M</v>
          </cell>
          <cell r="J173" t="str">
            <v>U</v>
          </cell>
          <cell r="K173" t="str">
            <v>RA</v>
          </cell>
          <cell r="L173">
            <v>5</v>
          </cell>
          <cell r="M173">
            <v>2</v>
          </cell>
          <cell r="N173" t="str">
            <v>N</v>
          </cell>
          <cell r="O173">
            <v>1</v>
          </cell>
          <cell r="Q173" t="str">
            <v>60-90</v>
          </cell>
          <cell r="R173" t="str">
            <v>W</v>
          </cell>
          <cell r="U173" t="str">
            <v>interested in N 2/2 &amp; G 1/1/A (Beaucieu)</v>
          </cell>
          <cell r="W173">
            <v>37737</v>
          </cell>
        </row>
        <row r="174">
          <cell r="G174" t="str">
            <v>Murphy</v>
          </cell>
          <cell r="H174" t="str">
            <v>NYC</v>
          </cell>
          <cell r="I174" t="str">
            <v>M</v>
          </cell>
          <cell r="J174" t="str">
            <v>U</v>
          </cell>
          <cell r="K174" t="str">
            <v>RA</v>
          </cell>
          <cell r="L174">
            <v>5</v>
          </cell>
          <cell r="M174">
            <v>2</v>
          </cell>
          <cell r="N174" t="str">
            <v>N</v>
          </cell>
          <cell r="O174">
            <v>1</v>
          </cell>
          <cell r="Q174" t="str">
            <v>60-90</v>
          </cell>
          <cell r="R174" t="str">
            <v>W</v>
          </cell>
          <cell r="U174" t="str">
            <v>2/2 for daughter, 2nd visit</v>
          </cell>
          <cell r="W174">
            <v>37737</v>
          </cell>
        </row>
        <row r="175">
          <cell r="G175" t="str">
            <v>Wach</v>
          </cell>
          <cell r="H175" t="str">
            <v>NYC</v>
          </cell>
          <cell r="I175" t="str">
            <v>M</v>
          </cell>
          <cell r="J175" t="str">
            <v>M</v>
          </cell>
          <cell r="K175" t="str">
            <v>RA</v>
          </cell>
          <cell r="L175">
            <v>4</v>
          </cell>
          <cell r="M175">
            <v>2</v>
          </cell>
          <cell r="O175">
            <v>2</v>
          </cell>
          <cell r="Q175" t="str">
            <v>30-60</v>
          </cell>
          <cell r="R175" t="str">
            <v>B</v>
          </cell>
          <cell r="S175" t="str">
            <v>Andrea - DJ Knight</v>
          </cell>
          <cell r="U175" t="str">
            <v>most interested in A line 2/2, Andrea will follow up on Monday 4/28</v>
          </cell>
          <cell r="W175">
            <v>37737</v>
          </cell>
        </row>
        <row r="176">
          <cell r="G176" t="str">
            <v>Coppey</v>
          </cell>
          <cell r="H176" t="str">
            <v>NYC</v>
          </cell>
          <cell r="I176" t="str">
            <v>D</v>
          </cell>
          <cell r="J176" t="str">
            <v>O</v>
          </cell>
          <cell r="K176" t="str">
            <v>RA</v>
          </cell>
          <cell r="L176">
            <v>3</v>
          </cell>
          <cell r="M176">
            <v>2</v>
          </cell>
          <cell r="N176" t="str">
            <v>N</v>
          </cell>
          <cell r="O176">
            <v>1</v>
          </cell>
          <cell r="Q176" t="str">
            <v>60-90</v>
          </cell>
          <cell r="R176" t="str">
            <v>B</v>
          </cell>
          <cell r="S176" t="str">
            <v>Brian (CH)</v>
          </cell>
          <cell r="U176" t="str">
            <v>most interested in A line 2/2, Andrea will follow up on Monday 4/28</v>
          </cell>
          <cell r="W176">
            <v>37737</v>
          </cell>
        </row>
        <row r="177">
          <cell r="G177" t="str">
            <v>Lathroom</v>
          </cell>
          <cell r="H177" t="str">
            <v>NYC</v>
          </cell>
          <cell r="I177" t="str">
            <v>D</v>
          </cell>
          <cell r="J177" t="str">
            <v>U</v>
          </cell>
          <cell r="K177" t="str">
            <v>RA</v>
          </cell>
          <cell r="L177">
            <v>4</v>
          </cell>
          <cell r="M177">
            <v>2</v>
          </cell>
          <cell r="N177" t="str">
            <v>N</v>
          </cell>
          <cell r="O177">
            <v>1</v>
          </cell>
          <cell r="Q177" t="str">
            <v>30-60</v>
          </cell>
          <cell r="R177" t="str">
            <v>N</v>
          </cell>
          <cell r="S177" t="str">
            <v>Brian (CH)</v>
          </cell>
          <cell r="U177" t="str">
            <v>currently have 2 apts at the disposal, took apps, seriously considering 1/1 worth (Azzole)</v>
          </cell>
          <cell r="W177">
            <v>37737</v>
          </cell>
        </row>
        <row r="178">
          <cell r="G178" t="str">
            <v>Baum</v>
          </cell>
          <cell r="H178" t="str">
            <v>NYC</v>
          </cell>
          <cell r="I178" t="str">
            <v>D</v>
          </cell>
          <cell r="J178" t="str">
            <v>U</v>
          </cell>
          <cell r="K178" t="str">
            <v>RA</v>
          </cell>
          <cell r="L178">
            <v>4</v>
          </cell>
          <cell r="M178">
            <v>2</v>
          </cell>
          <cell r="N178" t="str">
            <v>N</v>
          </cell>
          <cell r="O178">
            <v>2</v>
          </cell>
          <cell r="Q178" t="str">
            <v>IMMED</v>
          </cell>
          <cell r="R178" t="str">
            <v>N</v>
          </cell>
          <cell r="S178" t="str">
            <v>Brian (CH)</v>
          </cell>
          <cell r="U178" t="str">
            <v>liked M line, currently lives on upper east side</v>
          </cell>
          <cell r="W178">
            <v>37737</v>
          </cell>
        </row>
        <row r="179">
          <cell r="G179" t="str">
            <v>Yee</v>
          </cell>
          <cell r="H179" t="str">
            <v>NYC</v>
          </cell>
          <cell r="I179" t="str">
            <v>D</v>
          </cell>
          <cell r="J179" t="str">
            <v>O</v>
          </cell>
          <cell r="K179" t="str">
            <v>OH</v>
          </cell>
          <cell r="L179">
            <v>2</v>
          </cell>
          <cell r="M179">
            <v>2</v>
          </cell>
          <cell r="N179" t="str">
            <v>N</v>
          </cell>
          <cell r="O179">
            <v>3</v>
          </cell>
          <cell r="Q179" t="str">
            <v>60-90</v>
          </cell>
          <cell r="R179" t="str">
            <v>W</v>
          </cell>
          <cell r="U179" t="str">
            <v>liked M line, currently lives on upper east side</v>
          </cell>
          <cell r="W179">
            <v>37737</v>
          </cell>
        </row>
        <row r="180">
          <cell r="G180" t="str">
            <v>Kuhner</v>
          </cell>
          <cell r="H180" t="str">
            <v>O</v>
          </cell>
          <cell r="I180" t="str">
            <v>M</v>
          </cell>
          <cell r="J180" t="str">
            <v>M</v>
          </cell>
          <cell r="K180" t="str">
            <v>OH</v>
          </cell>
          <cell r="L180">
            <v>4</v>
          </cell>
          <cell r="M180">
            <v>2</v>
          </cell>
          <cell r="N180" t="str">
            <v>N</v>
          </cell>
          <cell r="O180">
            <v>1</v>
          </cell>
          <cell r="Q180" t="str">
            <v>30-60</v>
          </cell>
          <cell r="R180" t="str">
            <v>B</v>
          </cell>
          <cell r="S180" t="str">
            <v>Brian (CH)</v>
          </cell>
          <cell r="U180" t="str">
            <v>liked M line, currently lives on upper east side</v>
          </cell>
          <cell r="W180">
            <v>37737</v>
          </cell>
        </row>
        <row r="181">
          <cell r="G181" t="str">
            <v>Barrie</v>
          </cell>
          <cell r="H181" t="str">
            <v>NYC</v>
          </cell>
          <cell r="I181" t="str">
            <v>M</v>
          </cell>
          <cell r="J181" t="str">
            <v>U</v>
          </cell>
          <cell r="K181" t="str">
            <v>RA</v>
          </cell>
          <cell r="L181">
            <v>1</v>
          </cell>
          <cell r="M181">
            <v>2</v>
          </cell>
          <cell r="N181" t="str">
            <v>N</v>
          </cell>
          <cell r="O181">
            <v>1</v>
          </cell>
          <cell r="Q181" t="str">
            <v>IMMED</v>
          </cell>
          <cell r="R181" t="str">
            <v>B</v>
          </cell>
          <cell r="S181" t="str">
            <v>Brian (CH)</v>
          </cell>
          <cell r="W181">
            <v>37737</v>
          </cell>
        </row>
        <row r="182">
          <cell r="G182" t="str">
            <v>Rubio</v>
          </cell>
          <cell r="H182" t="str">
            <v>NYC</v>
          </cell>
          <cell r="I182" t="str">
            <v>D</v>
          </cell>
          <cell r="J182" t="str">
            <v>O</v>
          </cell>
          <cell r="K182" t="str">
            <v>RA</v>
          </cell>
          <cell r="L182">
            <v>3</v>
          </cell>
          <cell r="M182">
            <v>1</v>
          </cell>
          <cell r="N182" t="str">
            <v>N</v>
          </cell>
          <cell r="O182" t="str">
            <v>S</v>
          </cell>
          <cell r="Q182" t="str">
            <v>30-60</v>
          </cell>
          <cell r="R182" t="str">
            <v>O</v>
          </cell>
          <cell r="S182" t="str">
            <v>Brian (CH)</v>
          </cell>
          <cell r="U182" t="str">
            <v>didn't like view from studio</v>
          </cell>
          <cell r="W182">
            <v>37737</v>
          </cell>
        </row>
        <row r="183">
          <cell r="G183" t="str">
            <v>Lopez</v>
          </cell>
          <cell r="H183" t="str">
            <v>NYC</v>
          </cell>
          <cell r="I183" t="str">
            <v>U</v>
          </cell>
          <cell r="J183" t="str">
            <v>N</v>
          </cell>
          <cell r="K183" t="str">
            <v>RA</v>
          </cell>
          <cell r="L183">
            <v>5</v>
          </cell>
          <cell r="M183">
            <v>1</v>
          </cell>
          <cell r="N183" t="str">
            <v>Y</v>
          </cell>
          <cell r="O183">
            <v>2</v>
          </cell>
          <cell r="Q183" t="str">
            <v>60-90</v>
          </cell>
          <cell r="R183" t="str">
            <v>W</v>
          </cell>
          <cell r="U183" t="str">
            <v>didn't like view from studio</v>
          </cell>
          <cell r="W183">
            <v>37737</v>
          </cell>
        </row>
        <row r="184">
          <cell r="G184" t="str">
            <v>Magel</v>
          </cell>
          <cell r="H184" t="str">
            <v>NYC</v>
          </cell>
          <cell r="I184" t="str">
            <v>M</v>
          </cell>
          <cell r="J184" t="str">
            <v>O</v>
          </cell>
          <cell r="K184" t="str">
            <v>RA</v>
          </cell>
          <cell r="L184">
            <v>4</v>
          </cell>
          <cell r="M184">
            <v>1</v>
          </cell>
          <cell r="N184" t="str">
            <v>N</v>
          </cell>
          <cell r="O184">
            <v>1</v>
          </cell>
          <cell r="Q184" t="str">
            <v>60-90</v>
          </cell>
          <cell r="R184" t="str">
            <v>N</v>
          </cell>
          <cell r="U184" t="str">
            <v>apt M6G</v>
          </cell>
          <cell r="W184">
            <v>37737</v>
          </cell>
        </row>
        <row r="185">
          <cell r="G185" t="str">
            <v>Grant</v>
          </cell>
          <cell r="H185" t="str">
            <v>Tri</v>
          </cell>
          <cell r="I185" t="str">
            <v>D</v>
          </cell>
          <cell r="J185" t="str">
            <v>M</v>
          </cell>
          <cell r="K185" t="str">
            <v>OH</v>
          </cell>
          <cell r="L185">
            <v>3</v>
          </cell>
          <cell r="M185">
            <v>2</v>
          </cell>
          <cell r="N185" t="str">
            <v>N</v>
          </cell>
          <cell r="O185">
            <v>1</v>
          </cell>
          <cell r="Q185" t="str">
            <v>30-60</v>
          </cell>
          <cell r="R185" t="str">
            <v>W</v>
          </cell>
          <cell r="U185" t="str">
            <v>app C line</v>
          </cell>
          <cell r="W185">
            <v>37737</v>
          </cell>
        </row>
        <row r="186">
          <cell r="G186" t="str">
            <v>Beaufost</v>
          </cell>
          <cell r="H186" t="str">
            <v>NYC</v>
          </cell>
          <cell r="I186" t="str">
            <v>M</v>
          </cell>
          <cell r="J186" t="str">
            <v>M</v>
          </cell>
          <cell r="K186" t="str">
            <v>OH</v>
          </cell>
          <cell r="L186">
            <v>1</v>
          </cell>
          <cell r="M186">
            <v>2</v>
          </cell>
          <cell r="N186" t="str">
            <v>N</v>
          </cell>
          <cell r="O186" t="str">
            <v>S</v>
          </cell>
          <cell r="Q186" t="str">
            <v>30-60</v>
          </cell>
          <cell r="R186" t="str">
            <v>O</v>
          </cell>
          <cell r="U186" t="str">
            <v>student in hunter, urban affairs, interest in study</v>
          </cell>
          <cell r="W186">
            <v>37737</v>
          </cell>
        </row>
        <row r="187">
          <cell r="G187" t="str">
            <v>Beaufost</v>
          </cell>
          <cell r="H187" t="str">
            <v>NYC</v>
          </cell>
          <cell r="I187" t="str">
            <v>M</v>
          </cell>
          <cell r="J187" t="str">
            <v>M</v>
          </cell>
          <cell r="K187" t="str">
            <v>OH</v>
          </cell>
          <cell r="L187">
            <v>1</v>
          </cell>
          <cell r="M187">
            <v>2</v>
          </cell>
          <cell r="N187" t="str">
            <v>N</v>
          </cell>
          <cell r="O187" t="str">
            <v>S</v>
          </cell>
          <cell r="Q187" t="str">
            <v>30-60</v>
          </cell>
          <cell r="R187" t="str">
            <v>O</v>
          </cell>
          <cell r="U187" t="str">
            <v>student in hunter, urban affairs, interest in study</v>
          </cell>
          <cell r="W187">
            <v>0</v>
          </cell>
        </row>
        <row r="188">
          <cell r="G188" t="str">
            <v>Beaufost</v>
          </cell>
          <cell r="H188" t="str">
            <v>NYC</v>
          </cell>
          <cell r="I188" t="str">
            <v>M</v>
          </cell>
          <cell r="L188">
            <v>1</v>
          </cell>
          <cell r="O188" t="str">
            <v>S</v>
          </cell>
          <cell r="R188" t="str">
            <v>O</v>
          </cell>
          <cell r="U188" t="str">
            <v>student in hunter, urban affairs, interest in study</v>
          </cell>
          <cell r="W188">
            <v>37738</v>
          </cell>
        </row>
        <row r="189">
          <cell r="G189" t="str">
            <v>Naeman</v>
          </cell>
          <cell r="H189" t="str">
            <v>NYC</v>
          </cell>
          <cell r="N189" t="str">
            <v>Y</v>
          </cell>
          <cell r="O189">
            <v>1</v>
          </cell>
          <cell r="Q189" t="str">
            <v>IMMED</v>
          </cell>
          <cell r="R189" t="str">
            <v>N</v>
          </cell>
          <cell r="U189" t="str">
            <v>I used to live in BP, 21 S End Ave</v>
          </cell>
          <cell r="W189">
            <v>37738</v>
          </cell>
        </row>
        <row r="190">
          <cell r="G190" t="str">
            <v>Goline</v>
          </cell>
          <cell r="H190" t="str">
            <v>NYC</v>
          </cell>
          <cell r="I190" t="str">
            <v>D</v>
          </cell>
          <cell r="J190" t="str">
            <v>U</v>
          </cell>
          <cell r="K190" t="str">
            <v>RA</v>
          </cell>
          <cell r="N190" t="str">
            <v>N</v>
          </cell>
          <cell r="O190">
            <v>2</v>
          </cell>
          <cell r="Q190" t="str">
            <v>IMMED</v>
          </cell>
          <cell r="R190" t="str">
            <v>N</v>
          </cell>
          <cell r="U190" t="str">
            <v>doesn't qualify for grant, lives in area, no need to move</v>
          </cell>
          <cell r="W190">
            <v>37738</v>
          </cell>
        </row>
        <row r="191">
          <cell r="G191" t="str">
            <v>Borison</v>
          </cell>
          <cell r="H191" t="str">
            <v>NYC</v>
          </cell>
          <cell r="I191" t="str">
            <v>D</v>
          </cell>
          <cell r="J191" t="str">
            <v>N</v>
          </cell>
          <cell r="K191" t="str">
            <v>RA</v>
          </cell>
          <cell r="L191">
            <v>4</v>
          </cell>
          <cell r="N191" t="str">
            <v>N</v>
          </cell>
          <cell r="O191">
            <v>2</v>
          </cell>
          <cell r="Q191" t="str">
            <v>IMMED</v>
          </cell>
          <cell r="R191" t="str">
            <v>W</v>
          </cell>
          <cell r="U191" t="str">
            <v>doesn't qualify for grant, lives in area, no need to move</v>
          </cell>
          <cell r="W191">
            <v>37738</v>
          </cell>
        </row>
        <row r="192">
          <cell r="G192" t="str">
            <v>Meola</v>
          </cell>
          <cell r="H192" t="str">
            <v>NYC</v>
          </cell>
          <cell r="I192" t="str">
            <v>D</v>
          </cell>
          <cell r="J192" t="str">
            <v>N</v>
          </cell>
          <cell r="K192" t="str">
            <v>RA</v>
          </cell>
          <cell r="L192">
            <v>4</v>
          </cell>
          <cell r="N192" t="str">
            <v>N</v>
          </cell>
          <cell r="O192">
            <v>2</v>
          </cell>
          <cell r="Q192" t="str">
            <v>60-90</v>
          </cell>
          <cell r="R192" t="str">
            <v>W</v>
          </cell>
          <cell r="U192" t="str">
            <v>doesn't qualify for grant, lives in area, no need to move</v>
          </cell>
          <cell r="W192">
            <v>37738</v>
          </cell>
        </row>
        <row r="193">
          <cell r="G193" t="str">
            <v>Perrelli</v>
          </cell>
          <cell r="H193" t="str">
            <v>NYC</v>
          </cell>
          <cell r="I193" t="str">
            <v>O</v>
          </cell>
          <cell r="J193" t="str">
            <v>N</v>
          </cell>
          <cell r="K193" t="str">
            <v>OC</v>
          </cell>
          <cell r="L193">
            <v>4</v>
          </cell>
          <cell r="M193">
            <v>2</v>
          </cell>
          <cell r="O193">
            <v>2</v>
          </cell>
          <cell r="Q193" t="str">
            <v>60-90</v>
          </cell>
          <cell r="R193" t="str">
            <v>W</v>
          </cell>
          <cell r="U193" t="str">
            <v>not sure if they are moving (Donahue)</v>
          </cell>
          <cell r="W193">
            <v>37738</v>
          </cell>
        </row>
        <row r="194">
          <cell r="G194" t="str">
            <v>Cohen</v>
          </cell>
          <cell r="H194" t="str">
            <v>NYC</v>
          </cell>
          <cell r="I194" t="str">
            <v>O</v>
          </cell>
          <cell r="J194" t="str">
            <v>U</v>
          </cell>
          <cell r="K194" t="str">
            <v>RA</v>
          </cell>
          <cell r="L194">
            <v>5</v>
          </cell>
          <cell r="M194">
            <v>3</v>
          </cell>
          <cell r="N194" t="str">
            <v>N</v>
          </cell>
          <cell r="O194">
            <v>3</v>
          </cell>
          <cell r="Q194" t="str">
            <v>60-90</v>
          </cell>
          <cell r="R194" t="str">
            <v>W</v>
          </cell>
          <cell r="U194" t="str">
            <v>not sure if they are moving (Donahue)</v>
          </cell>
          <cell r="W194">
            <v>37738</v>
          </cell>
        </row>
        <row r="195">
          <cell r="G195" t="str">
            <v>Litwa</v>
          </cell>
          <cell r="H195" t="str">
            <v>NYC</v>
          </cell>
          <cell r="I195" t="str">
            <v>O</v>
          </cell>
          <cell r="J195" t="str">
            <v>U</v>
          </cell>
          <cell r="K195" t="str">
            <v>RA</v>
          </cell>
          <cell r="L195">
            <v>5</v>
          </cell>
          <cell r="M195">
            <v>3</v>
          </cell>
          <cell r="N195" t="str">
            <v>N</v>
          </cell>
          <cell r="O195">
            <v>1</v>
          </cell>
          <cell r="Q195" t="str">
            <v>60-90</v>
          </cell>
          <cell r="R195" t="str">
            <v>N</v>
          </cell>
          <cell r="U195" t="str">
            <v>not sure if they are moving (Donahue)</v>
          </cell>
          <cell r="W195">
            <v>37738</v>
          </cell>
        </row>
        <row r="196">
          <cell r="G196" t="str">
            <v>Stone</v>
          </cell>
          <cell r="H196" t="str">
            <v>NYC</v>
          </cell>
          <cell r="I196" t="str">
            <v>U</v>
          </cell>
          <cell r="J196" t="str">
            <v>U</v>
          </cell>
          <cell r="K196" t="str">
            <v>RA</v>
          </cell>
          <cell r="L196">
            <v>3</v>
          </cell>
          <cell r="M196">
            <v>1</v>
          </cell>
          <cell r="N196" t="str">
            <v>N</v>
          </cell>
          <cell r="O196">
            <v>2</v>
          </cell>
          <cell r="Q196" t="str">
            <v>60-90</v>
          </cell>
          <cell r="R196" t="str">
            <v>O</v>
          </cell>
          <cell r="W196">
            <v>37738</v>
          </cell>
        </row>
        <row r="197">
          <cell r="G197" t="str">
            <v>Archer</v>
          </cell>
          <cell r="H197" t="str">
            <v>NYC</v>
          </cell>
          <cell r="I197" t="str">
            <v>D</v>
          </cell>
          <cell r="J197" t="str">
            <v>U</v>
          </cell>
          <cell r="K197" t="str">
            <v>RA</v>
          </cell>
          <cell r="L197">
            <v>4</v>
          </cell>
          <cell r="M197">
            <v>2</v>
          </cell>
          <cell r="N197" t="str">
            <v>N</v>
          </cell>
          <cell r="O197">
            <v>1</v>
          </cell>
          <cell r="Q197" t="str">
            <v>60-90</v>
          </cell>
          <cell r="R197" t="str">
            <v>W</v>
          </cell>
          <cell r="U197" t="str">
            <v>(Harner)</v>
          </cell>
          <cell r="W197">
            <v>37738</v>
          </cell>
        </row>
        <row r="198">
          <cell r="G198" t="str">
            <v>Puls</v>
          </cell>
          <cell r="H198" t="str">
            <v>NYC</v>
          </cell>
          <cell r="I198" t="str">
            <v>D</v>
          </cell>
          <cell r="J198" t="str">
            <v>U</v>
          </cell>
          <cell r="K198" t="str">
            <v>RA</v>
          </cell>
          <cell r="L198">
            <v>2</v>
          </cell>
          <cell r="M198">
            <v>2</v>
          </cell>
          <cell r="N198" t="str">
            <v>N</v>
          </cell>
          <cell r="O198" t="str">
            <v>S</v>
          </cell>
          <cell r="Q198" t="str">
            <v>30-60</v>
          </cell>
          <cell r="R198" t="str">
            <v>O</v>
          </cell>
          <cell r="U198" t="str">
            <v>flexible move date, but sooner than later</v>
          </cell>
          <cell r="W198">
            <v>37738</v>
          </cell>
        </row>
        <row r="199">
          <cell r="G199" t="str">
            <v>Bracchi</v>
          </cell>
          <cell r="H199" t="str">
            <v>NYC</v>
          </cell>
          <cell r="I199" t="str">
            <v>D</v>
          </cell>
          <cell r="J199" t="str">
            <v>O</v>
          </cell>
          <cell r="K199" t="str">
            <v>RA</v>
          </cell>
          <cell r="L199">
            <v>4</v>
          </cell>
          <cell r="M199">
            <v>3</v>
          </cell>
          <cell r="N199" t="str">
            <v>Y</v>
          </cell>
          <cell r="O199">
            <v>2</v>
          </cell>
          <cell r="Q199" t="str">
            <v>60-90</v>
          </cell>
          <cell r="R199" t="str">
            <v>W</v>
          </cell>
          <cell r="U199" t="str">
            <v>flexible move date, but sooner than later</v>
          </cell>
          <cell r="W199">
            <v>37738</v>
          </cell>
        </row>
        <row r="200">
          <cell r="G200" t="str">
            <v>Papaneha</v>
          </cell>
          <cell r="H200" t="str">
            <v>NYC</v>
          </cell>
          <cell r="I200" t="str">
            <v>M</v>
          </cell>
          <cell r="J200" t="str">
            <v>N</v>
          </cell>
          <cell r="K200" t="str">
            <v>RA</v>
          </cell>
          <cell r="L200">
            <v>5</v>
          </cell>
          <cell r="M200">
            <v>2</v>
          </cell>
          <cell r="N200" t="str">
            <v>N</v>
          </cell>
          <cell r="O200">
            <v>2</v>
          </cell>
          <cell r="Q200" t="str">
            <v>60-90</v>
          </cell>
          <cell r="R200" t="str">
            <v>O</v>
          </cell>
          <cell r="U200" t="str">
            <v>flexible move date, but sooner than later</v>
          </cell>
          <cell r="W200">
            <v>37738</v>
          </cell>
        </row>
        <row r="201">
          <cell r="G201" t="str">
            <v>Grassi</v>
          </cell>
          <cell r="H201" t="str">
            <v>NYC</v>
          </cell>
          <cell r="I201" t="str">
            <v>M</v>
          </cell>
          <cell r="J201" t="str">
            <v>N</v>
          </cell>
          <cell r="K201" t="str">
            <v>OH</v>
          </cell>
          <cell r="L201">
            <v>5</v>
          </cell>
          <cell r="M201">
            <v>2</v>
          </cell>
          <cell r="N201" t="str">
            <v>N</v>
          </cell>
          <cell r="O201">
            <v>2</v>
          </cell>
          <cell r="Q201" t="str">
            <v>60-90</v>
          </cell>
          <cell r="R201" t="str">
            <v>W</v>
          </cell>
          <cell r="U201" t="str">
            <v>M &amp; N line, transfer grant</v>
          </cell>
          <cell r="W201">
            <v>37738</v>
          </cell>
        </row>
        <row r="202">
          <cell r="G202" t="str">
            <v>Pazaki</v>
          </cell>
          <cell r="H202" t="str">
            <v>NYC</v>
          </cell>
          <cell r="I202" t="str">
            <v>O</v>
          </cell>
          <cell r="J202" t="str">
            <v>M</v>
          </cell>
          <cell r="K202" t="str">
            <v>OH</v>
          </cell>
          <cell r="L202">
            <v>2</v>
          </cell>
          <cell r="M202">
            <v>2</v>
          </cell>
          <cell r="N202" t="str">
            <v>N</v>
          </cell>
          <cell r="O202" t="str">
            <v>S</v>
          </cell>
          <cell r="Q202" t="str">
            <v>30-60</v>
          </cell>
          <cell r="R202" t="str">
            <v>N</v>
          </cell>
          <cell r="U202" t="str">
            <v>0/1 &amp; 1/1</v>
          </cell>
          <cell r="W202">
            <v>37738</v>
          </cell>
        </row>
        <row r="203">
          <cell r="G203" t="str">
            <v>Wachel</v>
          </cell>
          <cell r="H203" t="str">
            <v>NYC</v>
          </cell>
          <cell r="I203" t="str">
            <v>D</v>
          </cell>
          <cell r="J203" t="str">
            <v>O</v>
          </cell>
          <cell r="K203" t="str">
            <v>OH</v>
          </cell>
          <cell r="L203">
            <v>2</v>
          </cell>
          <cell r="O203">
            <v>2</v>
          </cell>
          <cell r="Q203" t="str">
            <v>60-90</v>
          </cell>
          <cell r="R203" t="str">
            <v>O</v>
          </cell>
          <cell r="U203" t="str">
            <v>0/1 &amp; 1/1</v>
          </cell>
          <cell r="W203">
            <v>37738</v>
          </cell>
        </row>
        <row r="204">
          <cell r="G204" t="str">
            <v>Simrer</v>
          </cell>
          <cell r="H204" t="str">
            <v>Tri</v>
          </cell>
          <cell r="I204" t="str">
            <v>O</v>
          </cell>
          <cell r="J204" t="str">
            <v>N</v>
          </cell>
          <cell r="K204" t="str">
            <v>OH</v>
          </cell>
          <cell r="L204">
            <v>4</v>
          </cell>
          <cell r="M204">
            <v>3</v>
          </cell>
          <cell r="N204" t="str">
            <v>N</v>
          </cell>
          <cell r="O204">
            <v>2</v>
          </cell>
          <cell r="Q204" t="str">
            <v>30-60</v>
          </cell>
          <cell r="R204" t="str">
            <v>W</v>
          </cell>
          <cell r="U204" t="str">
            <v>0/1 &amp; 1/1</v>
          </cell>
          <cell r="W204">
            <v>37738</v>
          </cell>
        </row>
        <row r="205">
          <cell r="G205" t="str">
            <v>Asaen</v>
          </cell>
          <cell r="H205" t="str">
            <v>NYC</v>
          </cell>
          <cell r="I205" t="str">
            <v>O</v>
          </cell>
          <cell r="J205" t="str">
            <v>O</v>
          </cell>
          <cell r="K205" t="str">
            <v>RA</v>
          </cell>
          <cell r="L205">
            <v>4</v>
          </cell>
          <cell r="M205">
            <v>2</v>
          </cell>
          <cell r="N205" t="str">
            <v>Y</v>
          </cell>
          <cell r="O205">
            <v>1</v>
          </cell>
          <cell r="Q205" t="str">
            <v>30-60</v>
          </cell>
          <cell r="R205" t="str">
            <v>O</v>
          </cell>
          <cell r="W205">
            <v>37738</v>
          </cell>
        </row>
        <row r="206">
          <cell r="G206" t="str">
            <v>Ponzo</v>
          </cell>
          <cell r="H206" t="str">
            <v>NYC</v>
          </cell>
          <cell r="I206" t="str">
            <v>M</v>
          </cell>
          <cell r="J206" t="str">
            <v>U</v>
          </cell>
          <cell r="K206" t="str">
            <v>RA</v>
          </cell>
          <cell r="L206">
            <v>4</v>
          </cell>
          <cell r="M206">
            <v>2</v>
          </cell>
          <cell r="N206" t="str">
            <v>N</v>
          </cell>
          <cell r="O206">
            <v>1</v>
          </cell>
          <cell r="Q206" t="str">
            <v>60-90</v>
          </cell>
          <cell r="R206" t="str">
            <v>W</v>
          </cell>
          <cell r="U206" t="str">
            <v>1/1/A w/ views various J &amp; K line &amp; P, 1 bed line, currently live in a building &amp; need to move by 12/1/03</v>
          </cell>
          <cell r="W206">
            <v>37738</v>
          </cell>
        </row>
        <row r="207">
          <cell r="G207" t="str">
            <v>Baione</v>
          </cell>
          <cell r="H207" t="str">
            <v>NYC</v>
          </cell>
          <cell r="I207" t="str">
            <v>D</v>
          </cell>
          <cell r="J207" t="str">
            <v>U</v>
          </cell>
          <cell r="K207" t="str">
            <v>RA</v>
          </cell>
          <cell r="L207">
            <v>2</v>
          </cell>
          <cell r="M207">
            <v>2</v>
          </cell>
          <cell r="N207" t="str">
            <v>N</v>
          </cell>
          <cell r="O207">
            <v>2</v>
          </cell>
          <cell r="Q207" t="str">
            <v>60-90</v>
          </cell>
          <cell r="R207" t="str">
            <v>W</v>
          </cell>
          <cell r="U207" t="str">
            <v>Lives in west village, will return next Sunday to preview B, C &amp; D</v>
          </cell>
          <cell r="W207">
            <v>37738</v>
          </cell>
        </row>
        <row r="208">
          <cell r="G208" t="str">
            <v>Torres</v>
          </cell>
          <cell r="H208" t="str">
            <v>NYC</v>
          </cell>
          <cell r="I208" t="str">
            <v>M</v>
          </cell>
          <cell r="J208" t="str">
            <v>S</v>
          </cell>
          <cell r="K208" t="str">
            <v>OC</v>
          </cell>
          <cell r="L208">
            <v>5</v>
          </cell>
          <cell r="M208">
            <v>3</v>
          </cell>
          <cell r="N208" t="str">
            <v>N</v>
          </cell>
          <cell r="O208">
            <v>2</v>
          </cell>
          <cell r="Q208" t="str">
            <v>60-90</v>
          </cell>
          <cell r="R208" t="str">
            <v>B</v>
          </cell>
          <cell r="S208" t="str">
            <v>Concrete Stories</v>
          </cell>
          <cell r="U208" t="str">
            <v>Lives in west village, will return next Sunday to preview B, C &amp; D</v>
          </cell>
          <cell r="W208">
            <v>37738</v>
          </cell>
        </row>
        <row r="209">
          <cell r="G209" t="str">
            <v>Entner</v>
          </cell>
          <cell r="H209" t="str">
            <v>NYC</v>
          </cell>
          <cell r="I209" t="str">
            <v>M</v>
          </cell>
          <cell r="J209" t="str">
            <v>O</v>
          </cell>
          <cell r="K209" t="str">
            <v>RA</v>
          </cell>
          <cell r="L209">
            <v>2</v>
          </cell>
          <cell r="M209">
            <v>1</v>
          </cell>
          <cell r="N209" t="str">
            <v>N</v>
          </cell>
          <cell r="O209">
            <v>1</v>
          </cell>
          <cell r="Q209" t="str">
            <v>60-90</v>
          </cell>
          <cell r="R209" t="str">
            <v>W</v>
          </cell>
          <cell r="S209" t="str">
            <v>Concrete Stories</v>
          </cell>
          <cell r="U209" t="str">
            <v>Lives in west village, will return next Sunday to preview B, C &amp; D</v>
          </cell>
          <cell r="W209">
            <v>37738</v>
          </cell>
        </row>
        <row r="210">
          <cell r="G210" t="str">
            <v>Foster</v>
          </cell>
          <cell r="H210" t="str">
            <v>NYC</v>
          </cell>
          <cell r="I210" t="str">
            <v>U</v>
          </cell>
          <cell r="J210" t="str">
            <v>U</v>
          </cell>
          <cell r="K210" t="str">
            <v>RA</v>
          </cell>
          <cell r="L210">
            <v>3</v>
          </cell>
          <cell r="M210">
            <v>1</v>
          </cell>
          <cell r="N210" t="str">
            <v>Y</v>
          </cell>
          <cell r="O210" t="str">
            <v>S</v>
          </cell>
          <cell r="Q210" t="str">
            <v>30-60</v>
          </cell>
          <cell r="R210" t="str">
            <v>B</v>
          </cell>
          <cell r="S210" t="str">
            <v>Constance Houghton (CH)</v>
          </cell>
          <cell r="U210" t="str">
            <v>J, K, H line 50 pound dog</v>
          </cell>
          <cell r="W210">
            <v>37738</v>
          </cell>
        </row>
        <row r="211">
          <cell r="G211" t="str">
            <v>Boon</v>
          </cell>
          <cell r="H211" t="str">
            <v>NYC</v>
          </cell>
          <cell r="I211" t="str">
            <v>D</v>
          </cell>
          <cell r="J211" t="str">
            <v>P</v>
          </cell>
          <cell r="K211" t="str">
            <v>RA</v>
          </cell>
          <cell r="L211">
            <v>5</v>
          </cell>
          <cell r="M211">
            <v>1</v>
          </cell>
          <cell r="N211" t="str">
            <v>N</v>
          </cell>
          <cell r="O211" t="str">
            <v>S</v>
          </cell>
          <cell r="Q211" t="str">
            <v>30-60</v>
          </cell>
          <cell r="R211" t="str">
            <v>W</v>
          </cell>
          <cell r="S211" t="str">
            <v>Constance Houghton (CH)</v>
          </cell>
          <cell r="U211" t="str">
            <v>J, K, H line 50 pound dog</v>
          </cell>
          <cell r="W211">
            <v>37738</v>
          </cell>
        </row>
        <row r="212">
          <cell r="G212" t="str">
            <v>Nau</v>
          </cell>
          <cell r="H212" t="str">
            <v>NYC</v>
          </cell>
          <cell r="I212" t="str">
            <v>D</v>
          </cell>
          <cell r="J212" t="str">
            <v>N</v>
          </cell>
          <cell r="K212" t="str">
            <v>RA</v>
          </cell>
          <cell r="L212">
            <v>1</v>
          </cell>
          <cell r="M212">
            <v>3</v>
          </cell>
          <cell r="N212" t="str">
            <v>Y</v>
          </cell>
          <cell r="O212">
            <v>2</v>
          </cell>
          <cell r="Q212" t="str">
            <v>30-60</v>
          </cell>
          <cell r="R212" t="str">
            <v>W</v>
          </cell>
          <cell r="S212" t="str">
            <v>Constance Houghton (CH)</v>
          </cell>
          <cell r="U212" t="str">
            <v>have budget of $3000</v>
          </cell>
          <cell r="W212">
            <v>37738</v>
          </cell>
        </row>
        <row r="213">
          <cell r="G213" t="str">
            <v>Llinnall</v>
          </cell>
          <cell r="H213" t="str">
            <v>NYC</v>
          </cell>
          <cell r="I213" t="str">
            <v>M</v>
          </cell>
          <cell r="J213" t="str">
            <v>O</v>
          </cell>
          <cell r="K213" t="str">
            <v>RA</v>
          </cell>
          <cell r="L213">
            <v>4</v>
          </cell>
          <cell r="M213">
            <v>1</v>
          </cell>
          <cell r="N213" t="str">
            <v>N</v>
          </cell>
          <cell r="O213">
            <v>1</v>
          </cell>
          <cell r="Q213" t="str">
            <v>60-90</v>
          </cell>
          <cell r="R213" t="str">
            <v>B</v>
          </cell>
          <cell r="S213" t="str">
            <v>Brian (CH)</v>
          </cell>
          <cell r="U213" t="str">
            <v>H &amp; C line layouts</v>
          </cell>
          <cell r="W213">
            <v>37738</v>
          </cell>
        </row>
        <row r="214">
          <cell r="G214" t="str">
            <v>Jimenez</v>
          </cell>
          <cell r="H214" t="str">
            <v>NYC</v>
          </cell>
          <cell r="I214" t="str">
            <v>U</v>
          </cell>
          <cell r="J214" t="str">
            <v>U</v>
          </cell>
          <cell r="K214" t="str">
            <v>RA</v>
          </cell>
          <cell r="L214">
            <v>1</v>
          </cell>
          <cell r="M214">
            <v>1</v>
          </cell>
          <cell r="N214" t="str">
            <v>Y</v>
          </cell>
          <cell r="O214" t="str">
            <v>S</v>
          </cell>
          <cell r="Q214" t="str">
            <v>60-90</v>
          </cell>
          <cell r="R214" t="str">
            <v>O</v>
          </cell>
          <cell r="S214" t="str">
            <v>Brian (CH)</v>
          </cell>
          <cell r="U214" t="str">
            <v>H &amp; C line layouts</v>
          </cell>
          <cell r="W214">
            <v>37738</v>
          </cell>
        </row>
        <row r="215">
          <cell r="G215" t="str">
            <v>Warner</v>
          </cell>
          <cell r="H215" t="str">
            <v>USA</v>
          </cell>
          <cell r="I215" t="str">
            <v>D</v>
          </cell>
          <cell r="J215" t="str">
            <v>M</v>
          </cell>
          <cell r="K215" t="str">
            <v>RA</v>
          </cell>
          <cell r="L215">
            <v>5</v>
          </cell>
          <cell r="M215">
            <v>2</v>
          </cell>
          <cell r="N215" t="str">
            <v>N</v>
          </cell>
          <cell r="O215">
            <v>2</v>
          </cell>
          <cell r="Q215" t="str">
            <v>IMMED</v>
          </cell>
          <cell r="R215" t="str">
            <v>B</v>
          </cell>
          <cell r="S215" t="str">
            <v>ESP</v>
          </cell>
          <cell r="U215" t="str">
            <v>needs ro make a decision tonight</v>
          </cell>
          <cell r="W215">
            <v>37738</v>
          </cell>
        </row>
        <row r="216">
          <cell r="G216" t="str">
            <v>Bhazla</v>
          </cell>
          <cell r="H216" t="str">
            <v>NYC</v>
          </cell>
          <cell r="I216" t="str">
            <v>M</v>
          </cell>
          <cell r="J216" t="str">
            <v>U</v>
          </cell>
          <cell r="K216" t="str">
            <v>RA</v>
          </cell>
          <cell r="L216">
            <v>3</v>
          </cell>
          <cell r="M216">
            <v>2</v>
          </cell>
          <cell r="N216" t="str">
            <v>N</v>
          </cell>
          <cell r="O216" t="str">
            <v>S</v>
          </cell>
          <cell r="Q216" t="str">
            <v>60-90</v>
          </cell>
          <cell r="R216" t="str">
            <v>W</v>
          </cell>
          <cell r="S216" t="str">
            <v>ESP</v>
          </cell>
          <cell r="U216" t="str">
            <v>took app, did not want to commit to $100 app fee</v>
          </cell>
          <cell r="W216">
            <v>37738</v>
          </cell>
        </row>
        <row r="217">
          <cell r="G217" t="str">
            <v>Bhazla</v>
          </cell>
          <cell r="H217" t="str">
            <v>NYC</v>
          </cell>
          <cell r="I217" t="str">
            <v>M</v>
          </cell>
          <cell r="J217" t="str">
            <v>U</v>
          </cell>
          <cell r="K217" t="str">
            <v>RA</v>
          </cell>
          <cell r="L217">
            <v>3</v>
          </cell>
          <cell r="M217">
            <v>2</v>
          </cell>
          <cell r="N217" t="str">
            <v>N</v>
          </cell>
          <cell r="O217" t="str">
            <v>S</v>
          </cell>
          <cell r="Q217" t="str">
            <v>60-90</v>
          </cell>
          <cell r="R217" t="str">
            <v>W</v>
          </cell>
          <cell r="S217" t="str">
            <v>ESP</v>
          </cell>
          <cell r="U217" t="str">
            <v>took app, did not want to commit to $100 app fee</v>
          </cell>
          <cell r="W217">
            <v>0</v>
          </cell>
        </row>
        <row r="218">
          <cell r="G218" t="str">
            <v>Carver</v>
          </cell>
          <cell r="H218" t="str">
            <v>NYC</v>
          </cell>
          <cell r="I218" t="str">
            <v>M</v>
          </cell>
          <cell r="J218" t="str">
            <v>N</v>
          </cell>
          <cell r="K218" t="str">
            <v>RA</v>
          </cell>
          <cell r="L218">
            <v>3</v>
          </cell>
          <cell r="M218">
            <v>2</v>
          </cell>
          <cell r="N218" t="str">
            <v>Y</v>
          </cell>
          <cell r="O218">
            <v>1</v>
          </cell>
          <cell r="Q218" t="str">
            <v>30-60</v>
          </cell>
          <cell r="R218" t="str">
            <v>N</v>
          </cell>
          <cell r="U218" t="str">
            <v>very interested, took app, likes G &amp; P</v>
          </cell>
          <cell r="W218">
            <v>37739</v>
          </cell>
        </row>
        <row r="219">
          <cell r="G219" t="str">
            <v>MacLeod</v>
          </cell>
          <cell r="H219" t="str">
            <v>NYC</v>
          </cell>
          <cell r="I219" t="str">
            <v>O</v>
          </cell>
          <cell r="J219" t="str">
            <v>N</v>
          </cell>
          <cell r="K219" t="str">
            <v>RA</v>
          </cell>
          <cell r="L219">
            <v>5</v>
          </cell>
          <cell r="M219">
            <v>3</v>
          </cell>
          <cell r="N219" t="str">
            <v>N</v>
          </cell>
          <cell r="O219" t="str">
            <v>Lrg</v>
          </cell>
          <cell r="Q219" t="str">
            <v>30-60</v>
          </cell>
          <cell r="R219" t="str">
            <v>W</v>
          </cell>
          <cell r="U219" t="str">
            <v>very interested, took app, likes G &amp; P</v>
          </cell>
          <cell r="W219">
            <v>37739</v>
          </cell>
        </row>
        <row r="220">
          <cell r="G220" t="str">
            <v>Sitt</v>
          </cell>
          <cell r="H220" t="str">
            <v>NYC</v>
          </cell>
          <cell r="I220" t="str">
            <v>O</v>
          </cell>
          <cell r="J220" t="str">
            <v>U</v>
          </cell>
          <cell r="K220" t="str">
            <v>RA</v>
          </cell>
          <cell r="L220">
            <v>5</v>
          </cell>
          <cell r="M220">
            <v>6</v>
          </cell>
          <cell r="N220">
            <v>2</v>
          </cell>
          <cell r="O220" t="str">
            <v>Lrg</v>
          </cell>
          <cell r="Q220" t="str">
            <v>60-90</v>
          </cell>
          <cell r="R220" t="str">
            <v>N</v>
          </cell>
          <cell r="U220" t="str">
            <v>very interested, took app, likes G &amp; P</v>
          </cell>
          <cell r="W220">
            <v>37739</v>
          </cell>
        </row>
        <row r="221">
          <cell r="G221" t="str">
            <v>Bongar</v>
          </cell>
          <cell r="H221" t="str">
            <v>NYC</v>
          </cell>
          <cell r="I221" t="str">
            <v>D</v>
          </cell>
          <cell r="J221" t="str">
            <v>U</v>
          </cell>
          <cell r="K221" t="str">
            <v>RH</v>
          </cell>
          <cell r="L221">
            <v>3</v>
          </cell>
          <cell r="M221">
            <v>2</v>
          </cell>
          <cell r="N221" t="str">
            <v>Y</v>
          </cell>
          <cell r="O221">
            <v>2</v>
          </cell>
          <cell r="Q221" t="str">
            <v>30-60</v>
          </cell>
          <cell r="R221" t="str">
            <v>W</v>
          </cell>
          <cell r="U221" t="str">
            <v>4/29 3:00 pm tower D</v>
          </cell>
          <cell r="W221">
            <v>37739</v>
          </cell>
        </row>
        <row r="222">
          <cell r="G222" t="str">
            <v>Metelitz</v>
          </cell>
          <cell r="H222" t="str">
            <v>NYC</v>
          </cell>
          <cell r="I222" t="str">
            <v>D</v>
          </cell>
          <cell r="J222" t="str">
            <v>U</v>
          </cell>
          <cell r="K222" t="str">
            <v>RH</v>
          </cell>
          <cell r="L222">
            <v>4</v>
          </cell>
          <cell r="M222">
            <v>3</v>
          </cell>
          <cell r="N222" t="str">
            <v>Y</v>
          </cell>
          <cell r="O222">
            <v>2</v>
          </cell>
          <cell r="Q222" t="str">
            <v>60-90</v>
          </cell>
          <cell r="R222" t="str">
            <v>O</v>
          </cell>
          <cell r="U222" t="str">
            <v>extremely interested in M &amp; N lines, have small daughter, river view</v>
          </cell>
          <cell r="W222">
            <v>37739</v>
          </cell>
        </row>
        <row r="223">
          <cell r="G223" t="str">
            <v>Cross</v>
          </cell>
          <cell r="H223" t="str">
            <v>NYC</v>
          </cell>
          <cell r="I223" t="str">
            <v>O</v>
          </cell>
          <cell r="J223" t="str">
            <v>N</v>
          </cell>
          <cell r="K223" t="str">
            <v>RA</v>
          </cell>
          <cell r="L223">
            <v>3</v>
          </cell>
          <cell r="M223">
            <v>2</v>
          </cell>
          <cell r="N223" t="str">
            <v>Y</v>
          </cell>
          <cell r="O223">
            <v>1</v>
          </cell>
          <cell r="Q223" t="str">
            <v>60-90</v>
          </cell>
          <cell r="R223" t="str">
            <v>B</v>
          </cell>
          <cell r="U223" t="str">
            <v>extremely interested in M &amp; N lines, have small daughter, river view</v>
          </cell>
          <cell r="W223">
            <v>37739</v>
          </cell>
        </row>
        <row r="224">
          <cell r="G224" t="str">
            <v>Morris</v>
          </cell>
          <cell r="H224" t="str">
            <v>NYC</v>
          </cell>
          <cell r="I224" t="str">
            <v>D</v>
          </cell>
          <cell r="J224" t="str">
            <v>O</v>
          </cell>
          <cell r="K224" t="str">
            <v>RA</v>
          </cell>
          <cell r="L224">
            <v>4</v>
          </cell>
          <cell r="M224">
            <v>2</v>
          </cell>
          <cell r="N224" t="str">
            <v>Y</v>
          </cell>
          <cell r="O224">
            <v>1</v>
          </cell>
          <cell r="Q224" t="str">
            <v>60-90</v>
          </cell>
          <cell r="R224" t="str">
            <v>W</v>
          </cell>
          <cell r="U224" t="str">
            <v>extremely interested in M &amp; N lines, have small daughter, river view</v>
          </cell>
          <cell r="W224">
            <v>37739</v>
          </cell>
        </row>
        <row r="225">
          <cell r="G225" t="str">
            <v>Darienzo</v>
          </cell>
          <cell r="H225" t="str">
            <v>NYC</v>
          </cell>
          <cell r="I225" t="str">
            <v>O</v>
          </cell>
          <cell r="J225" t="str">
            <v>N</v>
          </cell>
          <cell r="K225" t="str">
            <v>RA</v>
          </cell>
          <cell r="L225">
            <v>3</v>
          </cell>
          <cell r="M225">
            <v>2</v>
          </cell>
          <cell r="N225" t="str">
            <v>Y</v>
          </cell>
          <cell r="O225">
            <v>2</v>
          </cell>
          <cell r="Q225" t="str">
            <v>60-90</v>
          </cell>
          <cell r="R225" t="str">
            <v>W</v>
          </cell>
          <cell r="W225">
            <v>37739</v>
          </cell>
        </row>
        <row r="226">
          <cell r="G226" t="str">
            <v>Darienzo</v>
          </cell>
          <cell r="H226" t="str">
            <v>NYC</v>
          </cell>
          <cell r="I226" t="str">
            <v>O</v>
          </cell>
          <cell r="J226" t="str">
            <v>N</v>
          </cell>
          <cell r="K226" t="str">
            <v>RA</v>
          </cell>
          <cell r="L226">
            <v>3</v>
          </cell>
          <cell r="M226">
            <v>2</v>
          </cell>
          <cell r="N226" t="str">
            <v>Y</v>
          </cell>
          <cell r="O226">
            <v>2</v>
          </cell>
          <cell r="Q226" t="str">
            <v>60-90</v>
          </cell>
          <cell r="R226" t="str">
            <v>W</v>
          </cell>
          <cell r="W226">
            <v>0</v>
          </cell>
        </row>
        <row r="227">
          <cell r="G227" t="str">
            <v>Wilson</v>
          </cell>
          <cell r="H227" t="str">
            <v>NYC</v>
          </cell>
          <cell r="I227" t="str">
            <v>D</v>
          </cell>
          <cell r="J227" t="str">
            <v>P</v>
          </cell>
          <cell r="K227" t="str">
            <v>RA</v>
          </cell>
          <cell r="L227">
            <v>4</v>
          </cell>
          <cell r="M227">
            <v>1</v>
          </cell>
          <cell r="N227" t="str">
            <v>Y</v>
          </cell>
          <cell r="O227">
            <v>1</v>
          </cell>
          <cell r="Q227" t="str">
            <v>30-60</v>
          </cell>
          <cell r="R227" t="str">
            <v>W</v>
          </cell>
          <cell r="U227" t="str">
            <v>1/1 july - D line &amp; H line, took app</v>
          </cell>
          <cell r="W227">
            <v>37740</v>
          </cell>
        </row>
        <row r="228">
          <cell r="G228" t="str">
            <v>Faustini</v>
          </cell>
          <cell r="H228" t="str">
            <v>O</v>
          </cell>
          <cell r="I228" t="str">
            <v>D</v>
          </cell>
          <cell r="J228" t="str">
            <v>S</v>
          </cell>
          <cell r="K228" t="str">
            <v>OH</v>
          </cell>
          <cell r="L228">
            <v>1</v>
          </cell>
          <cell r="M228">
            <v>1</v>
          </cell>
          <cell r="N228" t="str">
            <v>Y</v>
          </cell>
          <cell r="O228" t="str">
            <v>S</v>
          </cell>
          <cell r="Q228" t="str">
            <v>60-90</v>
          </cell>
          <cell r="R228" t="str">
            <v>B</v>
          </cell>
          <cell r="S228" t="str">
            <v>Citi Habitats</v>
          </cell>
          <cell r="U228" t="str">
            <v>wants studio or 1/1, liked 3rd floor, liked the bldg</v>
          </cell>
          <cell r="W228">
            <v>37740</v>
          </cell>
        </row>
        <row r="229">
          <cell r="G229" t="str">
            <v>Valentine</v>
          </cell>
          <cell r="H229" t="str">
            <v>USA</v>
          </cell>
          <cell r="I229" t="str">
            <v>D</v>
          </cell>
          <cell r="J229" t="str">
            <v>M</v>
          </cell>
          <cell r="K229" t="str">
            <v>OH</v>
          </cell>
          <cell r="L229">
            <v>3</v>
          </cell>
          <cell r="M229">
            <v>2</v>
          </cell>
          <cell r="N229" t="str">
            <v>Y</v>
          </cell>
          <cell r="O229">
            <v>1</v>
          </cell>
          <cell r="Q229" t="str">
            <v>IMMED</v>
          </cell>
          <cell r="R229" t="str">
            <v>B</v>
          </cell>
          <cell r="S229" t="str">
            <v>Citi Habitats</v>
          </cell>
          <cell r="U229" t="str">
            <v>Took app, undecided b/w D 1/1  or H 1/1</v>
          </cell>
          <cell r="W229">
            <v>37740</v>
          </cell>
        </row>
        <row r="230">
          <cell r="G230" t="str">
            <v>Rosalo</v>
          </cell>
          <cell r="H230" t="str">
            <v>NYC</v>
          </cell>
          <cell r="I230" t="str">
            <v>D</v>
          </cell>
          <cell r="J230" t="str">
            <v>M</v>
          </cell>
          <cell r="K230" t="str">
            <v>OH</v>
          </cell>
          <cell r="L230">
            <v>5</v>
          </cell>
          <cell r="M230">
            <v>4</v>
          </cell>
          <cell r="N230" t="str">
            <v>Y</v>
          </cell>
          <cell r="O230">
            <v>2</v>
          </cell>
          <cell r="Q230" t="str">
            <v>30-60</v>
          </cell>
          <cell r="R230" t="str">
            <v>N</v>
          </cell>
          <cell r="S230" t="str">
            <v>Citi Habitats</v>
          </cell>
          <cell r="U230" t="str">
            <v>used to be atchitect, now works in finace.  Also wants studio or 1 br for nanny, very interested, took 2 apps, wants to bring husband back</v>
          </cell>
          <cell r="W230">
            <v>37740</v>
          </cell>
        </row>
        <row r="231">
          <cell r="G231" t="str">
            <v>Hops</v>
          </cell>
          <cell r="H231" t="str">
            <v>NYC</v>
          </cell>
          <cell r="I231" t="str">
            <v>O</v>
          </cell>
          <cell r="J231" t="str">
            <v>O</v>
          </cell>
          <cell r="K231" t="str">
            <v>RA</v>
          </cell>
          <cell r="L231">
            <v>3</v>
          </cell>
          <cell r="M231">
            <v>1</v>
          </cell>
          <cell r="N231" t="str">
            <v>Y</v>
          </cell>
          <cell r="O231">
            <v>1</v>
          </cell>
          <cell r="Q231" t="str">
            <v>30-60</v>
          </cell>
          <cell r="R231" t="str">
            <v>N</v>
          </cell>
          <cell r="S231" t="str">
            <v>Citi Habitats</v>
          </cell>
          <cell r="U231" t="str">
            <v>physician at NSLIJ, also looking in Tribeca, likes G,H &amp; K took application</v>
          </cell>
          <cell r="W231">
            <v>37740</v>
          </cell>
        </row>
        <row r="232">
          <cell r="G232" t="str">
            <v>Phillips</v>
          </cell>
          <cell r="H232" t="str">
            <v>NYC</v>
          </cell>
          <cell r="I232" t="str">
            <v>U</v>
          </cell>
          <cell r="J232" t="str">
            <v>O</v>
          </cell>
          <cell r="K232" t="str">
            <v>RA</v>
          </cell>
          <cell r="L232">
            <v>5</v>
          </cell>
          <cell r="M232">
            <v>1</v>
          </cell>
          <cell r="N232" t="str">
            <v>Y</v>
          </cell>
          <cell r="O232">
            <v>3</v>
          </cell>
          <cell r="Q232" t="str">
            <v>60-90</v>
          </cell>
          <cell r="R232" t="str">
            <v>N</v>
          </cell>
          <cell r="U232" t="str">
            <v>Dr. Philips</v>
          </cell>
          <cell r="W232">
            <v>37740</v>
          </cell>
        </row>
        <row r="233">
          <cell r="G233" t="str">
            <v>Phillips</v>
          </cell>
          <cell r="H233" t="str">
            <v>NYC</v>
          </cell>
          <cell r="I233" t="str">
            <v>U</v>
          </cell>
          <cell r="J233" t="str">
            <v>O</v>
          </cell>
          <cell r="K233" t="str">
            <v>RA</v>
          </cell>
          <cell r="L233">
            <v>5</v>
          </cell>
          <cell r="M233">
            <v>1</v>
          </cell>
          <cell r="N233" t="str">
            <v>Y</v>
          </cell>
          <cell r="O233">
            <v>3</v>
          </cell>
          <cell r="Q233" t="str">
            <v>60-90</v>
          </cell>
          <cell r="R233" t="str">
            <v>N</v>
          </cell>
          <cell r="U233" t="str">
            <v>Dr. Philips</v>
          </cell>
          <cell r="W233">
            <v>0</v>
          </cell>
        </row>
        <row r="234">
          <cell r="G234" t="str">
            <v>Kanthaky</v>
          </cell>
          <cell r="H234" t="str">
            <v>NYC</v>
          </cell>
          <cell r="I234" t="str">
            <v>O</v>
          </cell>
          <cell r="J234" t="str">
            <v>U</v>
          </cell>
          <cell r="K234" t="str">
            <v>RA</v>
          </cell>
          <cell r="L234">
            <v>5</v>
          </cell>
          <cell r="M234">
            <v>2</v>
          </cell>
          <cell r="N234" t="str">
            <v>N</v>
          </cell>
          <cell r="O234">
            <v>2</v>
          </cell>
          <cell r="Q234" t="str">
            <v>60-90</v>
          </cell>
          <cell r="R234" t="str">
            <v>O</v>
          </cell>
          <cell r="U234" t="str">
            <v xml:space="preserve">likes K line on the 9th floor, 8/1 move in </v>
          </cell>
          <cell r="W234">
            <v>37741</v>
          </cell>
        </row>
        <row r="235">
          <cell r="G235" t="str">
            <v>Rostad</v>
          </cell>
          <cell r="H235" t="str">
            <v>NYC</v>
          </cell>
          <cell r="I235" t="str">
            <v>M</v>
          </cell>
          <cell r="J235" t="str">
            <v>O</v>
          </cell>
          <cell r="K235" t="str">
            <v>RA</v>
          </cell>
          <cell r="L235">
            <v>4</v>
          </cell>
          <cell r="M235">
            <v>2</v>
          </cell>
          <cell r="N235" t="str">
            <v>N</v>
          </cell>
          <cell r="O235">
            <v>1</v>
          </cell>
          <cell r="Q235" t="str">
            <v>60-90</v>
          </cell>
          <cell r="R235" t="str">
            <v>N</v>
          </cell>
          <cell r="U235" t="str">
            <v>JR4's</v>
          </cell>
          <cell r="W235">
            <v>37741</v>
          </cell>
        </row>
        <row r="236">
          <cell r="G236" t="str">
            <v>Kenny</v>
          </cell>
          <cell r="H236" t="str">
            <v>NYC</v>
          </cell>
          <cell r="I236" t="str">
            <v>D</v>
          </cell>
          <cell r="J236" t="str">
            <v>U</v>
          </cell>
          <cell r="K236" t="str">
            <v>RA</v>
          </cell>
          <cell r="L236">
            <v>4</v>
          </cell>
          <cell r="M236">
            <v>2</v>
          </cell>
          <cell r="N236" t="str">
            <v>N</v>
          </cell>
          <cell r="O236">
            <v>2</v>
          </cell>
          <cell r="Q236" t="str">
            <v>60-90</v>
          </cell>
          <cell r="R236" t="str">
            <v>W</v>
          </cell>
          <cell r="U236" t="str">
            <v>very interested in L &amp; E lines new important (Foxen)</v>
          </cell>
          <cell r="W236">
            <v>37741</v>
          </cell>
        </row>
        <row r="237">
          <cell r="G237" t="str">
            <v>Capuzello</v>
          </cell>
          <cell r="H237" t="str">
            <v>NYC</v>
          </cell>
          <cell r="I237" t="str">
            <v>O</v>
          </cell>
          <cell r="J237" t="str">
            <v>U</v>
          </cell>
          <cell r="K237" t="str">
            <v>RA</v>
          </cell>
          <cell r="L237">
            <v>5</v>
          </cell>
          <cell r="M237">
            <v>2</v>
          </cell>
          <cell r="N237" t="str">
            <v>Y</v>
          </cell>
          <cell r="O237">
            <v>1</v>
          </cell>
          <cell r="Q237" t="str">
            <v>30-60</v>
          </cell>
          <cell r="R237" t="str">
            <v>W</v>
          </cell>
          <cell r="U237" t="str">
            <v>very interested in L &amp; E lines new important (Foxen)</v>
          </cell>
          <cell r="W237">
            <v>37741</v>
          </cell>
        </row>
        <row r="238">
          <cell r="G238" t="str">
            <v>Kapusta</v>
          </cell>
          <cell r="H238" t="str">
            <v>NYC</v>
          </cell>
          <cell r="I238" t="str">
            <v>D</v>
          </cell>
          <cell r="J238" t="str">
            <v>S</v>
          </cell>
          <cell r="K238" t="str">
            <v>OC</v>
          </cell>
          <cell r="L238">
            <v>4</v>
          </cell>
          <cell r="M238">
            <v>3</v>
          </cell>
          <cell r="N238" t="str">
            <v>N</v>
          </cell>
          <cell r="O238">
            <v>2</v>
          </cell>
          <cell r="Q238" t="str">
            <v>IMMED</v>
          </cell>
          <cell r="R238" t="str">
            <v>W</v>
          </cell>
          <cell r="U238" t="str">
            <v>very interested in L &amp; E lines new important (Foxen)</v>
          </cell>
          <cell r="W238">
            <v>37741</v>
          </cell>
        </row>
        <row r="239">
          <cell r="G239" t="str">
            <v>Tashman</v>
          </cell>
          <cell r="H239" t="str">
            <v>NYC</v>
          </cell>
          <cell r="I239" t="str">
            <v>O</v>
          </cell>
          <cell r="J239" t="str">
            <v>U</v>
          </cell>
          <cell r="K239" t="str">
            <v>OC</v>
          </cell>
          <cell r="L239">
            <v>1</v>
          </cell>
          <cell r="M239">
            <v>1</v>
          </cell>
          <cell r="N239" t="str">
            <v>N</v>
          </cell>
          <cell r="O239" t="str">
            <v>S</v>
          </cell>
          <cell r="Q239" t="str">
            <v>60-90</v>
          </cell>
          <cell r="R239" t="str">
            <v>O</v>
          </cell>
          <cell r="W239">
            <v>37741</v>
          </cell>
        </row>
        <row r="240">
          <cell r="G240" t="str">
            <v>Sonin</v>
          </cell>
          <cell r="H240" t="str">
            <v>USA</v>
          </cell>
          <cell r="I240" t="str">
            <v>O</v>
          </cell>
          <cell r="J240" t="str">
            <v>M</v>
          </cell>
          <cell r="K240" t="str">
            <v>OC</v>
          </cell>
          <cell r="L240">
            <v>2</v>
          </cell>
          <cell r="M240">
            <v>1</v>
          </cell>
          <cell r="N240" t="str">
            <v>N</v>
          </cell>
          <cell r="O240">
            <v>1</v>
          </cell>
          <cell r="Q240" t="str">
            <v>30-60</v>
          </cell>
          <cell r="R240" t="str">
            <v>B</v>
          </cell>
          <cell r="U240" t="str">
            <v>$2000 FOR GRANT</v>
          </cell>
          <cell r="W240">
            <v>37741</v>
          </cell>
        </row>
        <row r="241">
          <cell r="G241" t="str">
            <v>Sonin</v>
          </cell>
          <cell r="H241" t="str">
            <v>USA</v>
          </cell>
          <cell r="I241" t="str">
            <v>O</v>
          </cell>
          <cell r="J241" t="str">
            <v>M</v>
          </cell>
          <cell r="L241">
            <v>2</v>
          </cell>
          <cell r="M241">
            <v>1</v>
          </cell>
          <cell r="N241" t="str">
            <v>N</v>
          </cell>
          <cell r="O241">
            <v>1</v>
          </cell>
          <cell r="Q241" t="str">
            <v>30-60</v>
          </cell>
          <cell r="R241" t="str">
            <v>B</v>
          </cell>
          <cell r="U241" t="str">
            <v>$2000 FOR GRANT</v>
          </cell>
          <cell r="W241">
            <v>0</v>
          </cell>
        </row>
        <row r="242">
          <cell r="G242" t="str">
            <v>Sonin</v>
          </cell>
          <cell r="H242" t="str">
            <v>USA</v>
          </cell>
          <cell r="J242" t="str">
            <v>M</v>
          </cell>
          <cell r="L242">
            <v>2</v>
          </cell>
          <cell r="O242">
            <v>1</v>
          </cell>
          <cell r="Q242" t="str">
            <v>30-60</v>
          </cell>
          <cell r="R242" t="str">
            <v>B</v>
          </cell>
          <cell r="U242" t="str">
            <v>$2000 FOR GRANT</v>
          </cell>
          <cell r="W242">
            <v>0</v>
          </cell>
        </row>
        <row r="243">
          <cell r="G243" t="str">
            <v>Kroll</v>
          </cell>
          <cell r="H243" t="str">
            <v>NYC</v>
          </cell>
          <cell r="J243" t="str">
            <v>M</v>
          </cell>
          <cell r="K243" t="str">
            <v>RA</v>
          </cell>
          <cell r="L243">
            <v>3</v>
          </cell>
          <cell r="M243">
            <v>4</v>
          </cell>
          <cell r="N243" t="str">
            <v>Y</v>
          </cell>
          <cell r="O243">
            <v>2</v>
          </cell>
          <cell r="Q243" t="str">
            <v>60-90</v>
          </cell>
          <cell r="R243" t="str">
            <v>B</v>
          </cell>
          <cell r="S243" t="str">
            <v>Brian (CH)</v>
          </cell>
          <cell r="U243" t="str">
            <v>looked at everything but E line.  Thought bldg was beautiful</v>
          </cell>
          <cell r="W243">
            <v>37742</v>
          </cell>
        </row>
        <row r="244">
          <cell r="G244" t="str">
            <v>Fanke</v>
          </cell>
          <cell r="H244" t="str">
            <v>NYC</v>
          </cell>
          <cell r="I244" t="str">
            <v>D</v>
          </cell>
          <cell r="J244" t="str">
            <v>N</v>
          </cell>
          <cell r="K244" t="str">
            <v>RA</v>
          </cell>
          <cell r="L244">
            <v>1</v>
          </cell>
          <cell r="M244">
            <v>2</v>
          </cell>
          <cell r="N244" t="str">
            <v>N</v>
          </cell>
          <cell r="O244">
            <v>1</v>
          </cell>
          <cell r="Q244" t="str">
            <v>60-90</v>
          </cell>
          <cell r="R244" t="str">
            <v>O</v>
          </cell>
          <cell r="S244" t="str">
            <v>Brian (CH)</v>
          </cell>
          <cell r="U244" t="str">
            <v>friend reference</v>
          </cell>
          <cell r="W244">
            <v>37742</v>
          </cell>
        </row>
        <row r="245">
          <cell r="G245" t="str">
            <v>Vescio</v>
          </cell>
          <cell r="H245" t="str">
            <v>Tri</v>
          </cell>
          <cell r="I245" t="str">
            <v>M</v>
          </cell>
          <cell r="J245" t="str">
            <v>M</v>
          </cell>
          <cell r="K245" t="str">
            <v>RA</v>
          </cell>
          <cell r="L245">
            <v>4</v>
          </cell>
          <cell r="M245">
            <v>3</v>
          </cell>
          <cell r="N245" t="str">
            <v>Y</v>
          </cell>
          <cell r="O245">
            <v>2</v>
          </cell>
          <cell r="Q245" t="str">
            <v>60-90</v>
          </cell>
          <cell r="R245" t="str">
            <v>N</v>
          </cell>
          <cell r="S245" t="str">
            <v>Brian (CH)</v>
          </cell>
          <cell r="U245" t="str">
            <v>friend reference</v>
          </cell>
          <cell r="W245">
            <v>37742</v>
          </cell>
        </row>
        <row r="246">
          <cell r="G246" t="str">
            <v>Mimura</v>
          </cell>
          <cell r="H246" t="str">
            <v>Tri</v>
          </cell>
          <cell r="I246" t="str">
            <v>D</v>
          </cell>
          <cell r="J246" t="str">
            <v>U</v>
          </cell>
          <cell r="K246" t="str">
            <v>RA</v>
          </cell>
          <cell r="L246">
            <v>5</v>
          </cell>
          <cell r="M246">
            <v>4</v>
          </cell>
          <cell r="N246" t="str">
            <v>N</v>
          </cell>
          <cell r="O246">
            <v>3</v>
          </cell>
          <cell r="Q246" t="str">
            <v>30-60</v>
          </cell>
          <cell r="R246" t="str">
            <v>W</v>
          </cell>
          <cell r="U246" t="str">
            <v>likes B line in the tower</v>
          </cell>
          <cell r="W246">
            <v>37742</v>
          </cell>
        </row>
        <row r="247">
          <cell r="G247" t="str">
            <v>Boylan</v>
          </cell>
          <cell r="H247" t="str">
            <v>NYC</v>
          </cell>
          <cell r="I247" t="str">
            <v>U</v>
          </cell>
          <cell r="J247" t="str">
            <v>O</v>
          </cell>
          <cell r="K247" t="str">
            <v>RA</v>
          </cell>
          <cell r="L247">
            <v>1</v>
          </cell>
          <cell r="M247">
            <v>4</v>
          </cell>
          <cell r="N247" t="str">
            <v>N</v>
          </cell>
          <cell r="O247" t="str">
            <v>S</v>
          </cell>
          <cell r="Q247" t="str">
            <v>IMMED</v>
          </cell>
          <cell r="R247" t="str">
            <v>B</v>
          </cell>
          <cell r="S247" t="str">
            <v>Kes of Bond</v>
          </cell>
          <cell r="U247" t="str">
            <v>can afford $1800 after YMDC rebate, history teacher, already lives in Tribeca</v>
          </cell>
          <cell r="W247">
            <v>37742</v>
          </cell>
        </row>
        <row r="248">
          <cell r="G248" t="str">
            <v>Vogler</v>
          </cell>
          <cell r="H248" t="str">
            <v>NYC</v>
          </cell>
          <cell r="I248" t="str">
            <v>M</v>
          </cell>
          <cell r="J248" t="str">
            <v>P</v>
          </cell>
          <cell r="K248" t="str">
            <v>OH</v>
          </cell>
          <cell r="L248">
            <v>5</v>
          </cell>
          <cell r="M248">
            <v>2</v>
          </cell>
          <cell r="N248" t="str">
            <v>Y</v>
          </cell>
          <cell r="O248" t="str">
            <v>S</v>
          </cell>
          <cell r="Q248" t="str">
            <v>60-90</v>
          </cell>
          <cell r="R248" t="str">
            <v>B</v>
          </cell>
          <cell r="S248" t="str">
            <v>Kes of Bond</v>
          </cell>
          <cell r="U248" t="str">
            <v>(Easlick)</v>
          </cell>
          <cell r="W248">
            <v>37742</v>
          </cell>
        </row>
        <row r="249">
          <cell r="G249" t="str">
            <v>Rodriguez</v>
          </cell>
          <cell r="H249" t="str">
            <v>USA</v>
          </cell>
          <cell r="I249" t="str">
            <v>D</v>
          </cell>
          <cell r="J249" t="str">
            <v>M</v>
          </cell>
          <cell r="K249" t="str">
            <v>RA</v>
          </cell>
          <cell r="L249">
            <v>2</v>
          </cell>
          <cell r="M249">
            <v>2</v>
          </cell>
          <cell r="N249" t="str">
            <v>N</v>
          </cell>
          <cell r="O249" t="str">
            <v>S</v>
          </cell>
          <cell r="Q249" t="str">
            <v>60-90</v>
          </cell>
          <cell r="R249" t="str">
            <v>B</v>
          </cell>
          <cell r="S249" t="str">
            <v>Mr. Takashi - Empire State Realty</v>
          </cell>
          <cell r="U249" t="str">
            <v>he is civil engineer, moving from Michigan.  Will take studio or 1br for themselves or share a 3br with friends</v>
          </cell>
          <cell r="W249">
            <v>37742</v>
          </cell>
        </row>
        <row r="250">
          <cell r="G250" t="str">
            <v>Zilin</v>
          </cell>
          <cell r="H250" t="str">
            <v>NYC</v>
          </cell>
          <cell r="I250" t="str">
            <v>D</v>
          </cell>
          <cell r="J250" t="str">
            <v>M</v>
          </cell>
          <cell r="K250" t="str">
            <v>RA</v>
          </cell>
          <cell r="L250">
            <v>2</v>
          </cell>
          <cell r="M250">
            <v>2</v>
          </cell>
          <cell r="N250" t="str">
            <v>N</v>
          </cell>
          <cell r="O250" t="str">
            <v>S</v>
          </cell>
          <cell r="Q250" t="str">
            <v>60-90</v>
          </cell>
          <cell r="R250" t="str">
            <v>W</v>
          </cell>
          <cell r="S250" t="str">
            <v>Mr. Takashi - Empire State Realty</v>
          </cell>
          <cell r="U250" t="str">
            <v>he is civil engineer, moving from Michigan.  Will take studio or 1br for themselves or share a 3br with friends</v>
          </cell>
          <cell r="W250">
            <v>37742</v>
          </cell>
        </row>
        <row r="251">
          <cell r="G251" t="str">
            <v>Zilin</v>
          </cell>
          <cell r="H251" t="str">
            <v>NYC</v>
          </cell>
          <cell r="I251" t="str">
            <v>D</v>
          </cell>
          <cell r="J251" t="str">
            <v>M</v>
          </cell>
          <cell r="K251" t="str">
            <v>RA</v>
          </cell>
          <cell r="L251">
            <v>2</v>
          </cell>
          <cell r="N251" t="str">
            <v>N</v>
          </cell>
          <cell r="O251" t="str">
            <v>S</v>
          </cell>
          <cell r="R251" t="str">
            <v>W</v>
          </cell>
          <cell r="S251" t="str">
            <v>Mr. Takashi - Empire State Realty</v>
          </cell>
          <cell r="U251" t="str">
            <v>he is civil engineer, moving from Michigan.  Will take studio or 1br for themselves or share a 3br with friends</v>
          </cell>
          <cell r="W251">
            <v>0</v>
          </cell>
        </row>
        <row r="252">
          <cell r="G252" t="str">
            <v>Zilin</v>
          </cell>
          <cell r="H252" t="str">
            <v>NYC</v>
          </cell>
          <cell r="K252" t="str">
            <v>RA</v>
          </cell>
          <cell r="O252" t="str">
            <v>S</v>
          </cell>
          <cell r="R252" t="str">
            <v>W</v>
          </cell>
          <cell r="W252">
            <v>0</v>
          </cell>
        </row>
        <row r="253">
          <cell r="G253" t="str">
            <v>Beller</v>
          </cell>
          <cell r="H253" t="str">
            <v>NYC</v>
          </cell>
          <cell r="I253" t="str">
            <v>M</v>
          </cell>
          <cell r="J253" t="str">
            <v>U</v>
          </cell>
          <cell r="K253" t="str">
            <v>RA</v>
          </cell>
          <cell r="L253">
            <v>4</v>
          </cell>
          <cell r="M253">
            <v>2</v>
          </cell>
          <cell r="N253" t="str">
            <v>Y</v>
          </cell>
          <cell r="O253">
            <v>1</v>
          </cell>
          <cell r="Q253" t="str">
            <v>30-60</v>
          </cell>
          <cell r="R253" t="str">
            <v>O</v>
          </cell>
          <cell r="W253">
            <v>37743</v>
          </cell>
        </row>
        <row r="254">
          <cell r="G254" t="str">
            <v>Rubin</v>
          </cell>
          <cell r="H254" t="str">
            <v>NYC</v>
          </cell>
          <cell r="I254" t="str">
            <v>D</v>
          </cell>
          <cell r="J254" t="str">
            <v>O</v>
          </cell>
          <cell r="K254" t="str">
            <v>RA</v>
          </cell>
          <cell r="L254">
            <v>5</v>
          </cell>
          <cell r="M254">
            <v>5</v>
          </cell>
          <cell r="N254" t="str">
            <v>N</v>
          </cell>
          <cell r="O254">
            <v>3</v>
          </cell>
          <cell r="Q254" t="str">
            <v>30-60</v>
          </cell>
          <cell r="R254" t="str">
            <v>W</v>
          </cell>
          <cell r="U254" t="str">
            <v>loved the M line, did not like F or N, they live here in BPC but didn't know this bldg was eligible for LMDC grants.  Took application, she likes Tribeca Film Fest</v>
          </cell>
          <cell r="W254">
            <v>37743</v>
          </cell>
        </row>
        <row r="255">
          <cell r="G255" t="str">
            <v>Raazi</v>
          </cell>
          <cell r="H255" t="str">
            <v>NYC</v>
          </cell>
          <cell r="I255" t="str">
            <v>D</v>
          </cell>
          <cell r="J255" t="str">
            <v>N</v>
          </cell>
          <cell r="K255" t="str">
            <v>RA</v>
          </cell>
          <cell r="L255">
            <v>5</v>
          </cell>
          <cell r="M255">
            <v>2</v>
          </cell>
          <cell r="N255" t="str">
            <v>N</v>
          </cell>
          <cell r="O255">
            <v>2</v>
          </cell>
          <cell r="Q255" t="str">
            <v>30-60</v>
          </cell>
          <cell r="R255" t="str">
            <v>W</v>
          </cell>
          <cell r="U255" t="str">
            <v>loved the M line, did not like F or N, they live here in BPC but didn't know this bldg was eligible for LMDC grants.  Took application, she likes Tribeca Film Fest</v>
          </cell>
          <cell r="W255">
            <v>37743</v>
          </cell>
        </row>
        <row r="256">
          <cell r="G256" t="str">
            <v>O'Neill</v>
          </cell>
          <cell r="H256" t="str">
            <v>NYC</v>
          </cell>
          <cell r="I256" t="str">
            <v>M</v>
          </cell>
          <cell r="J256" t="str">
            <v>U</v>
          </cell>
          <cell r="K256" t="str">
            <v>RA</v>
          </cell>
          <cell r="L256">
            <v>4</v>
          </cell>
          <cell r="M256">
            <v>1</v>
          </cell>
          <cell r="N256" t="str">
            <v>N</v>
          </cell>
          <cell r="O256">
            <v>2</v>
          </cell>
          <cell r="Q256" t="str">
            <v>30-60</v>
          </cell>
          <cell r="R256" t="str">
            <v>B</v>
          </cell>
          <cell r="S256" t="str">
            <v>Candy</v>
          </cell>
          <cell r="U256" t="str">
            <v>loved the M line, did not like F or N, they live here in BPC but didn't know this bldg was eligible for LMDC grants.  Took application, she likes Tribeca Film Fest</v>
          </cell>
          <cell r="W256">
            <v>37743</v>
          </cell>
        </row>
        <row r="257">
          <cell r="G257" t="str">
            <v>Halper</v>
          </cell>
          <cell r="H257" t="str">
            <v>O</v>
          </cell>
          <cell r="I257" t="str">
            <v>M</v>
          </cell>
          <cell r="J257" t="str">
            <v>M</v>
          </cell>
          <cell r="K257" t="str">
            <v>RA</v>
          </cell>
          <cell r="L257">
            <v>5</v>
          </cell>
          <cell r="M257">
            <v>1</v>
          </cell>
          <cell r="N257" t="str">
            <v>Y</v>
          </cell>
          <cell r="O257">
            <v>3</v>
          </cell>
          <cell r="Q257" t="str">
            <v>30-60</v>
          </cell>
          <cell r="R257" t="str">
            <v>N</v>
          </cell>
          <cell r="S257" t="str">
            <v>Candy</v>
          </cell>
          <cell r="U257" t="str">
            <v>needs 3000+ sq. ft</v>
          </cell>
          <cell r="W257">
            <v>37743</v>
          </cell>
        </row>
        <row r="258">
          <cell r="G258" t="str">
            <v>Perrin</v>
          </cell>
          <cell r="H258" t="str">
            <v>NYC</v>
          </cell>
          <cell r="I258" t="str">
            <v>D</v>
          </cell>
          <cell r="J258" t="str">
            <v>M</v>
          </cell>
          <cell r="K258" t="str">
            <v>RA</v>
          </cell>
          <cell r="L258">
            <v>4</v>
          </cell>
          <cell r="M258">
            <v>1</v>
          </cell>
          <cell r="N258" t="str">
            <v>Y</v>
          </cell>
          <cell r="O258" t="str">
            <v>S</v>
          </cell>
          <cell r="Q258" t="str">
            <v>30-60</v>
          </cell>
          <cell r="R258" t="str">
            <v>B</v>
          </cell>
          <cell r="S258" t="str">
            <v>Olafuize (CH)</v>
          </cell>
          <cell r="U258" t="str">
            <v>Likes Q line, high floor (visited 18Q</v>
          </cell>
          <cell r="W258">
            <v>37743</v>
          </cell>
        </row>
        <row r="259">
          <cell r="G259" t="str">
            <v>Finnerty</v>
          </cell>
          <cell r="H259" t="str">
            <v>USA</v>
          </cell>
          <cell r="I259" t="str">
            <v>D</v>
          </cell>
          <cell r="J259" t="str">
            <v>M</v>
          </cell>
          <cell r="L259">
            <v>4</v>
          </cell>
          <cell r="M259">
            <v>3</v>
          </cell>
          <cell r="N259" t="str">
            <v>N</v>
          </cell>
          <cell r="O259">
            <v>2</v>
          </cell>
          <cell r="Q259" t="str">
            <v>60-90</v>
          </cell>
          <cell r="R259" t="str">
            <v>I</v>
          </cell>
          <cell r="S259" t="str">
            <v>Olafuize (CH)</v>
          </cell>
          <cell r="U259" t="str">
            <v>Likes Q line, high floor (visited 18Q</v>
          </cell>
          <cell r="W259">
            <v>37743</v>
          </cell>
        </row>
        <row r="260">
          <cell r="G260" t="str">
            <v>Finnerty</v>
          </cell>
          <cell r="H260" t="str">
            <v>USA</v>
          </cell>
          <cell r="I260" t="str">
            <v>D</v>
          </cell>
          <cell r="J260" t="str">
            <v>M</v>
          </cell>
          <cell r="L260">
            <v>4</v>
          </cell>
          <cell r="M260">
            <v>3</v>
          </cell>
          <cell r="N260" t="str">
            <v>N</v>
          </cell>
          <cell r="O260">
            <v>2</v>
          </cell>
          <cell r="Q260" t="str">
            <v>60-90</v>
          </cell>
          <cell r="R260" t="str">
            <v>I</v>
          </cell>
          <cell r="S260" t="str">
            <v>Olafuize (CH)</v>
          </cell>
          <cell r="U260" t="str">
            <v>Likes Q line, high floor (visited 18Q</v>
          </cell>
          <cell r="W260">
            <v>0</v>
          </cell>
        </row>
        <row r="261">
          <cell r="G261" t="str">
            <v>Finnerty</v>
          </cell>
          <cell r="H261" t="str">
            <v>USA</v>
          </cell>
          <cell r="I261" t="str">
            <v>D</v>
          </cell>
          <cell r="J261" t="str">
            <v>M</v>
          </cell>
          <cell r="L261">
            <v>4</v>
          </cell>
          <cell r="M261">
            <v>3</v>
          </cell>
          <cell r="N261" t="str">
            <v>N</v>
          </cell>
          <cell r="O261">
            <v>2</v>
          </cell>
          <cell r="Q261" t="str">
            <v>60-90</v>
          </cell>
          <cell r="R261" t="str">
            <v>I</v>
          </cell>
          <cell r="W261">
            <v>0</v>
          </cell>
        </row>
        <row r="262">
          <cell r="G262" t="str">
            <v>Fishman</v>
          </cell>
          <cell r="U262" t="str">
            <v>5% app</v>
          </cell>
          <cell r="W262">
            <v>37744</v>
          </cell>
        </row>
        <row r="263">
          <cell r="G263" t="str">
            <v>Kim</v>
          </cell>
          <cell r="H263" t="str">
            <v>USA</v>
          </cell>
          <cell r="J263" t="str">
            <v>M</v>
          </cell>
          <cell r="K263" t="str">
            <v>OH</v>
          </cell>
          <cell r="L263">
            <v>1</v>
          </cell>
          <cell r="M263">
            <v>2</v>
          </cell>
          <cell r="N263" t="str">
            <v>N</v>
          </cell>
          <cell r="O263">
            <v>1</v>
          </cell>
          <cell r="Q263" t="str">
            <v>60-90</v>
          </cell>
          <cell r="R263" t="str">
            <v>W</v>
          </cell>
          <cell r="U263" t="str">
            <v>5% app</v>
          </cell>
          <cell r="W263">
            <v>37744</v>
          </cell>
        </row>
        <row r="264">
          <cell r="G264" t="str">
            <v>Yoon</v>
          </cell>
          <cell r="H264" t="str">
            <v>NYC</v>
          </cell>
          <cell r="I264" t="str">
            <v>M</v>
          </cell>
          <cell r="J264" t="str">
            <v>N</v>
          </cell>
          <cell r="K264" t="str">
            <v>RA</v>
          </cell>
          <cell r="L264">
            <v>1</v>
          </cell>
          <cell r="M264">
            <v>2</v>
          </cell>
          <cell r="N264" t="str">
            <v>N</v>
          </cell>
          <cell r="O264">
            <v>1</v>
          </cell>
          <cell r="Q264" t="str">
            <v>30-60</v>
          </cell>
          <cell r="R264" t="str">
            <v>B</v>
          </cell>
          <cell r="S264" t="str">
            <v>Brian (CH)</v>
          </cell>
          <cell r="U264" t="str">
            <v>5% app</v>
          </cell>
          <cell r="W264">
            <v>37744</v>
          </cell>
        </row>
        <row r="265">
          <cell r="G265" t="str">
            <v>Courtney</v>
          </cell>
          <cell r="H265" t="str">
            <v>NYC</v>
          </cell>
          <cell r="I265" t="str">
            <v>D</v>
          </cell>
          <cell r="J265" t="str">
            <v>N</v>
          </cell>
          <cell r="K265" t="str">
            <v>RA</v>
          </cell>
          <cell r="L265">
            <v>1</v>
          </cell>
          <cell r="M265">
            <v>2</v>
          </cell>
          <cell r="N265" t="str">
            <v>N</v>
          </cell>
          <cell r="O265">
            <v>1</v>
          </cell>
          <cell r="Q265" t="str">
            <v>60-90</v>
          </cell>
          <cell r="R265" t="str">
            <v>W</v>
          </cell>
          <cell r="S265" t="str">
            <v>Brian (CH)</v>
          </cell>
          <cell r="U265" t="str">
            <v>think this is the guy who lives next door - just curious</v>
          </cell>
          <cell r="W265">
            <v>37744</v>
          </cell>
        </row>
        <row r="266">
          <cell r="G266" t="str">
            <v>Wavmslei</v>
          </cell>
          <cell r="H266" t="str">
            <v>NYC</v>
          </cell>
          <cell r="I266" t="str">
            <v>D</v>
          </cell>
          <cell r="J266" t="str">
            <v>S</v>
          </cell>
          <cell r="K266" t="str">
            <v>RA</v>
          </cell>
          <cell r="L266">
            <v>1</v>
          </cell>
          <cell r="N266" t="str">
            <v>N</v>
          </cell>
          <cell r="O266">
            <v>2</v>
          </cell>
          <cell r="Q266" t="str">
            <v>60-90</v>
          </cell>
          <cell r="R266" t="str">
            <v>N</v>
          </cell>
          <cell r="S266" t="str">
            <v>Brian (CH)</v>
          </cell>
          <cell r="U266" t="str">
            <v>has toddler- wants to come back with husband</v>
          </cell>
          <cell r="W266">
            <v>37744</v>
          </cell>
        </row>
        <row r="267">
          <cell r="G267" t="str">
            <v>Frieman</v>
          </cell>
          <cell r="H267" t="str">
            <v>NYC</v>
          </cell>
          <cell r="I267" t="str">
            <v>U</v>
          </cell>
          <cell r="J267" t="str">
            <v>U</v>
          </cell>
          <cell r="K267" t="str">
            <v>RA</v>
          </cell>
          <cell r="L267">
            <v>4</v>
          </cell>
          <cell r="M267">
            <v>2</v>
          </cell>
          <cell r="N267" t="str">
            <v>N</v>
          </cell>
          <cell r="O267">
            <v>1</v>
          </cell>
          <cell r="Q267" t="str">
            <v>30-60</v>
          </cell>
          <cell r="R267" t="str">
            <v>B</v>
          </cell>
          <cell r="S267" t="str">
            <v>Brian (CH)</v>
          </cell>
          <cell r="U267" t="str">
            <v>like the bldg but wants to see other neighborhoods</v>
          </cell>
          <cell r="W267">
            <v>37744</v>
          </cell>
        </row>
        <row r="268">
          <cell r="G268" t="str">
            <v>Davis</v>
          </cell>
          <cell r="H268" t="str">
            <v>NYC</v>
          </cell>
          <cell r="I268" t="str">
            <v>D</v>
          </cell>
          <cell r="J268" t="str">
            <v>U</v>
          </cell>
          <cell r="K268" t="str">
            <v>RA</v>
          </cell>
          <cell r="L268">
            <v>5</v>
          </cell>
          <cell r="M268">
            <v>4</v>
          </cell>
          <cell r="N268" t="str">
            <v>N</v>
          </cell>
          <cell r="O268">
            <v>2</v>
          </cell>
          <cell r="Q268" t="str">
            <v>60-90</v>
          </cell>
          <cell r="R268" t="str">
            <v>W</v>
          </cell>
          <cell r="S268" t="str">
            <v>Brian (CH)</v>
          </cell>
          <cell r="U268" t="str">
            <v>like the bldg but wants to see other neighborhoods</v>
          </cell>
          <cell r="W268">
            <v>37744</v>
          </cell>
        </row>
        <row r="269">
          <cell r="G269" t="str">
            <v>Solochek</v>
          </cell>
          <cell r="H269" t="str">
            <v>NYC</v>
          </cell>
          <cell r="I269" t="str">
            <v>M</v>
          </cell>
          <cell r="J269" t="str">
            <v>U</v>
          </cell>
          <cell r="K269" t="str">
            <v>RA</v>
          </cell>
          <cell r="L269">
            <v>3</v>
          </cell>
          <cell r="M269">
            <v>2</v>
          </cell>
          <cell r="N269" t="str">
            <v>N</v>
          </cell>
          <cell r="O269">
            <v>1</v>
          </cell>
          <cell r="Q269" t="str">
            <v>60-90</v>
          </cell>
          <cell r="R269" t="str">
            <v>O</v>
          </cell>
          <cell r="S269" t="str">
            <v>Brian (CH)</v>
          </cell>
          <cell r="U269" t="str">
            <v xml:space="preserve">they love the bldg but not sure which line they like, took app, decided not to move till december. </v>
          </cell>
          <cell r="W269">
            <v>37744</v>
          </cell>
        </row>
        <row r="270">
          <cell r="G270" t="str">
            <v>Stefan</v>
          </cell>
          <cell r="H270" t="str">
            <v>NYC</v>
          </cell>
          <cell r="I270" t="str">
            <v>M</v>
          </cell>
          <cell r="J270" t="str">
            <v>O</v>
          </cell>
          <cell r="K270" t="str">
            <v>RA</v>
          </cell>
          <cell r="L270">
            <v>3</v>
          </cell>
          <cell r="M270">
            <v>1</v>
          </cell>
          <cell r="N270" t="str">
            <v>Y</v>
          </cell>
          <cell r="O270">
            <v>1</v>
          </cell>
          <cell r="Q270" t="str">
            <v>30-60</v>
          </cell>
          <cell r="R270" t="str">
            <v>B</v>
          </cell>
          <cell r="S270" t="str">
            <v>Kevin (Bond)</v>
          </cell>
          <cell r="U270" t="str">
            <v>put in app on 7P , lives in chelsea , has small dog, loves bldg, has friend in tribeca pointe works in publishing</v>
          </cell>
          <cell r="W270">
            <v>37744</v>
          </cell>
        </row>
        <row r="271">
          <cell r="G271" t="str">
            <v>Amaya</v>
          </cell>
          <cell r="H271" t="str">
            <v>NYC</v>
          </cell>
          <cell r="I271" t="str">
            <v>D</v>
          </cell>
          <cell r="J271" t="str">
            <v>N</v>
          </cell>
          <cell r="K271" t="str">
            <v>RA</v>
          </cell>
          <cell r="L271">
            <v>5</v>
          </cell>
          <cell r="M271">
            <v>2</v>
          </cell>
          <cell r="N271" t="str">
            <v>N</v>
          </cell>
          <cell r="O271">
            <v>2</v>
          </cell>
          <cell r="Q271" t="str">
            <v>30-60</v>
          </cell>
          <cell r="R271" t="str">
            <v>W</v>
          </cell>
          <cell r="S271" t="str">
            <v>Kevin (Bond)</v>
          </cell>
          <cell r="U271" t="str">
            <v>they love the bldg but not sure which line, like E, L, &amp; P.  Prefer park view because fred already has water view (Gaulak)</v>
          </cell>
          <cell r="W271">
            <v>37744</v>
          </cell>
        </row>
        <row r="272">
          <cell r="G272" t="str">
            <v>Yu</v>
          </cell>
          <cell r="H272" t="str">
            <v>NYC</v>
          </cell>
          <cell r="I272" t="str">
            <v>M</v>
          </cell>
          <cell r="J272" t="str">
            <v>O</v>
          </cell>
          <cell r="K272" t="str">
            <v>RA</v>
          </cell>
          <cell r="L272">
            <v>5</v>
          </cell>
          <cell r="M272">
            <v>2</v>
          </cell>
          <cell r="N272" t="str">
            <v>N</v>
          </cell>
          <cell r="O272">
            <v>1</v>
          </cell>
          <cell r="Q272" t="str">
            <v>60-90</v>
          </cell>
          <cell r="R272" t="str">
            <v>W</v>
          </cell>
          <cell r="S272" t="str">
            <v>Kevin (Bond)</v>
          </cell>
          <cell r="U272" t="str">
            <v>put in app, she just started with merril lynch</v>
          </cell>
          <cell r="W272">
            <v>37744</v>
          </cell>
        </row>
        <row r="273">
          <cell r="G273" t="str">
            <v>Baldwin</v>
          </cell>
          <cell r="H273" t="str">
            <v>NYC</v>
          </cell>
          <cell r="I273" t="str">
            <v>D</v>
          </cell>
          <cell r="J273" t="str">
            <v>O</v>
          </cell>
          <cell r="K273" t="str">
            <v>RA</v>
          </cell>
          <cell r="L273">
            <v>5</v>
          </cell>
          <cell r="M273">
            <v>2</v>
          </cell>
          <cell r="N273" t="str">
            <v>Y</v>
          </cell>
          <cell r="O273">
            <v>2</v>
          </cell>
          <cell r="Q273" t="str">
            <v>60-90</v>
          </cell>
          <cell r="R273" t="str">
            <v>W</v>
          </cell>
          <cell r="U273" t="str">
            <v>previewing 2/2 for son</v>
          </cell>
          <cell r="W273">
            <v>37744</v>
          </cell>
        </row>
        <row r="274">
          <cell r="G274" t="str">
            <v>Marant</v>
          </cell>
          <cell r="H274" t="str">
            <v>NYC</v>
          </cell>
          <cell r="I274" t="str">
            <v>D</v>
          </cell>
          <cell r="J274" t="str">
            <v>N</v>
          </cell>
          <cell r="K274" t="str">
            <v>RA</v>
          </cell>
          <cell r="L274">
            <v>5</v>
          </cell>
          <cell r="M274">
            <v>1</v>
          </cell>
          <cell r="N274" t="str">
            <v>N</v>
          </cell>
          <cell r="O274">
            <v>3</v>
          </cell>
          <cell r="Q274" t="str">
            <v>60-90</v>
          </cell>
          <cell r="R274" t="str">
            <v>R</v>
          </cell>
          <cell r="U274" t="str">
            <v>previewing 2/2 for son</v>
          </cell>
          <cell r="W274">
            <v>37744</v>
          </cell>
        </row>
        <row r="275">
          <cell r="G275" t="str">
            <v>Hamer</v>
          </cell>
          <cell r="H275" t="str">
            <v>NYC</v>
          </cell>
          <cell r="I275" t="str">
            <v>M</v>
          </cell>
          <cell r="J275" t="str">
            <v>N</v>
          </cell>
          <cell r="K275" t="str">
            <v>RA</v>
          </cell>
          <cell r="L275">
            <v>5</v>
          </cell>
          <cell r="M275">
            <v>2</v>
          </cell>
          <cell r="N275" t="str">
            <v>Y</v>
          </cell>
          <cell r="O275">
            <v>1</v>
          </cell>
          <cell r="Q275" t="str">
            <v>60-90</v>
          </cell>
          <cell r="R275" t="str">
            <v>N</v>
          </cell>
          <cell r="U275" t="str">
            <v>previewing 2/2 for son</v>
          </cell>
          <cell r="W275">
            <v>37744</v>
          </cell>
        </row>
        <row r="276">
          <cell r="G276" t="str">
            <v>Macaluso</v>
          </cell>
          <cell r="H276" t="str">
            <v>NYC</v>
          </cell>
          <cell r="I276" t="str">
            <v>M</v>
          </cell>
          <cell r="J276" t="str">
            <v>U</v>
          </cell>
          <cell r="K276" t="str">
            <v>RA</v>
          </cell>
          <cell r="L276">
            <v>2</v>
          </cell>
          <cell r="M276">
            <v>2</v>
          </cell>
          <cell r="N276" t="str">
            <v>N</v>
          </cell>
          <cell r="O276">
            <v>1</v>
          </cell>
          <cell r="Q276" t="str">
            <v>60-90</v>
          </cell>
          <cell r="R276" t="str">
            <v>B</v>
          </cell>
          <cell r="S276" t="str">
            <v>Halstead - Peter Newman</v>
          </cell>
          <cell r="U276" t="str">
            <v>interested in 7D</v>
          </cell>
          <cell r="W276">
            <v>37744</v>
          </cell>
        </row>
        <row r="277">
          <cell r="G277" t="str">
            <v>Matthews</v>
          </cell>
          <cell r="H277" t="str">
            <v>NYC</v>
          </cell>
          <cell r="I277" t="str">
            <v>M</v>
          </cell>
          <cell r="J277" t="str">
            <v>S</v>
          </cell>
          <cell r="K277" t="str">
            <v>RA</v>
          </cell>
          <cell r="L277">
            <v>5</v>
          </cell>
          <cell r="M277">
            <v>2</v>
          </cell>
          <cell r="N277" t="str">
            <v>N</v>
          </cell>
          <cell r="O277">
            <v>1</v>
          </cell>
          <cell r="Q277" t="str">
            <v>60-90</v>
          </cell>
          <cell r="R277" t="str">
            <v>O</v>
          </cell>
          <cell r="S277" t="str">
            <v>Halstead - Peter Newman</v>
          </cell>
          <cell r="U277" t="str">
            <v>nephew of Vincent and Anthony Albanese, likes Q line</v>
          </cell>
          <cell r="W277">
            <v>37744</v>
          </cell>
        </row>
        <row r="278">
          <cell r="G278" t="str">
            <v>Fortunato</v>
          </cell>
          <cell r="H278" t="str">
            <v>NYC</v>
          </cell>
          <cell r="I278" t="str">
            <v>D</v>
          </cell>
          <cell r="J278" t="str">
            <v>U</v>
          </cell>
          <cell r="K278" t="str">
            <v>RA</v>
          </cell>
          <cell r="L278">
            <v>3</v>
          </cell>
          <cell r="M278">
            <v>2</v>
          </cell>
          <cell r="N278" t="str">
            <v>Y</v>
          </cell>
          <cell r="O278">
            <v>2</v>
          </cell>
          <cell r="Q278" t="str">
            <v>60-90</v>
          </cell>
          <cell r="R278" t="str">
            <v>W</v>
          </cell>
          <cell r="S278" t="str">
            <v>Halstead - Peter Newman</v>
          </cell>
          <cell r="U278" t="str">
            <v>not in price range</v>
          </cell>
          <cell r="W278">
            <v>37744</v>
          </cell>
        </row>
        <row r="279">
          <cell r="G279" t="str">
            <v>Roselgold</v>
          </cell>
          <cell r="H279" t="str">
            <v>NYC</v>
          </cell>
          <cell r="I279" t="str">
            <v>D</v>
          </cell>
          <cell r="J279" t="str">
            <v>U</v>
          </cell>
          <cell r="K279" t="str">
            <v>RA</v>
          </cell>
          <cell r="L279">
            <v>5</v>
          </cell>
          <cell r="M279">
            <v>1</v>
          </cell>
          <cell r="N279" t="str">
            <v>N</v>
          </cell>
          <cell r="O279" t="str">
            <v>S</v>
          </cell>
          <cell r="Q279" t="str">
            <v>30-60</v>
          </cell>
          <cell r="R279" t="str">
            <v>W</v>
          </cell>
          <cell r="U279" t="str">
            <v>will think about it</v>
          </cell>
          <cell r="W279">
            <v>37744</v>
          </cell>
        </row>
        <row r="280">
          <cell r="G280" t="str">
            <v>Merkau</v>
          </cell>
          <cell r="H280" t="str">
            <v>NYC</v>
          </cell>
          <cell r="I280" t="str">
            <v>D</v>
          </cell>
          <cell r="J280" t="str">
            <v>M</v>
          </cell>
          <cell r="K280" t="str">
            <v>RA</v>
          </cell>
          <cell r="L280">
            <v>3</v>
          </cell>
          <cell r="M280">
            <v>2</v>
          </cell>
          <cell r="N280" t="str">
            <v>N</v>
          </cell>
          <cell r="O280">
            <v>1</v>
          </cell>
          <cell r="Q280" t="str">
            <v>30-60</v>
          </cell>
          <cell r="R280" t="str">
            <v>O</v>
          </cell>
          <cell r="U280" t="str">
            <v>needs sooner than 7/1 but will consider (Vander)</v>
          </cell>
          <cell r="W280">
            <v>37744</v>
          </cell>
        </row>
        <row r="281">
          <cell r="G281" t="str">
            <v>Shafei</v>
          </cell>
          <cell r="H281" t="str">
            <v>NYC</v>
          </cell>
          <cell r="I281" t="str">
            <v>M</v>
          </cell>
          <cell r="J281" t="str">
            <v>U</v>
          </cell>
          <cell r="K281" t="str">
            <v>RA</v>
          </cell>
          <cell r="L281">
            <v>3</v>
          </cell>
          <cell r="M281">
            <v>2</v>
          </cell>
          <cell r="N281" t="str">
            <v>N</v>
          </cell>
          <cell r="O281">
            <v>1</v>
          </cell>
          <cell r="Q281" t="str">
            <v>60-90</v>
          </cell>
          <cell r="R281" t="str">
            <v>W</v>
          </cell>
          <cell r="U281" t="str">
            <v>likes K line, will use grant</v>
          </cell>
          <cell r="W281">
            <v>37744</v>
          </cell>
        </row>
        <row r="282">
          <cell r="G282" t="str">
            <v>Ramoutar</v>
          </cell>
          <cell r="H282" t="str">
            <v>NYC</v>
          </cell>
          <cell r="I282" t="str">
            <v>O</v>
          </cell>
          <cell r="J282" t="str">
            <v>N</v>
          </cell>
          <cell r="K282" t="str">
            <v>RA</v>
          </cell>
          <cell r="L282">
            <v>2</v>
          </cell>
          <cell r="M282">
            <v>2</v>
          </cell>
          <cell r="N282" t="str">
            <v>N</v>
          </cell>
          <cell r="O282">
            <v>1</v>
          </cell>
          <cell r="Q282" t="str">
            <v>FLEX</v>
          </cell>
          <cell r="R282" t="str">
            <v>N</v>
          </cell>
          <cell r="U282" t="str">
            <v>1BR &amp; JR4 will come back w/ boyfriend</v>
          </cell>
          <cell r="W282">
            <v>37744</v>
          </cell>
        </row>
        <row r="283">
          <cell r="G283" t="str">
            <v>Murison</v>
          </cell>
          <cell r="H283" t="str">
            <v>Tri</v>
          </cell>
          <cell r="I283" t="str">
            <v>M</v>
          </cell>
          <cell r="J283" t="str">
            <v>M</v>
          </cell>
          <cell r="K283" t="str">
            <v>RA</v>
          </cell>
          <cell r="L283">
            <v>4</v>
          </cell>
          <cell r="M283">
            <v>2</v>
          </cell>
          <cell r="N283" t="str">
            <v>N</v>
          </cell>
          <cell r="O283">
            <v>2</v>
          </cell>
          <cell r="Q283" t="str">
            <v>IMMED</v>
          </cell>
          <cell r="R283" t="str">
            <v>B</v>
          </cell>
          <cell r="S283" t="str">
            <v>Kenny Citi Connection</v>
          </cell>
          <cell r="U283" t="str">
            <v>1BR &amp; JR4 will come back w/ boyfriend</v>
          </cell>
          <cell r="W283">
            <v>37744</v>
          </cell>
        </row>
        <row r="284">
          <cell r="G284" t="str">
            <v>Tariv</v>
          </cell>
          <cell r="H284" t="str">
            <v>NYC</v>
          </cell>
          <cell r="I284" t="str">
            <v>O</v>
          </cell>
          <cell r="J284" t="str">
            <v>M</v>
          </cell>
          <cell r="K284" t="str">
            <v>OH</v>
          </cell>
          <cell r="L284">
            <v>2</v>
          </cell>
          <cell r="M284">
            <v>1</v>
          </cell>
          <cell r="N284" t="str">
            <v>N</v>
          </cell>
          <cell r="O284">
            <v>1</v>
          </cell>
          <cell r="Q284" t="str">
            <v>FLEX</v>
          </cell>
          <cell r="R284" t="str">
            <v>W</v>
          </cell>
          <cell r="S284" t="str">
            <v>Kenny Citi Connection</v>
          </cell>
          <cell r="U284" t="str">
            <v>likes 9L line will call mon with grant app</v>
          </cell>
          <cell r="W284">
            <v>37744</v>
          </cell>
        </row>
        <row r="285">
          <cell r="G285" t="str">
            <v>Crupain</v>
          </cell>
          <cell r="H285" t="str">
            <v>NYC</v>
          </cell>
          <cell r="I285" t="str">
            <v>M</v>
          </cell>
          <cell r="J285" t="str">
            <v>O</v>
          </cell>
          <cell r="K285" t="str">
            <v>RA</v>
          </cell>
          <cell r="L285">
            <v>4</v>
          </cell>
          <cell r="M285">
            <v>2</v>
          </cell>
          <cell r="N285" t="str">
            <v>Y</v>
          </cell>
          <cell r="O285">
            <v>2</v>
          </cell>
          <cell r="Q285" t="str">
            <v>60-90</v>
          </cell>
          <cell r="R285" t="str">
            <v>O</v>
          </cell>
          <cell r="S285" t="str">
            <v>Kenny Citi Connection</v>
          </cell>
          <cell r="U285" t="str">
            <v>likes 9L line will call mon with grant app</v>
          </cell>
          <cell r="W285">
            <v>37744</v>
          </cell>
        </row>
        <row r="286">
          <cell r="G286" t="str">
            <v>Werner</v>
          </cell>
          <cell r="H286" t="str">
            <v>NYC</v>
          </cell>
          <cell r="I286" t="str">
            <v>M</v>
          </cell>
          <cell r="J286" t="str">
            <v>U</v>
          </cell>
          <cell r="K286" t="str">
            <v>RA</v>
          </cell>
          <cell r="L286">
            <v>4</v>
          </cell>
          <cell r="M286">
            <v>2</v>
          </cell>
          <cell r="N286" t="str">
            <v>Y</v>
          </cell>
          <cell r="O286">
            <v>1</v>
          </cell>
          <cell r="Q286" t="str">
            <v>FLEX</v>
          </cell>
          <cell r="R286" t="str">
            <v>N</v>
          </cell>
          <cell r="U286" t="str">
            <v>likes 9L line will call mon with grant app</v>
          </cell>
          <cell r="W286">
            <v>37744</v>
          </cell>
        </row>
        <row r="287">
          <cell r="G287" t="str">
            <v>Dobe</v>
          </cell>
          <cell r="H287" t="str">
            <v>USA</v>
          </cell>
          <cell r="I287" t="str">
            <v>D</v>
          </cell>
          <cell r="J287" t="str">
            <v>M</v>
          </cell>
          <cell r="K287" t="str">
            <v>RA</v>
          </cell>
          <cell r="L287">
            <v>4</v>
          </cell>
          <cell r="M287">
            <v>2</v>
          </cell>
          <cell r="N287" t="str">
            <v>Y</v>
          </cell>
          <cell r="O287">
            <v>1</v>
          </cell>
          <cell r="Q287" t="str">
            <v>FLEX</v>
          </cell>
          <cell r="R287" t="str">
            <v>O</v>
          </cell>
          <cell r="W287">
            <v>37744</v>
          </cell>
        </row>
        <row r="288">
          <cell r="G288" t="str">
            <v>Minghella</v>
          </cell>
          <cell r="H288" t="str">
            <v>NYC</v>
          </cell>
          <cell r="I288" t="str">
            <v>D</v>
          </cell>
          <cell r="J288" t="str">
            <v>U</v>
          </cell>
          <cell r="K288" t="str">
            <v>RA</v>
          </cell>
          <cell r="L288">
            <v>2</v>
          </cell>
          <cell r="O288" t="str">
            <v>S</v>
          </cell>
          <cell r="Q288" t="str">
            <v>FLEX</v>
          </cell>
          <cell r="R288" t="str">
            <v>W</v>
          </cell>
          <cell r="U288" t="str">
            <v>Q line (Larsen)</v>
          </cell>
          <cell r="W288">
            <v>37744</v>
          </cell>
        </row>
        <row r="289">
          <cell r="G289" t="str">
            <v>Teres</v>
          </cell>
          <cell r="H289" t="str">
            <v>NYC</v>
          </cell>
          <cell r="I289" t="str">
            <v>D</v>
          </cell>
          <cell r="J289" t="str">
            <v>U</v>
          </cell>
          <cell r="K289" t="str">
            <v>RA</v>
          </cell>
          <cell r="L289">
            <v>3</v>
          </cell>
          <cell r="N289" t="str">
            <v>N</v>
          </cell>
          <cell r="O289">
            <v>1</v>
          </cell>
          <cell r="Q289" t="str">
            <v>IMMED</v>
          </cell>
          <cell r="R289" t="str">
            <v>W</v>
          </cell>
          <cell r="U289" t="str">
            <v>looking at other bldgs in BPC</v>
          </cell>
          <cell r="W289">
            <v>37744</v>
          </cell>
        </row>
        <row r="290">
          <cell r="G290" t="str">
            <v>Laurie</v>
          </cell>
          <cell r="H290" t="str">
            <v>O</v>
          </cell>
          <cell r="I290" t="str">
            <v>D</v>
          </cell>
          <cell r="J290" t="str">
            <v>M</v>
          </cell>
          <cell r="L290">
            <v>5</v>
          </cell>
          <cell r="M290">
            <v>2</v>
          </cell>
          <cell r="N290" t="str">
            <v>Y</v>
          </cell>
          <cell r="O290">
            <v>2</v>
          </cell>
          <cell r="Q290" t="str">
            <v>30-60</v>
          </cell>
          <cell r="R290" t="str">
            <v>R</v>
          </cell>
          <cell r="U290" t="str">
            <v>from canada, will work @ wfc, int in 2/2, took app, LH to f/u on Sunday</v>
          </cell>
          <cell r="W290">
            <v>37744</v>
          </cell>
        </row>
        <row r="291">
          <cell r="G291" t="str">
            <v>Laurie</v>
          </cell>
          <cell r="H291" t="str">
            <v>O</v>
          </cell>
          <cell r="I291" t="str">
            <v>D</v>
          </cell>
          <cell r="J291" t="str">
            <v>M</v>
          </cell>
          <cell r="L291">
            <v>5</v>
          </cell>
          <cell r="M291">
            <v>2</v>
          </cell>
          <cell r="N291" t="str">
            <v>Y</v>
          </cell>
          <cell r="O291">
            <v>2</v>
          </cell>
          <cell r="Q291" t="str">
            <v>30-60</v>
          </cell>
          <cell r="R291" t="str">
            <v>R</v>
          </cell>
          <cell r="U291" t="str">
            <v>from canada, will work @ wfc, int in 2/2, took app, LH to f/u on Sunday</v>
          </cell>
          <cell r="W291">
            <v>0</v>
          </cell>
        </row>
        <row r="292">
          <cell r="G292" t="str">
            <v>Brody</v>
          </cell>
          <cell r="H292" t="str">
            <v>O</v>
          </cell>
          <cell r="I292" t="str">
            <v>M</v>
          </cell>
          <cell r="J292" t="str">
            <v>S</v>
          </cell>
          <cell r="K292" t="str">
            <v>OH</v>
          </cell>
          <cell r="L292">
            <v>4</v>
          </cell>
          <cell r="M292">
            <v>3</v>
          </cell>
          <cell r="N292" t="str">
            <v>N</v>
          </cell>
          <cell r="O292">
            <v>2</v>
          </cell>
          <cell r="Q292" t="str">
            <v>30-60</v>
          </cell>
          <cell r="R292" t="str">
            <v>R</v>
          </cell>
          <cell r="U292" t="str">
            <v>shopping 2/2</v>
          </cell>
          <cell r="W292">
            <v>37745</v>
          </cell>
        </row>
        <row r="293">
          <cell r="G293" t="str">
            <v>Gottesman</v>
          </cell>
          <cell r="H293" t="str">
            <v>O</v>
          </cell>
          <cell r="I293" t="str">
            <v>U</v>
          </cell>
          <cell r="J293" t="str">
            <v>U</v>
          </cell>
          <cell r="K293" t="str">
            <v>OH</v>
          </cell>
          <cell r="L293">
            <v>4</v>
          </cell>
          <cell r="M293">
            <v>3</v>
          </cell>
          <cell r="N293" t="str">
            <v>N</v>
          </cell>
          <cell r="O293">
            <v>1</v>
          </cell>
          <cell r="Q293" t="str">
            <v>30-60</v>
          </cell>
          <cell r="R293" t="str">
            <v>N</v>
          </cell>
          <cell r="U293" t="str">
            <v>no sense of emergency - preferred 1/1/A to 1/1</v>
          </cell>
          <cell r="W293">
            <v>37745</v>
          </cell>
        </row>
        <row r="294">
          <cell r="G294" t="str">
            <v>Cannon</v>
          </cell>
          <cell r="H294" t="str">
            <v>NYC</v>
          </cell>
          <cell r="I294" t="str">
            <v>M</v>
          </cell>
          <cell r="J294" t="str">
            <v>U</v>
          </cell>
          <cell r="K294" t="str">
            <v>RA</v>
          </cell>
          <cell r="L294">
            <v>5</v>
          </cell>
          <cell r="M294">
            <v>2</v>
          </cell>
          <cell r="N294" t="str">
            <v>N</v>
          </cell>
          <cell r="O294">
            <v>2</v>
          </cell>
          <cell r="Q294" t="str">
            <v>60-60</v>
          </cell>
          <cell r="R294" t="str">
            <v>N</v>
          </cell>
          <cell r="U294" t="str">
            <v>just shopping - intersted in various layouts</v>
          </cell>
          <cell r="W294">
            <v>37745</v>
          </cell>
        </row>
        <row r="295">
          <cell r="G295" t="str">
            <v>Small</v>
          </cell>
          <cell r="H295" t="str">
            <v>NYC</v>
          </cell>
          <cell r="I295" t="str">
            <v>M</v>
          </cell>
          <cell r="J295" t="str">
            <v>U</v>
          </cell>
          <cell r="K295" t="str">
            <v>RA</v>
          </cell>
          <cell r="L295">
            <v>5</v>
          </cell>
          <cell r="M295">
            <v>1</v>
          </cell>
          <cell r="N295" t="str">
            <v>N</v>
          </cell>
          <cell r="O295">
            <v>1</v>
          </cell>
          <cell r="Q295" t="str">
            <v>30-60</v>
          </cell>
          <cell r="R295" t="str">
            <v>R</v>
          </cell>
          <cell r="U295" t="str">
            <v>H line 10-14</v>
          </cell>
          <cell r="W295">
            <v>37745</v>
          </cell>
        </row>
        <row r="296">
          <cell r="G296" t="str">
            <v>Kelly</v>
          </cell>
          <cell r="H296" t="str">
            <v>NYC</v>
          </cell>
          <cell r="I296" t="str">
            <v>O</v>
          </cell>
          <cell r="J296" t="str">
            <v>U</v>
          </cell>
          <cell r="K296" t="str">
            <v>RA</v>
          </cell>
          <cell r="L296">
            <v>2</v>
          </cell>
          <cell r="M296">
            <v>1</v>
          </cell>
          <cell r="N296" t="str">
            <v>N</v>
          </cell>
          <cell r="O296" t="str">
            <v>S</v>
          </cell>
          <cell r="Q296" t="str">
            <v>IMMED</v>
          </cell>
          <cell r="R296" t="str">
            <v>R</v>
          </cell>
          <cell r="U296" t="str">
            <v>C line</v>
          </cell>
          <cell r="W296">
            <v>37745</v>
          </cell>
        </row>
        <row r="297">
          <cell r="G297" t="str">
            <v>Hodes</v>
          </cell>
          <cell r="H297" t="str">
            <v>NYC</v>
          </cell>
          <cell r="I297" t="str">
            <v>O</v>
          </cell>
          <cell r="J297" t="str">
            <v>M</v>
          </cell>
          <cell r="K297" t="str">
            <v>RA</v>
          </cell>
          <cell r="L297">
            <v>2</v>
          </cell>
          <cell r="M297">
            <v>1</v>
          </cell>
          <cell r="N297" t="str">
            <v>N</v>
          </cell>
          <cell r="O297">
            <v>1</v>
          </cell>
          <cell r="Q297" t="str">
            <v>30-60</v>
          </cell>
          <cell r="R297" t="str">
            <v>W</v>
          </cell>
          <cell r="U297" t="str">
            <v>JR4, A line, P line 9A app</v>
          </cell>
          <cell r="W297">
            <v>37745</v>
          </cell>
        </row>
        <row r="298">
          <cell r="G298" t="str">
            <v>Julio</v>
          </cell>
          <cell r="H298" t="str">
            <v>NYC</v>
          </cell>
          <cell r="I298" t="str">
            <v>D</v>
          </cell>
          <cell r="J298" t="str">
            <v>O</v>
          </cell>
          <cell r="K298" t="str">
            <v>RA</v>
          </cell>
          <cell r="L298">
            <v>3</v>
          </cell>
          <cell r="M298">
            <v>1</v>
          </cell>
          <cell r="O298" t="str">
            <v>S</v>
          </cell>
          <cell r="Q298" t="str">
            <v>30-60</v>
          </cell>
          <cell r="R298" t="str">
            <v>I</v>
          </cell>
          <cell r="S298" t="str">
            <v>Kelvin (Bond)</v>
          </cell>
          <cell r="U298" t="str">
            <v>6Q app</v>
          </cell>
          <cell r="W298">
            <v>37745</v>
          </cell>
        </row>
        <row r="299">
          <cell r="G299" t="str">
            <v>Chow</v>
          </cell>
          <cell r="H299" t="str">
            <v>NYC</v>
          </cell>
          <cell r="I299" t="str">
            <v>D</v>
          </cell>
          <cell r="J299" t="str">
            <v>O</v>
          </cell>
          <cell r="K299" t="str">
            <v>RA</v>
          </cell>
          <cell r="L299">
            <v>1</v>
          </cell>
          <cell r="N299" t="str">
            <v>N</v>
          </cell>
          <cell r="O299">
            <v>1</v>
          </cell>
          <cell r="Q299" t="str">
            <v>30-60</v>
          </cell>
          <cell r="R299" t="str">
            <v>B</v>
          </cell>
          <cell r="S299" t="str">
            <v>Self</v>
          </cell>
          <cell r="U299" t="str">
            <v>6Q app</v>
          </cell>
          <cell r="W299">
            <v>37745</v>
          </cell>
        </row>
        <row r="300">
          <cell r="G300" t="str">
            <v>Elderfield</v>
          </cell>
          <cell r="H300" t="str">
            <v>NYC</v>
          </cell>
          <cell r="I300" t="str">
            <v>M</v>
          </cell>
          <cell r="J300" t="str">
            <v>O</v>
          </cell>
          <cell r="K300" t="str">
            <v>RA</v>
          </cell>
          <cell r="L300">
            <v>5</v>
          </cell>
          <cell r="N300" t="str">
            <v>N</v>
          </cell>
          <cell r="O300">
            <v>2</v>
          </cell>
          <cell r="Q300" t="str">
            <v>30-60</v>
          </cell>
          <cell r="R300" t="str">
            <v>N</v>
          </cell>
          <cell r="S300" t="str">
            <v>Self</v>
          </cell>
          <cell r="U300" t="str">
            <v>(Collins)</v>
          </cell>
          <cell r="W300">
            <v>37745</v>
          </cell>
        </row>
        <row r="301">
          <cell r="G301" t="str">
            <v>Elderfield</v>
          </cell>
          <cell r="H301" t="str">
            <v>NYC</v>
          </cell>
          <cell r="I301" t="str">
            <v>M</v>
          </cell>
          <cell r="J301" t="str">
            <v>O</v>
          </cell>
          <cell r="K301" t="str">
            <v>RA</v>
          </cell>
          <cell r="L301">
            <v>5</v>
          </cell>
          <cell r="N301" t="str">
            <v>N</v>
          </cell>
          <cell r="O301">
            <v>2</v>
          </cell>
          <cell r="Q301" t="str">
            <v>30-60</v>
          </cell>
          <cell r="R301" t="str">
            <v>N</v>
          </cell>
          <cell r="S301" t="str">
            <v>Self</v>
          </cell>
          <cell r="U301" t="str">
            <v>(Collins)</v>
          </cell>
          <cell r="W301">
            <v>37745</v>
          </cell>
        </row>
        <row r="302">
          <cell r="G302" t="str">
            <v>Elderfield</v>
          </cell>
          <cell r="H302" t="str">
            <v>NYC</v>
          </cell>
          <cell r="I302" t="str">
            <v>M</v>
          </cell>
          <cell r="J302" t="str">
            <v>O</v>
          </cell>
          <cell r="K302" t="str">
            <v>RA</v>
          </cell>
          <cell r="L302">
            <v>5</v>
          </cell>
          <cell r="N302" t="str">
            <v>N</v>
          </cell>
          <cell r="O302">
            <v>2</v>
          </cell>
          <cell r="Q302" t="str">
            <v>30-60</v>
          </cell>
          <cell r="R302" t="str">
            <v>N</v>
          </cell>
          <cell r="U302" t="str">
            <v>(Collins)</v>
          </cell>
          <cell r="W302">
            <v>37745</v>
          </cell>
        </row>
        <row r="303">
          <cell r="W303">
            <v>37745</v>
          </cell>
        </row>
        <row r="304">
          <cell r="W304">
            <v>37745</v>
          </cell>
        </row>
        <row r="305">
          <cell r="W305">
            <v>37745</v>
          </cell>
        </row>
        <row r="306">
          <cell r="W306">
            <v>37745</v>
          </cell>
        </row>
        <row r="307">
          <cell r="G307" t="str">
            <v>Allum</v>
          </cell>
          <cell r="H307" t="str">
            <v>NYC</v>
          </cell>
          <cell r="J307" t="str">
            <v>U</v>
          </cell>
          <cell r="K307" t="str">
            <v>RA</v>
          </cell>
          <cell r="L307">
            <v>2</v>
          </cell>
          <cell r="M307">
            <v>2</v>
          </cell>
          <cell r="N307" t="str">
            <v>N</v>
          </cell>
          <cell r="O307">
            <v>1</v>
          </cell>
          <cell r="Q307" t="str">
            <v>30-60</v>
          </cell>
          <cell r="R307" t="str">
            <v>N</v>
          </cell>
          <cell r="W307">
            <v>37745</v>
          </cell>
        </row>
        <row r="308">
          <cell r="G308" t="str">
            <v>Drinne</v>
          </cell>
          <cell r="H308" t="str">
            <v>NYC</v>
          </cell>
          <cell r="I308" t="str">
            <v>D</v>
          </cell>
          <cell r="J308" t="str">
            <v>U</v>
          </cell>
          <cell r="K308" t="str">
            <v>RA</v>
          </cell>
          <cell r="L308">
            <v>4</v>
          </cell>
          <cell r="M308">
            <v>2</v>
          </cell>
          <cell r="N308" t="str">
            <v>Y</v>
          </cell>
          <cell r="O308">
            <v>1</v>
          </cell>
          <cell r="Q308" t="str">
            <v>30-60</v>
          </cell>
          <cell r="R308" t="str">
            <v>N</v>
          </cell>
          <cell r="U308" t="str">
            <v>K line</v>
          </cell>
          <cell r="W308">
            <v>37745</v>
          </cell>
        </row>
        <row r="309">
          <cell r="G309" t="str">
            <v>Capuzello</v>
          </cell>
          <cell r="H309" t="str">
            <v>NYC</v>
          </cell>
          <cell r="I309" t="str">
            <v>D</v>
          </cell>
          <cell r="J309" t="str">
            <v>U</v>
          </cell>
          <cell r="K309" t="str">
            <v>RA</v>
          </cell>
          <cell r="L309">
            <v>4</v>
          </cell>
          <cell r="M309">
            <v>2</v>
          </cell>
          <cell r="N309" t="str">
            <v>Y</v>
          </cell>
          <cell r="O309">
            <v>2</v>
          </cell>
          <cell r="Q309" t="str">
            <v>30-60</v>
          </cell>
          <cell r="R309" t="str">
            <v>N</v>
          </cell>
          <cell r="U309" t="str">
            <v>K line</v>
          </cell>
          <cell r="W309">
            <v>37745</v>
          </cell>
        </row>
        <row r="310">
          <cell r="G310" t="str">
            <v>Heller</v>
          </cell>
          <cell r="H310" t="str">
            <v>NYC</v>
          </cell>
          <cell r="I310" t="str">
            <v>M</v>
          </cell>
          <cell r="J310" t="str">
            <v>N</v>
          </cell>
          <cell r="K310" t="str">
            <v>RA</v>
          </cell>
          <cell r="L310">
            <v>2</v>
          </cell>
          <cell r="M310">
            <v>2</v>
          </cell>
          <cell r="N310" t="str">
            <v>Y</v>
          </cell>
          <cell r="O310" t="str">
            <v>S</v>
          </cell>
          <cell r="Q310" t="str">
            <v>30-60</v>
          </cell>
          <cell r="R310" t="str">
            <v>W</v>
          </cell>
          <cell r="U310" t="str">
            <v>over their budget</v>
          </cell>
          <cell r="W310">
            <v>37745</v>
          </cell>
        </row>
        <row r="311">
          <cell r="G311" t="str">
            <v>Cesta</v>
          </cell>
          <cell r="H311" t="str">
            <v>NYC</v>
          </cell>
          <cell r="I311" t="str">
            <v>M</v>
          </cell>
          <cell r="J311" t="str">
            <v>U</v>
          </cell>
          <cell r="L311">
            <v>3</v>
          </cell>
          <cell r="O311" t="str">
            <v>S</v>
          </cell>
          <cell r="Q311" t="str">
            <v>30-60</v>
          </cell>
          <cell r="R311" t="str">
            <v>W</v>
          </cell>
          <cell r="U311" t="str">
            <v>walk in P &amp; K Line</v>
          </cell>
          <cell r="W311">
            <v>37745</v>
          </cell>
        </row>
        <row r="312">
          <cell r="G312" t="str">
            <v>Xie</v>
          </cell>
          <cell r="H312" t="str">
            <v>USA</v>
          </cell>
          <cell r="I312" t="str">
            <v>M</v>
          </cell>
          <cell r="J312" t="str">
            <v>M</v>
          </cell>
          <cell r="L312">
            <v>1</v>
          </cell>
          <cell r="O312" t="str">
            <v>S</v>
          </cell>
          <cell r="Q312" t="str">
            <v>30-60</v>
          </cell>
          <cell r="R312" t="str">
            <v>B</v>
          </cell>
          <cell r="S312" t="str">
            <v>Rob Olsen (Acocella)</v>
          </cell>
          <cell r="U312" t="str">
            <v>walk in P &amp; K Line</v>
          </cell>
          <cell r="W312">
            <v>37745</v>
          </cell>
        </row>
        <row r="313">
          <cell r="G313" t="str">
            <v>Pratt</v>
          </cell>
          <cell r="H313" t="str">
            <v>NYC</v>
          </cell>
          <cell r="I313" t="str">
            <v>U</v>
          </cell>
          <cell r="J313" t="str">
            <v>S</v>
          </cell>
          <cell r="L313">
            <v>2</v>
          </cell>
          <cell r="M313">
            <v>3</v>
          </cell>
          <cell r="N313" t="str">
            <v>N</v>
          </cell>
          <cell r="O313">
            <v>3</v>
          </cell>
          <cell r="Q313" t="str">
            <v>60-90</v>
          </cell>
          <cell r="R313" t="str">
            <v>N</v>
          </cell>
          <cell r="S313" t="str">
            <v>Rob Olsen (Acocella)</v>
          </cell>
          <cell r="U313" t="str">
            <v>want high flr, 22 months already have LMDC have to sell coop 1st call them in a week or so, want to spend less than 6000, want 1800, they say 22 River Terrace is $100 cheaper</v>
          </cell>
          <cell r="W313">
            <v>37745</v>
          </cell>
        </row>
        <row r="314">
          <cell r="G314" t="str">
            <v>Poe</v>
          </cell>
          <cell r="H314" t="str">
            <v>NYC</v>
          </cell>
          <cell r="I314" t="str">
            <v>M</v>
          </cell>
          <cell r="J314" t="str">
            <v>O</v>
          </cell>
          <cell r="K314" t="str">
            <v>RA</v>
          </cell>
          <cell r="L314">
            <v>2</v>
          </cell>
          <cell r="M314">
            <v>2</v>
          </cell>
          <cell r="N314" t="str">
            <v>Y</v>
          </cell>
          <cell r="O314">
            <v>1</v>
          </cell>
          <cell r="Q314" t="str">
            <v>60-90</v>
          </cell>
          <cell r="R314" t="str">
            <v>W</v>
          </cell>
          <cell r="S314" t="str">
            <v>Rob Olsen (Acocella)</v>
          </cell>
          <cell r="U314" t="str">
            <v>want high flr, 22 months already have LMDC have to sell coop 1st call them in a week or so, want to spend less than 6000, want 1800, they say 22 River Terrace is $100 cheaper</v>
          </cell>
          <cell r="W314">
            <v>37745</v>
          </cell>
        </row>
        <row r="315">
          <cell r="G315" t="str">
            <v>Culley</v>
          </cell>
          <cell r="H315" t="str">
            <v>NYC</v>
          </cell>
          <cell r="I315" t="str">
            <v>D</v>
          </cell>
          <cell r="J315" t="str">
            <v>U</v>
          </cell>
          <cell r="K315" t="str">
            <v>RA</v>
          </cell>
          <cell r="L315">
            <v>3</v>
          </cell>
          <cell r="M315">
            <v>1</v>
          </cell>
          <cell r="N315" t="str">
            <v>Y</v>
          </cell>
          <cell r="O315">
            <v>1</v>
          </cell>
          <cell r="Q315" t="str">
            <v>30-60</v>
          </cell>
          <cell r="R315" t="str">
            <v>W</v>
          </cell>
          <cell r="U315" t="str">
            <v>want high flr, 22 months already have LMDC have to sell coop 1st call them in a week or so, want to spend less than 6000, want 1800, they say 22 River Terrace is $100 cheaper</v>
          </cell>
          <cell r="W315">
            <v>37745</v>
          </cell>
        </row>
        <row r="316">
          <cell r="G316" t="str">
            <v>Fzandina</v>
          </cell>
          <cell r="H316" t="str">
            <v>Tri</v>
          </cell>
          <cell r="I316" t="str">
            <v>M</v>
          </cell>
          <cell r="J316" t="str">
            <v>M</v>
          </cell>
          <cell r="K316" t="str">
            <v>RA</v>
          </cell>
          <cell r="L316">
            <v>3</v>
          </cell>
          <cell r="M316">
            <v>1</v>
          </cell>
          <cell r="N316" t="str">
            <v>N</v>
          </cell>
          <cell r="O316">
            <v>1</v>
          </cell>
          <cell r="Q316" t="str">
            <v>IMMED</v>
          </cell>
          <cell r="R316" t="str">
            <v>N</v>
          </cell>
          <cell r="W316">
            <v>37745</v>
          </cell>
        </row>
        <row r="317">
          <cell r="G317" t="str">
            <v>Michael</v>
          </cell>
          <cell r="H317" t="str">
            <v>Tri</v>
          </cell>
          <cell r="I317" t="str">
            <v>M</v>
          </cell>
          <cell r="J317" t="str">
            <v>S</v>
          </cell>
          <cell r="K317" t="str">
            <v>OH</v>
          </cell>
          <cell r="L317">
            <v>5</v>
          </cell>
          <cell r="M317">
            <v>2</v>
          </cell>
          <cell r="N317" t="str">
            <v>Y</v>
          </cell>
          <cell r="O317">
            <v>1</v>
          </cell>
          <cell r="Q317" t="str">
            <v>30-60</v>
          </cell>
          <cell r="R317" t="str">
            <v>N</v>
          </cell>
          <cell r="W317">
            <v>37745</v>
          </cell>
        </row>
        <row r="318">
          <cell r="G318" t="str">
            <v>Mak</v>
          </cell>
          <cell r="H318" t="str">
            <v>NYC</v>
          </cell>
          <cell r="I318" t="str">
            <v>M</v>
          </cell>
          <cell r="J318" t="str">
            <v>U</v>
          </cell>
          <cell r="K318" t="str">
            <v>RA</v>
          </cell>
          <cell r="L318">
            <v>5</v>
          </cell>
          <cell r="M318">
            <v>2</v>
          </cell>
          <cell r="N318" t="str">
            <v>Y</v>
          </cell>
          <cell r="O318">
            <v>1</v>
          </cell>
          <cell r="Q318" t="str">
            <v>60-90</v>
          </cell>
          <cell r="R318" t="str">
            <v>W</v>
          </cell>
          <cell r="W318">
            <v>37745</v>
          </cell>
        </row>
        <row r="319">
          <cell r="G319" t="str">
            <v>Yanker</v>
          </cell>
          <cell r="H319" t="str">
            <v>NYC</v>
          </cell>
          <cell r="I319" t="str">
            <v>M</v>
          </cell>
          <cell r="J319" t="str">
            <v>U</v>
          </cell>
          <cell r="K319" t="str">
            <v>RA</v>
          </cell>
          <cell r="L319">
            <v>5</v>
          </cell>
          <cell r="M319">
            <v>3</v>
          </cell>
          <cell r="N319" t="str">
            <v>N</v>
          </cell>
          <cell r="O319">
            <v>3</v>
          </cell>
          <cell r="Q319" t="str">
            <v>60-90</v>
          </cell>
          <cell r="R319" t="str">
            <v>W</v>
          </cell>
          <cell r="W319">
            <v>37745</v>
          </cell>
        </row>
        <row r="320">
          <cell r="G320" t="str">
            <v>Harris</v>
          </cell>
          <cell r="H320" t="str">
            <v>NYC</v>
          </cell>
          <cell r="I320" t="str">
            <v>M</v>
          </cell>
          <cell r="J320" t="str">
            <v>U</v>
          </cell>
          <cell r="K320" t="str">
            <v>RA</v>
          </cell>
          <cell r="L320">
            <v>5</v>
          </cell>
          <cell r="M320">
            <v>3</v>
          </cell>
          <cell r="N320" t="str">
            <v>N</v>
          </cell>
          <cell r="O320">
            <v>3</v>
          </cell>
          <cell r="Q320" t="str">
            <v>60-90</v>
          </cell>
          <cell r="R320" t="str">
            <v>W</v>
          </cell>
          <cell r="U320" t="str">
            <v>we lived @ 400 Chambers and knew this building would be coming</v>
          </cell>
          <cell r="W320">
            <v>37745</v>
          </cell>
        </row>
        <row r="321">
          <cell r="G321" t="str">
            <v>ElderFeild</v>
          </cell>
          <cell r="H321" t="str">
            <v>NYC</v>
          </cell>
          <cell r="I321" t="str">
            <v>M</v>
          </cell>
          <cell r="J321" t="str">
            <v>O</v>
          </cell>
          <cell r="K321" t="str">
            <v>RA</v>
          </cell>
          <cell r="L321">
            <v>5</v>
          </cell>
          <cell r="M321">
            <v>3</v>
          </cell>
          <cell r="N321" t="str">
            <v>N</v>
          </cell>
          <cell r="O321">
            <v>2</v>
          </cell>
          <cell r="Q321" t="str">
            <v>FLEX</v>
          </cell>
          <cell r="R321" t="str">
            <v>N</v>
          </cell>
          <cell r="U321" t="str">
            <v>(Collins)</v>
          </cell>
          <cell r="W321">
            <v>37745</v>
          </cell>
        </row>
        <row r="322">
          <cell r="G322" t="str">
            <v>Rirschied</v>
          </cell>
          <cell r="H322" t="str">
            <v>NYC</v>
          </cell>
          <cell r="I322" t="str">
            <v>M</v>
          </cell>
          <cell r="J322" t="str">
            <v>O</v>
          </cell>
          <cell r="K322" t="str">
            <v>RA</v>
          </cell>
          <cell r="L322">
            <v>3</v>
          </cell>
          <cell r="N322" t="str">
            <v>N</v>
          </cell>
          <cell r="O322">
            <v>2</v>
          </cell>
          <cell r="Q322" t="str">
            <v>60-90</v>
          </cell>
          <cell r="R322" t="str">
            <v>N</v>
          </cell>
          <cell r="U322" t="str">
            <v>just looking - not trying top find apt</v>
          </cell>
          <cell r="W322">
            <v>37745</v>
          </cell>
        </row>
        <row r="323">
          <cell r="G323" t="str">
            <v>Nix</v>
          </cell>
          <cell r="H323" t="str">
            <v>NYC</v>
          </cell>
          <cell r="I323" t="str">
            <v>M</v>
          </cell>
          <cell r="J323" t="str">
            <v>N</v>
          </cell>
          <cell r="K323" t="str">
            <v>RA</v>
          </cell>
          <cell r="L323">
            <v>5</v>
          </cell>
          <cell r="M323">
            <v>2</v>
          </cell>
          <cell r="N323" t="str">
            <v>N</v>
          </cell>
          <cell r="O323">
            <v>2</v>
          </cell>
          <cell r="Q323" t="str">
            <v>IMMED</v>
          </cell>
          <cell r="R323" t="str">
            <v>N</v>
          </cell>
          <cell r="U323" t="str">
            <v>likes where he lives now, lives in Indiana, wants wife to see apt, works in sports, wants 1br preferably overlooking river</v>
          </cell>
          <cell r="W323">
            <v>37745</v>
          </cell>
        </row>
        <row r="324">
          <cell r="G324" t="str">
            <v>Collins</v>
          </cell>
          <cell r="H324" t="str">
            <v>NYC</v>
          </cell>
          <cell r="I324" t="str">
            <v>O</v>
          </cell>
          <cell r="J324" t="str">
            <v>O</v>
          </cell>
          <cell r="K324" t="str">
            <v>OH</v>
          </cell>
          <cell r="L324">
            <v>5</v>
          </cell>
          <cell r="M324">
            <v>2</v>
          </cell>
          <cell r="N324">
            <v>1</v>
          </cell>
          <cell r="O324">
            <v>1</v>
          </cell>
          <cell r="Q324" t="str">
            <v>30-60</v>
          </cell>
          <cell r="R324" t="str">
            <v>N</v>
          </cell>
          <cell r="U324" t="str">
            <v>wants wife to see, likes B/C/D line, wants to pay less than $2,700, came back with wife</v>
          </cell>
          <cell r="W324">
            <v>37745</v>
          </cell>
        </row>
        <row r="325">
          <cell r="G325" t="str">
            <v>Brock</v>
          </cell>
          <cell r="H325" t="str">
            <v>NYC</v>
          </cell>
          <cell r="I325" t="str">
            <v>O</v>
          </cell>
          <cell r="J325" t="str">
            <v>U</v>
          </cell>
          <cell r="K325" t="str">
            <v>RA</v>
          </cell>
          <cell r="L325">
            <v>3</v>
          </cell>
          <cell r="M325">
            <v>2</v>
          </cell>
          <cell r="N325" t="str">
            <v>Y</v>
          </cell>
          <cell r="O325">
            <v>1</v>
          </cell>
          <cell r="Q325" t="str">
            <v>30-60</v>
          </cell>
          <cell r="R325" t="str">
            <v>W</v>
          </cell>
          <cell r="U325" t="str">
            <v>preferrs, BCD lines</v>
          </cell>
          <cell r="W325">
            <v>37745</v>
          </cell>
        </row>
        <row r="326">
          <cell r="G326" t="str">
            <v>Medvecky</v>
          </cell>
          <cell r="H326" t="str">
            <v>NYC</v>
          </cell>
          <cell r="I326" t="str">
            <v>O</v>
          </cell>
          <cell r="J326" t="str">
            <v>U</v>
          </cell>
          <cell r="K326" t="str">
            <v>RA</v>
          </cell>
          <cell r="L326">
            <v>3</v>
          </cell>
          <cell r="M326">
            <v>2</v>
          </cell>
          <cell r="N326" t="str">
            <v>Y</v>
          </cell>
          <cell r="O326">
            <v>2</v>
          </cell>
          <cell r="Q326" t="str">
            <v>60-90</v>
          </cell>
          <cell r="R326" t="str">
            <v>W</v>
          </cell>
          <cell r="U326" t="str">
            <v>preferrs, BCD lines</v>
          </cell>
          <cell r="W326">
            <v>37745</v>
          </cell>
        </row>
        <row r="327">
          <cell r="G327" t="str">
            <v>Rirschied</v>
          </cell>
          <cell r="H327" t="str">
            <v>NYC</v>
          </cell>
          <cell r="I327" t="str">
            <v>O</v>
          </cell>
          <cell r="J327" t="str">
            <v>U</v>
          </cell>
          <cell r="K327" t="str">
            <v>RA</v>
          </cell>
          <cell r="L327">
            <v>3</v>
          </cell>
          <cell r="M327">
            <v>2</v>
          </cell>
          <cell r="N327" t="str">
            <v>Y</v>
          </cell>
          <cell r="O327">
            <v>2</v>
          </cell>
          <cell r="Q327" t="str">
            <v>60-90</v>
          </cell>
          <cell r="R327" t="str">
            <v>W</v>
          </cell>
          <cell r="U327" t="str">
            <v>lease ends in 1.5 years</v>
          </cell>
          <cell r="W327">
            <v>37745</v>
          </cell>
        </row>
        <row r="328">
          <cell r="G328" t="str">
            <v>Rirschied</v>
          </cell>
          <cell r="H328" t="str">
            <v>NYC</v>
          </cell>
          <cell r="J328" t="str">
            <v>U</v>
          </cell>
          <cell r="L328">
            <v>3</v>
          </cell>
          <cell r="O328">
            <v>2</v>
          </cell>
          <cell r="Q328" t="str">
            <v>60-90</v>
          </cell>
          <cell r="U328" t="str">
            <v>lease ends in 1.5 years</v>
          </cell>
          <cell r="W328">
            <v>0</v>
          </cell>
        </row>
        <row r="329">
          <cell r="G329" t="str">
            <v>Sturdayant</v>
          </cell>
          <cell r="H329" t="str">
            <v>NYC</v>
          </cell>
          <cell r="I329" t="str">
            <v>M</v>
          </cell>
          <cell r="J329" t="str">
            <v>O</v>
          </cell>
          <cell r="K329" t="str">
            <v>RA</v>
          </cell>
          <cell r="L329">
            <v>5</v>
          </cell>
          <cell r="M329">
            <v>2</v>
          </cell>
          <cell r="N329" t="str">
            <v>Y</v>
          </cell>
          <cell r="O329">
            <v>2</v>
          </cell>
          <cell r="Q329" t="str">
            <v>60-90</v>
          </cell>
          <cell r="R329" t="str">
            <v>W</v>
          </cell>
          <cell r="U329" t="str">
            <v>like the idea of an enviro friendly</v>
          </cell>
          <cell r="W329">
            <v>37746</v>
          </cell>
        </row>
        <row r="330">
          <cell r="G330" t="str">
            <v>Biacque</v>
          </cell>
          <cell r="H330" t="str">
            <v>NYC</v>
          </cell>
          <cell r="I330" t="str">
            <v>M</v>
          </cell>
          <cell r="J330" t="str">
            <v>O</v>
          </cell>
          <cell r="K330" t="str">
            <v>RA</v>
          </cell>
          <cell r="L330">
            <v>5</v>
          </cell>
          <cell r="M330">
            <v>2</v>
          </cell>
          <cell r="N330" t="str">
            <v>Y</v>
          </cell>
          <cell r="O330">
            <v>2</v>
          </cell>
          <cell r="Q330" t="str">
            <v>60-90</v>
          </cell>
          <cell r="R330" t="str">
            <v>B</v>
          </cell>
          <cell r="S330" t="str">
            <v>Citi Habitats</v>
          </cell>
          <cell r="U330" t="str">
            <v>like the idea of an enviro friendly</v>
          </cell>
          <cell r="W330">
            <v>37746</v>
          </cell>
        </row>
        <row r="331">
          <cell r="G331" t="str">
            <v>Piccolo</v>
          </cell>
          <cell r="H331" t="str">
            <v>NYC</v>
          </cell>
          <cell r="I331" t="str">
            <v>O</v>
          </cell>
          <cell r="J331" t="str">
            <v>N</v>
          </cell>
          <cell r="K331" t="str">
            <v>RA</v>
          </cell>
          <cell r="L331">
            <v>5</v>
          </cell>
          <cell r="M331">
            <v>1</v>
          </cell>
          <cell r="N331" t="str">
            <v>N</v>
          </cell>
          <cell r="O331">
            <v>1</v>
          </cell>
          <cell r="Q331" t="str">
            <v>60-90</v>
          </cell>
          <cell r="R331" t="str">
            <v>W</v>
          </cell>
          <cell r="S331" t="str">
            <v>Citi Habitats</v>
          </cell>
          <cell r="U331" t="str">
            <v>lease ends next year</v>
          </cell>
          <cell r="W331">
            <v>37746</v>
          </cell>
        </row>
        <row r="332">
          <cell r="G332" t="str">
            <v>James</v>
          </cell>
          <cell r="H332" t="str">
            <v>NYC</v>
          </cell>
          <cell r="I332" t="str">
            <v>O</v>
          </cell>
          <cell r="J332" t="str">
            <v>S</v>
          </cell>
          <cell r="K332" t="str">
            <v>OC</v>
          </cell>
          <cell r="L332">
            <v>5</v>
          </cell>
          <cell r="M332" t="str">
            <v xml:space="preserve"> </v>
          </cell>
          <cell r="N332" t="str">
            <v>N</v>
          </cell>
          <cell r="O332">
            <v>2</v>
          </cell>
          <cell r="Q332" t="str">
            <v>30-60</v>
          </cell>
          <cell r="R332" t="str">
            <v>B</v>
          </cell>
          <cell r="S332" t="str">
            <v>Kenny (CH)</v>
          </cell>
          <cell r="U332" t="str">
            <v>L line</v>
          </cell>
          <cell r="W332">
            <v>37746</v>
          </cell>
        </row>
        <row r="333">
          <cell r="G333" t="str">
            <v>Wolff</v>
          </cell>
          <cell r="H333" t="str">
            <v>NYC</v>
          </cell>
          <cell r="I333" t="str">
            <v>D</v>
          </cell>
          <cell r="J333" t="str">
            <v>U</v>
          </cell>
          <cell r="K333" t="str">
            <v>RA</v>
          </cell>
          <cell r="L333">
            <v>5</v>
          </cell>
          <cell r="M333" t="str">
            <v xml:space="preserve"> </v>
          </cell>
          <cell r="N333" t="str">
            <v>N</v>
          </cell>
          <cell r="O333">
            <v>2</v>
          </cell>
          <cell r="Q333" t="str">
            <v>30-60</v>
          </cell>
          <cell r="R333" t="str">
            <v>B</v>
          </cell>
          <cell r="S333" t="str">
            <v>Kelvin (Bond)</v>
          </cell>
          <cell r="U333" t="str">
            <v>L line</v>
          </cell>
          <cell r="W333">
            <v>37746</v>
          </cell>
        </row>
        <row r="334">
          <cell r="G334" t="str">
            <v>Lochmann</v>
          </cell>
          <cell r="H334" t="str">
            <v>NYC</v>
          </cell>
          <cell r="I334" t="str">
            <v>O</v>
          </cell>
          <cell r="J334" t="str">
            <v>U</v>
          </cell>
          <cell r="K334" t="str">
            <v>RA</v>
          </cell>
          <cell r="L334">
            <v>4</v>
          </cell>
          <cell r="M334" t="str">
            <v xml:space="preserve"> </v>
          </cell>
          <cell r="N334" t="str">
            <v>Y</v>
          </cell>
          <cell r="O334">
            <v>3</v>
          </cell>
          <cell r="Q334" t="str">
            <v>30-60</v>
          </cell>
          <cell r="R334" t="str">
            <v>W</v>
          </cell>
          <cell r="S334" t="str">
            <v>Kelvin (Bond)</v>
          </cell>
          <cell r="U334" t="str">
            <v>L line</v>
          </cell>
          <cell r="W334">
            <v>37746</v>
          </cell>
        </row>
        <row r="335">
          <cell r="G335" t="str">
            <v>Wollmeringer</v>
          </cell>
          <cell r="H335" t="str">
            <v>NYC</v>
          </cell>
          <cell r="I335" t="str">
            <v>M</v>
          </cell>
          <cell r="J335" t="str">
            <v>M</v>
          </cell>
          <cell r="K335" t="str">
            <v>OH</v>
          </cell>
          <cell r="L335">
            <v>4</v>
          </cell>
          <cell r="M335">
            <v>2</v>
          </cell>
          <cell r="N335" t="str">
            <v>Y</v>
          </cell>
          <cell r="O335">
            <v>2</v>
          </cell>
          <cell r="Q335" t="str">
            <v>30-60</v>
          </cell>
          <cell r="R335" t="str">
            <v>I</v>
          </cell>
          <cell r="S335" t="str">
            <v>Kelvin (Bond)</v>
          </cell>
          <cell r="W335">
            <v>37746</v>
          </cell>
        </row>
        <row r="336">
          <cell r="G336" t="str">
            <v>Jagannath</v>
          </cell>
          <cell r="H336" t="str">
            <v>NYC</v>
          </cell>
          <cell r="I336" t="str">
            <v>M</v>
          </cell>
          <cell r="J336" t="str">
            <v>N</v>
          </cell>
          <cell r="K336" t="str">
            <v>OH</v>
          </cell>
          <cell r="L336">
            <v>5</v>
          </cell>
          <cell r="M336">
            <v>3</v>
          </cell>
          <cell r="N336" t="str">
            <v>N</v>
          </cell>
          <cell r="O336">
            <v>2</v>
          </cell>
          <cell r="Q336" t="str">
            <v>60-90</v>
          </cell>
          <cell r="R336" t="str">
            <v>W</v>
          </cell>
          <cell r="U336" t="str">
            <v>lease ends 3/2004</v>
          </cell>
          <cell r="W336">
            <v>37746</v>
          </cell>
        </row>
        <row r="337">
          <cell r="G337" t="str">
            <v>Jagannath</v>
          </cell>
          <cell r="H337" t="str">
            <v>NYC</v>
          </cell>
          <cell r="I337" t="str">
            <v>M</v>
          </cell>
          <cell r="J337" t="str">
            <v>N</v>
          </cell>
          <cell r="K337" t="str">
            <v>OH</v>
          </cell>
          <cell r="L337">
            <v>5</v>
          </cell>
          <cell r="M337">
            <v>3</v>
          </cell>
          <cell r="N337" t="str">
            <v>N</v>
          </cell>
          <cell r="O337">
            <v>2</v>
          </cell>
          <cell r="Q337" t="str">
            <v>60-90</v>
          </cell>
          <cell r="R337" t="str">
            <v>W</v>
          </cell>
          <cell r="U337" t="str">
            <v>lease ends 3/2004</v>
          </cell>
          <cell r="W337">
            <v>0</v>
          </cell>
        </row>
        <row r="338">
          <cell r="G338" t="str">
            <v>Jagannath</v>
          </cell>
          <cell r="H338" t="str">
            <v>NYC</v>
          </cell>
          <cell r="I338" t="str">
            <v>M</v>
          </cell>
          <cell r="J338" t="str">
            <v>N</v>
          </cell>
          <cell r="L338">
            <v>5</v>
          </cell>
          <cell r="M338">
            <v>3</v>
          </cell>
          <cell r="N338" t="str">
            <v>N</v>
          </cell>
          <cell r="O338">
            <v>2</v>
          </cell>
          <cell r="Q338" t="str">
            <v>60-90</v>
          </cell>
          <cell r="R338" t="str">
            <v>W</v>
          </cell>
          <cell r="U338" t="str">
            <v>lease ends 3/2004</v>
          </cell>
          <cell r="W338">
            <v>0</v>
          </cell>
        </row>
        <row r="339">
          <cell r="W339">
            <v>0</v>
          </cell>
        </row>
        <row r="340">
          <cell r="W340">
            <v>0</v>
          </cell>
        </row>
        <row r="341">
          <cell r="G341" t="str">
            <v>Shields</v>
          </cell>
          <cell r="H341" t="str">
            <v>NYC</v>
          </cell>
          <cell r="J341" t="str">
            <v>O</v>
          </cell>
          <cell r="K341" t="str">
            <v>RA</v>
          </cell>
          <cell r="L341">
            <v>4</v>
          </cell>
          <cell r="O341">
            <v>2</v>
          </cell>
          <cell r="Q341" t="str">
            <v>IMMED</v>
          </cell>
          <cell r="R341" t="str">
            <v>W</v>
          </cell>
          <cell r="U341" t="str">
            <v>APP 5A</v>
          </cell>
          <cell r="W341">
            <v>37747</v>
          </cell>
        </row>
        <row r="342">
          <cell r="G342" t="str">
            <v>Rutkowska</v>
          </cell>
          <cell r="H342" t="str">
            <v>NYC</v>
          </cell>
          <cell r="I342" t="str">
            <v>D</v>
          </cell>
          <cell r="J342" t="str">
            <v>M</v>
          </cell>
          <cell r="K342" t="str">
            <v>RA</v>
          </cell>
          <cell r="L342">
            <v>3</v>
          </cell>
          <cell r="M342">
            <v>2</v>
          </cell>
          <cell r="N342" t="str">
            <v>N</v>
          </cell>
          <cell r="O342">
            <v>1</v>
          </cell>
          <cell r="Q342" t="str">
            <v>60-90</v>
          </cell>
          <cell r="R342" t="str">
            <v>W</v>
          </cell>
          <cell r="U342" t="str">
            <v>loves k line, hubby needs to decide (Vonara)</v>
          </cell>
          <cell r="W342">
            <v>37747</v>
          </cell>
        </row>
        <row r="343">
          <cell r="G343" t="str">
            <v>Callihan</v>
          </cell>
          <cell r="H343" t="str">
            <v>NYC</v>
          </cell>
          <cell r="I343" t="str">
            <v>D</v>
          </cell>
          <cell r="J343" t="str">
            <v>O</v>
          </cell>
          <cell r="K343" t="str">
            <v>RA</v>
          </cell>
          <cell r="L343">
            <v>5</v>
          </cell>
          <cell r="M343">
            <v>2</v>
          </cell>
          <cell r="N343" t="str">
            <v>N</v>
          </cell>
          <cell r="O343">
            <v>1</v>
          </cell>
          <cell r="Q343" t="str">
            <v>FLEX</v>
          </cell>
          <cell r="R343" t="str">
            <v>O</v>
          </cell>
          <cell r="U343" t="str">
            <v>grant</v>
          </cell>
          <cell r="W343">
            <v>37747</v>
          </cell>
        </row>
        <row r="344">
          <cell r="G344" t="str">
            <v>Sanabria</v>
          </cell>
          <cell r="H344" t="str">
            <v>NYC</v>
          </cell>
          <cell r="I344" t="str">
            <v>D</v>
          </cell>
          <cell r="J344" t="str">
            <v>U</v>
          </cell>
          <cell r="K344" t="str">
            <v>RA</v>
          </cell>
          <cell r="L344">
            <v>3</v>
          </cell>
          <cell r="M344">
            <v>2</v>
          </cell>
          <cell r="N344" t="str">
            <v>N</v>
          </cell>
          <cell r="O344">
            <v>1</v>
          </cell>
          <cell r="Q344" t="str">
            <v>60-90</v>
          </cell>
          <cell r="R344" t="str">
            <v>B</v>
          </cell>
          <cell r="S344" t="str">
            <v>Jim Mahony</v>
          </cell>
          <cell r="U344" t="str">
            <v>grant</v>
          </cell>
          <cell r="W344">
            <v>37747</v>
          </cell>
        </row>
        <row r="345">
          <cell r="G345" t="str">
            <v>Targ</v>
          </cell>
          <cell r="H345" t="str">
            <v>NYC</v>
          </cell>
          <cell r="I345" t="str">
            <v>D</v>
          </cell>
          <cell r="J345" t="str">
            <v>N</v>
          </cell>
          <cell r="K345" t="str">
            <v>RA</v>
          </cell>
          <cell r="L345">
            <v>4</v>
          </cell>
          <cell r="M345">
            <v>2</v>
          </cell>
          <cell r="N345" t="str">
            <v>N</v>
          </cell>
          <cell r="O345" t="str">
            <v>S</v>
          </cell>
          <cell r="Q345" t="str">
            <v>30-60</v>
          </cell>
          <cell r="R345" t="str">
            <v>B</v>
          </cell>
          <cell r="S345" t="str">
            <v>Colleen</v>
          </cell>
          <cell r="U345" t="str">
            <v>grant</v>
          </cell>
          <cell r="W345">
            <v>37747</v>
          </cell>
        </row>
        <row r="346">
          <cell r="G346" t="str">
            <v>Kornblatt</v>
          </cell>
          <cell r="H346" t="str">
            <v>NYC</v>
          </cell>
          <cell r="I346" t="str">
            <v>D</v>
          </cell>
          <cell r="J346" t="str">
            <v>N</v>
          </cell>
          <cell r="K346" t="str">
            <v>RA</v>
          </cell>
          <cell r="L346">
            <v>4</v>
          </cell>
          <cell r="M346">
            <v>2</v>
          </cell>
          <cell r="N346" t="str">
            <v>N</v>
          </cell>
          <cell r="O346">
            <v>1</v>
          </cell>
          <cell r="Q346" t="str">
            <v>30-60</v>
          </cell>
          <cell r="R346" t="str">
            <v>B</v>
          </cell>
          <cell r="S346" t="str">
            <v>Irene/WB May</v>
          </cell>
          <cell r="W346">
            <v>37747</v>
          </cell>
        </row>
        <row r="347">
          <cell r="G347" t="str">
            <v>Christmas</v>
          </cell>
          <cell r="H347" t="str">
            <v>NYC</v>
          </cell>
          <cell r="I347" t="str">
            <v>D</v>
          </cell>
          <cell r="J347" t="str">
            <v>N</v>
          </cell>
          <cell r="K347" t="str">
            <v>RA</v>
          </cell>
          <cell r="L347">
            <v>1</v>
          </cell>
          <cell r="M347">
            <v>2</v>
          </cell>
          <cell r="N347" t="str">
            <v>N</v>
          </cell>
          <cell r="O347">
            <v>2</v>
          </cell>
          <cell r="Q347" t="str">
            <v>30-60</v>
          </cell>
          <cell r="R347" t="str">
            <v>N</v>
          </cell>
          <cell r="S347" t="str">
            <v>Irene/WB May</v>
          </cell>
          <cell r="U347" t="str">
            <v>income $48,000 combined</v>
          </cell>
          <cell r="W347">
            <v>37747</v>
          </cell>
        </row>
        <row r="348">
          <cell r="G348" t="str">
            <v>Christmas</v>
          </cell>
          <cell r="H348" t="str">
            <v>NYC</v>
          </cell>
          <cell r="I348" t="str">
            <v>D</v>
          </cell>
          <cell r="J348" t="str">
            <v>N</v>
          </cell>
          <cell r="K348" t="str">
            <v>RA</v>
          </cell>
          <cell r="L348">
            <v>4</v>
          </cell>
          <cell r="M348">
            <v>5</v>
          </cell>
          <cell r="N348" t="str">
            <v>N</v>
          </cell>
          <cell r="O348">
            <v>3</v>
          </cell>
          <cell r="Q348" t="str">
            <v>60-90</v>
          </cell>
          <cell r="R348" t="str">
            <v>W</v>
          </cell>
          <cell r="S348" t="str">
            <v>Irene/WB May</v>
          </cell>
          <cell r="U348" t="str">
            <v>income $48,000 combined</v>
          </cell>
          <cell r="W348">
            <v>37747</v>
          </cell>
        </row>
        <row r="349">
          <cell r="G349" t="str">
            <v>Gonzalez</v>
          </cell>
          <cell r="H349" t="str">
            <v>NYC</v>
          </cell>
          <cell r="I349" t="str">
            <v>D</v>
          </cell>
          <cell r="J349" t="str">
            <v>O</v>
          </cell>
          <cell r="K349" t="str">
            <v>RA</v>
          </cell>
          <cell r="L349">
            <v>4</v>
          </cell>
          <cell r="M349">
            <v>5</v>
          </cell>
          <cell r="N349" t="str">
            <v>N</v>
          </cell>
          <cell r="O349">
            <v>2</v>
          </cell>
          <cell r="Q349" t="str">
            <v>FLEX</v>
          </cell>
          <cell r="R349" t="str">
            <v>B</v>
          </cell>
          <cell r="S349" t="str">
            <v>Alexis McCombs (Bond)</v>
          </cell>
          <cell r="U349" t="str">
            <v>wants to share L or N (Lenahan &amp; Wocjack)</v>
          </cell>
          <cell r="W349">
            <v>37747</v>
          </cell>
        </row>
        <row r="350">
          <cell r="G350" t="str">
            <v>Cravens</v>
          </cell>
          <cell r="H350" t="str">
            <v>NYC</v>
          </cell>
          <cell r="I350" t="str">
            <v>O</v>
          </cell>
          <cell r="J350" t="str">
            <v>M</v>
          </cell>
          <cell r="K350" t="str">
            <v>OH</v>
          </cell>
          <cell r="L350">
            <v>4</v>
          </cell>
          <cell r="M350">
            <v>3</v>
          </cell>
          <cell r="N350" t="str">
            <v>N</v>
          </cell>
          <cell r="O350">
            <v>2</v>
          </cell>
          <cell r="Q350" t="str">
            <v>60-90</v>
          </cell>
          <cell r="R350" t="str">
            <v>N</v>
          </cell>
          <cell r="S350" t="str">
            <v>Alexis McCombs (Bond)</v>
          </cell>
          <cell r="U350" t="str">
            <v>wants to live here for school &amp; childrens facilities, works in marketing</v>
          </cell>
          <cell r="W350">
            <v>37747</v>
          </cell>
        </row>
        <row r="351">
          <cell r="G351" t="str">
            <v>Hess</v>
          </cell>
          <cell r="H351" t="str">
            <v>NYC</v>
          </cell>
          <cell r="I351" t="str">
            <v>D</v>
          </cell>
          <cell r="J351" t="str">
            <v>M</v>
          </cell>
          <cell r="K351" t="str">
            <v>RA</v>
          </cell>
          <cell r="L351">
            <v>5</v>
          </cell>
          <cell r="M351">
            <v>3</v>
          </cell>
          <cell r="N351" t="str">
            <v>Y</v>
          </cell>
          <cell r="O351">
            <v>2</v>
          </cell>
          <cell r="Q351" t="str">
            <v>30-60</v>
          </cell>
          <cell r="R351" t="str">
            <v>W</v>
          </cell>
          <cell r="S351" t="str">
            <v>Alexis McCombs (Bond)</v>
          </cell>
          <cell r="U351" t="str">
            <v>he is attny, lives in corporate apt, flex move in date, but wants to decide this week</v>
          </cell>
          <cell r="W351">
            <v>37747</v>
          </cell>
        </row>
        <row r="352">
          <cell r="G352" t="str">
            <v>Filaski</v>
          </cell>
          <cell r="H352" t="str">
            <v>USA</v>
          </cell>
          <cell r="I352" t="str">
            <v>D</v>
          </cell>
          <cell r="J352" t="str">
            <v>U</v>
          </cell>
          <cell r="K352" t="str">
            <v>RA</v>
          </cell>
          <cell r="L352">
            <v>4</v>
          </cell>
          <cell r="M352">
            <v>3</v>
          </cell>
          <cell r="N352" t="str">
            <v>Y</v>
          </cell>
          <cell r="O352">
            <v>2</v>
          </cell>
          <cell r="Q352" t="str">
            <v>30-60</v>
          </cell>
          <cell r="R352" t="str">
            <v>W</v>
          </cell>
          <cell r="U352" t="str">
            <v>he is attny, lives in corporate apt, flex move in date, but wants to decide this week</v>
          </cell>
          <cell r="W352">
            <v>37747</v>
          </cell>
        </row>
        <row r="353">
          <cell r="G353" t="str">
            <v>Rosenzweig</v>
          </cell>
          <cell r="H353" t="str">
            <v>NYC</v>
          </cell>
          <cell r="I353" t="str">
            <v>O</v>
          </cell>
          <cell r="J353" t="str">
            <v>N</v>
          </cell>
          <cell r="K353" t="str">
            <v>RA</v>
          </cell>
          <cell r="L353">
            <v>5</v>
          </cell>
          <cell r="M353">
            <v>2</v>
          </cell>
          <cell r="N353" t="str">
            <v>Y</v>
          </cell>
          <cell r="O353">
            <v>2</v>
          </cell>
          <cell r="Q353" t="str">
            <v>30-60</v>
          </cell>
          <cell r="R353" t="str">
            <v>W</v>
          </cell>
          <cell r="U353" t="str">
            <v>he is attny, lives in corporate apt, flex move in date, but wants to decide this week</v>
          </cell>
          <cell r="W353">
            <v>37747</v>
          </cell>
        </row>
        <row r="354">
          <cell r="G354" t="str">
            <v>Leon</v>
          </cell>
          <cell r="H354" t="str">
            <v>NYC</v>
          </cell>
          <cell r="I354" t="str">
            <v>D</v>
          </cell>
          <cell r="J354" t="str">
            <v>N</v>
          </cell>
          <cell r="K354" t="str">
            <v>RA</v>
          </cell>
          <cell r="L354">
            <v>3</v>
          </cell>
          <cell r="M354">
            <v>2</v>
          </cell>
          <cell r="N354" t="str">
            <v>Y</v>
          </cell>
          <cell r="O354" t="str">
            <v>S</v>
          </cell>
          <cell r="Q354" t="str">
            <v>60-90</v>
          </cell>
          <cell r="R354" t="str">
            <v>B</v>
          </cell>
          <cell r="S354" t="str">
            <v>Kelvin (Bond)</v>
          </cell>
          <cell r="U354" t="str">
            <v>grant Q line</v>
          </cell>
          <cell r="W354">
            <v>37747</v>
          </cell>
        </row>
        <row r="355">
          <cell r="G355" t="str">
            <v>Leon</v>
          </cell>
          <cell r="H355" t="str">
            <v>NYC</v>
          </cell>
          <cell r="I355" t="str">
            <v>D</v>
          </cell>
          <cell r="J355" t="str">
            <v>N</v>
          </cell>
          <cell r="K355" t="str">
            <v>RA</v>
          </cell>
          <cell r="L355">
            <v>3</v>
          </cell>
          <cell r="M355">
            <v>2</v>
          </cell>
          <cell r="N355" t="str">
            <v>Y</v>
          </cell>
          <cell r="O355" t="str">
            <v>S</v>
          </cell>
          <cell r="Q355" t="str">
            <v>60-90</v>
          </cell>
          <cell r="R355" t="str">
            <v>B</v>
          </cell>
          <cell r="S355" t="str">
            <v>Kelvin (Bond)</v>
          </cell>
          <cell r="U355" t="str">
            <v>grant Q line</v>
          </cell>
          <cell r="W355">
            <v>0</v>
          </cell>
        </row>
        <row r="356">
          <cell r="G356" t="str">
            <v>Leon</v>
          </cell>
          <cell r="H356" t="str">
            <v>NYC</v>
          </cell>
          <cell r="I356" t="str">
            <v>D</v>
          </cell>
          <cell r="K356" t="str">
            <v>RA</v>
          </cell>
          <cell r="L356">
            <v>3</v>
          </cell>
          <cell r="O356" t="str">
            <v>S</v>
          </cell>
          <cell r="Q356" t="str">
            <v>60-90</v>
          </cell>
          <cell r="R356" t="str">
            <v>B</v>
          </cell>
          <cell r="S356" t="str">
            <v>Kelvin (Bond)</v>
          </cell>
          <cell r="U356" t="str">
            <v>grant Q line</v>
          </cell>
          <cell r="W356">
            <v>0</v>
          </cell>
        </row>
        <row r="357">
          <cell r="W357">
            <v>0</v>
          </cell>
        </row>
        <row r="358">
          <cell r="G358" t="str">
            <v>Pazel</v>
          </cell>
          <cell r="H358" t="str">
            <v>NYC</v>
          </cell>
          <cell r="I358" t="str">
            <v>M</v>
          </cell>
          <cell r="J358" t="str">
            <v>U</v>
          </cell>
          <cell r="K358" t="str">
            <v>RA</v>
          </cell>
          <cell r="M358">
            <v>2</v>
          </cell>
          <cell r="N358" t="str">
            <v>N</v>
          </cell>
          <cell r="O358">
            <v>1</v>
          </cell>
          <cell r="Q358" t="str">
            <v>30-60</v>
          </cell>
          <cell r="R358" t="str">
            <v>B</v>
          </cell>
          <cell r="S358" t="str">
            <v>Constanle Houghton (CH)</v>
          </cell>
          <cell r="W358">
            <v>37748</v>
          </cell>
        </row>
        <row r="359">
          <cell r="G359" t="str">
            <v>Hehre</v>
          </cell>
          <cell r="H359" t="str">
            <v>NYC</v>
          </cell>
          <cell r="I359" t="str">
            <v>M</v>
          </cell>
          <cell r="J359" t="str">
            <v>O</v>
          </cell>
          <cell r="K359" t="str">
            <v>RA</v>
          </cell>
          <cell r="L359">
            <v>3</v>
          </cell>
          <cell r="M359">
            <v>2</v>
          </cell>
          <cell r="N359" t="str">
            <v>N</v>
          </cell>
          <cell r="O359">
            <v>1</v>
          </cell>
          <cell r="Q359" t="str">
            <v>FLEX</v>
          </cell>
          <cell r="R359" t="str">
            <v>W</v>
          </cell>
          <cell r="S359" t="str">
            <v>Constanle Houghton (CH)</v>
          </cell>
          <cell r="U359" t="str">
            <v>came with mom</v>
          </cell>
          <cell r="W359">
            <v>37748</v>
          </cell>
        </row>
        <row r="360">
          <cell r="G360" t="str">
            <v>Taylor</v>
          </cell>
          <cell r="H360" t="str">
            <v>NYC</v>
          </cell>
          <cell r="I360" t="str">
            <v>O</v>
          </cell>
          <cell r="J360" t="str">
            <v>N</v>
          </cell>
          <cell r="K360" t="str">
            <v>RA</v>
          </cell>
          <cell r="L360">
            <v>3</v>
          </cell>
          <cell r="M360">
            <v>2</v>
          </cell>
          <cell r="N360" t="str">
            <v>N</v>
          </cell>
          <cell r="O360">
            <v>2</v>
          </cell>
          <cell r="Q360" t="str">
            <v>30-60</v>
          </cell>
          <cell r="R360" t="str">
            <v>W</v>
          </cell>
          <cell r="S360" t="str">
            <v>Constanle Houghton (CH)</v>
          </cell>
          <cell r="U360" t="str">
            <v>came with mom</v>
          </cell>
          <cell r="W360">
            <v>37748</v>
          </cell>
        </row>
        <row r="361">
          <cell r="G361" t="str">
            <v>Walrond</v>
          </cell>
          <cell r="H361" t="str">
            <v>USA</v>
          </cell>
          <cell r="I361" t="str">
            <v>O</v>
          </cell>
          <cell r="J361" t="str">
            <v>M</v>
          </cell>
          <cell r="K361" t="str">
            <v>RA</v>
          </cell>
          <cell r="L361">
            <v>4</v>
          </cell>
          <cell r="M361">
            <v>2</v>
          </cell>
          <cell r="N361" t="str">
            <v>N</v>
          </cell>
          <cell r="O361">
            <v>2</v>
          </cell>
          <cell r="Q361" t="str">
            <v>60-90</v>
          </cell>
          <cell r="R361" t="str">
            <v>B</v>
          </cell>
          <cell r="S361" t="str">
            <v>Constance (CH)</v>
          </cell>
          <cell r="U361" t="str">
            <v>came with mom</v>
          </cell>
          <cell r="W361">
            <v>37748</v>
          </cell>
        </row>
        <row r="362">
          <cell r="G362" t="str">
            <v>Renzo</v>
          </cell>
          <cell r="H362" t="str">
            <v>USA</v>
          </cell>
          <cell r="I362" t="str">
            <v>M</v>
          </cell>
          <cell r="J362" t="str">
            <v>U</v>
          </cell>
          <cell r="K362" t="str">
            <v>RA</v>
          </cell>
          <cell r="L362">
            <v>4</v>
          </cell>
          <cell r="M362">
            <v>2</v>
          </cell>
          <cell r="N362" t="str">
            <v>N</v>
          </cell>
          <cell r="O362">
            <v>1</v>
          </cell>
          <cell r="Q362" t="str">
            <v>30-60</v>
          </cell>
          <cell r="R362" t="str">
            <v>N</v>
          </cell>
          <cell r="S362" t="str">
            <v>Constance (CH)</v>
          </cell>
          <cell r="W362">
            <v>37748</v>
          </cell>
        </row>
        <row r="363">
          <cell r="G363" t="str">
            <v>Benditt</v>
          </cell>
          <cell r="H363" t="str">
            <v>USA</v>
          </cell>
          <cell r="I363" t="str">
            <v>O</v>
          </cell>
          <cell r="J363" t="str">
            <v>M</v>
          </cell>
          <cell r="K363" t="str">
            <v>RA</v>
          </cell>
          <cell r="L363">
            <v>5</v>
          </cell>
          <cell r="M363">
            <v>1</v>
          </cell>
          <cell r="N363" t="str">
            <v>N</v>
          </cell>
          <cell r="O363">
            <v>1</v>
          </cell>
          <cell r="Q363" t="str">
            <v>30-60</v>
          </cell>
          <cell r="R363" t="str">
            <v>B</v>
          </cell>
          <cell r="S363" t="str">
            <v>Constance (CH)</v>
          </cell>
          <cell r="W363">
            <v>37748</v>
          </cell>
        </row>
        <row r="364">
          <cell r="G364" t="str">
            <v>Faustini</v>
          </cell>
          <cell r="H364" t="str">
            <v>NYC</v>
          </cell>
          <cell r="I364" t="str">
            <v>D</v>
          </cell>
          <cell r="J364" t="str">
            <v>S</v>
          </cell>
          <cell r="K364" t="str">
            <v>OH</v>
          </cell>
          <cell r="L364">
            <v>1</v>
          </cell>
          <cell r="M364">
            <v>1</v>
          </cell>
          <cell r="N364" t="str">
            <v>Y</v>
          </cell>
          <cell r="O364" t="str">
            <v>S</v>
          </cell>
          <cell r="Q364" t="str">
            <v>30-60</v>
          </cell>
          <cell r="R364" t="str">
            <v>B</v>
          </cell>
          <cell r="S364" t="str">
            <v>Constance (CH)</v>
          </cell>
          <cell r="W364">
            <v>37748</v>
          </cell>
        </row>
        <row r="365">
          <cell r="G365" t="str">
            <v>Goodman</v>
          </cell>
          <cell r="H365" t="str">
            <v>NYC</v>
          </cell>
          <cell r="I365" t="str">
            <v>D</v>
          </cell>
          <cell r="J365" t="str">
            <v>U</v>
          </cell>
          <cell r="K365" t="str">
            <v>RA</v>
          </cell>
          <cell r="L365">
            <v>5</v>
          </cell>
          <cell r="M365">
            <v>1</v>
          </cell>
          <cell r="N365" t="str">
            <v>Y</v>
          </cell>
          <cell r="O365">
            <v>2</v>
          </cell>
          <cell r="Q365" t="str">
            <v>30-60</v>
          </cell>
          <cell r="R365" t="str">
            <v>W</v>
          </cell>
          <cell r="S365" t="str">
            <v>Constance (CH)</v>
          </cell>
          <cell r="U365" t="str">
            <v>grant 14-16, they were critical</v>
          </cell>
          <cell r="W365">
            <v>37748</v>
          </cell>
        </row>
        <row r="366">
          <cell r="G366" t="str">
            <v>Shields</v>
          </cell>
          <cell r="H366" t="str">
            <v>NYC</v>
          </cell>
          <cell r="I366" t="str">
            <v>D</v>
          </cell>
          <cell r="J366" t="str">
            <v>O</v>
          </cell>
          <cell r="K366" t="str">
            <v>RH</v>
          </cell>
          <cell r="L366">
            <v>4</v>
          </cell>
          <cell r="M366">
            <v>1</v>
          </cell>
          <cell r="N366" t="str">
            <v>Y</v>
          </cell>
          <cell r="O366">
            <v>2</v>
          </cell>
          <cell r="Q366" t="str">
            <v>IMMED</v>
          </cell>
          <cell r="R366" t="str">
            <v>W</v>
          </cell>
          <cell r="U366" t="str">
            <v>APP 5a</v>
          </cell>
          <cell r="W366">
            <v>37748</v>
          </cell>
        </row>
        <row r="367">
          <cell r="G367" t="str">
            <v>Shields</v>
          </cell>
          <cell r="H367" t="str">
            <v>NYC</v>
          </cell>
          <cell r="I367" t="str">
            <v>D</v>
          </cell>
          <cell r="J367" t="str">
            <v>O</v>
          </cell>
          <cell r="K367" t="str">
            <v>RH</v>
          </cell>
          <cell r="L367">
            <v>4</v>
          </cell>
          <cell r="O367">
            <v>2</v>
          </cell>
          <cell r="Q367" t="str">
            <v>IMMED</v>
          </cell>
          <cell r="R367" t="str">
            <v>W</v>
          </cell>
          <cell r="U367" t="str">
            <v>APP 5a</v>
          </cell>
          <cell r="W367">
            <v>0</v>
          </cell>
        </row>
        <row r="368">
          <cell r="G368" t="str">
            <v>Dube</v>
          </cell>
          <cell r="H368" t="str">
            <v>NYC</v>
          </cell>
          <cell r="J368" t="str">
            <v>O</v>
          </cell>
          <cell r="K368" t="str">
            <v>RH</v>
          </cell>
          <cell r="L368">
            <v>4</v>
          </cell>
          <cell r="O368">
            <v>2</v>
          </cell>
          <cell r="Q368" t="str">
            <v>IMMED</v>
          </cell>
          <cell r="R368" t="str">
            <v>W</v>
          </cell>
          <cell r="U368" t="str">
            <v xml:space="preserve">Aline or E line </v>
          </cell>
          <cell r="W368">
            <v>37749</v>
          </cell>
        </row>
        <row r="369">
          <cell r="G369" t="str">
            <v>Jaramillo</v>
          </cell>
          <cell r="H369" t="str">
            <v>NYC</v>
          </cell>
          <cell r="I369" t="str">
            <v>O</v>
          </cell>
          <cell r="J369" t="str">
            <v>N</v>
          </cell>
          <cell r="K369" t="str">
            <v>RA</v>
          </cell>
          <cell r="L369">
            <v>3</v>
          </cell>
          <cell r="O369">
            <v>1</v>
          </cell>
          <cell r="Q369" t="str">
            <v>30-60</v>
          </cell>
          <cell r="R369" t="str">
            <v>W</v>
          </cell>
          <cell r="U369" t="str">
            <v>put applicantion on 9P</v>
          </cell>
          <cell r="W369">
            <v>37749</v>
          </cell>
        </row>
        <row r="370">
          <cell r="G370" t="str">
            <v>Markinaso</v>
          </cell>
          <cell r="H370" t="str">
            <v>USA</v>
          </cell>
          <cell r="I370" t="str">
            <v>M</v>
          </cell>
          <cell r="J370" t="str">
            <v>M</v>
          </cell>
          <cell r="K370" t="str">
            <v>RA</v>
          </cell>
          <cell r="L370">
            <v>1</v>
          </cell>
          <cell r="M370">
            <v>1</v>
          </cell>
          <cell r="N370" t="str">
            <v>Y</v>
          </cell>
          <cell r="O370" t="str">
            <v>S</v>
          </cell>
          <cell r="Q370" t="str">
            <v>IMMED</v>
          </cell>
          <cell r="R370" t="str">
            <v>N</v>
          </cell>
          <cell r="U370" t="str">
            <v>Moving from Boston, think she came with broker</v>
          </cell>
          <cell r="W370">
            <v>37749</v>
          </cell>
        </row>
        <row r="371">
          <cell r="G371" t="str">
            <v>Sarkis</v>
          </cell>
          <cell r="H371" t="str">
            <v>NYC</v>
          </cell>
          <cell r="I371" t="str">
            <v>M</v>
          </cell>
          <cell r="J371" t="str">
            <v>O</v>
          </cell>
          <cell r="K371" t="str">
            <v>RA</v>
          </cell>
          <cell r="L371">
            <v>1</v>
          </cell>
          <cell r="M371">
            <v>1</v>
          </cell>
          <cell r="N371" t="str">
            <v>N</v>
          </cell>
          <cell r="O371" t="str">
            <v>S</v>
          </cell>
          <cell r="Q371" t="str">
            <v>30-60</v>
          </cell>
          <cell r="R371" t="str">
            <v>B</v>
          </cell>
          <cell r="S371" t="str">
            <v>David (CH)</v>
          </cell>
          <cell r="U371" t="str">
            <v>He liked it, wants to submit application put on Q</v>
          </cell>
          <cell r="W371">
            <v>37749</v>
          </cell>
        </row>
        <row r="372">
          <cell r="G372" t="str">
            <v>Wadley</v>
          </cell>
          <cell r="H372" t="str">
            <v>USA</v>
          </cell>
          <cell r="I372" t="str">
            <v>D</v>
          </cell>
          <cell r="J372" t="str">
            <v>U</v>
          </cell>
          <cell r="K372" t="str">
            <v>RA</v>
          </cell>
          <cell r="L372">
            <v>4</v>
          </cell>
          <cell r="M372">
            <v>2</v>
          </cell>
          <cell r="N372" t="str">
            <v>N</v>
          </cell>
          <cell r="O372">
            <v>2</v>
          </cell>
          <cell r="Q372" t="str">
            <v>30-60</v>
          </cell>
          <cell r="R372" t="str">
            <v>B</v>
          </cell>
          <cell r="S372" t="str">
            <v>Steve Medina, Metropolis</v>
          </cell>
          <cell r="U372" t="str">
            <v>moving from Australia</v>
          </cell>
          <cell r="W372">
            <v>37749</v>
          </cell>
        </row>
        <row r="373">
          <cell r="G373" t="str">
            <v>Lee</v>
          </cell>
          <cell r="H373" t="str">
            <v>NYC</v>
          </cell>
          <cell r="I373" t="str">
            <v>U</v>
          </cell>
          <cell r="J373" t="str">
            <v>U</v>
          </cell>
          <cell r="K373" t="str">
            <v>RA</v>
          </cell>
          <cell r="L373">
            <v>2</v>
          </cell>
          <cell r="M373">
            <v>5</v>
          </cell>
          <cell r="N373" t="str">
            <v>Y</v>
          </cell>
          <cell r="O373">
            <v>2</v>
          </cell>
          <cell r="Q373" t="str">
            <v>30-60</v>
          </cell>
          <cell r="R373" t="str">
            <v>W</v>
          </cell>
          <cell r="S373" t="str">
            <v>Steve Medina, Metropolis</v>
          </cell>
          <cell r="U373" t="str">
            <v>moving from Australia</v>
          </cell>
          <cell r="W373">
            <v>37749</v>
          </cell>
        </row>
        <row r="374">
          <cell r="G374" t="str">
            <v>Flood</v>
          </cell>
          <cell r="H374" t="str">
            <v>NYC</v>
          </cell>
          <cell r="I374" t="str">
            <v>D</v>
          </cell>
          <cell r="J374" t="str">
            <v>O</v>
          </cell>
          <cell r="K374" t="str">
            <v>RA</v>
          </cell>
          <cell r="L374">
            <v>2</v>
          </cell>
          <cell r="M374">
            <v>5</v>
          </cell>
          <cell r="N374" t="str">
            <v>N</v>
          </cell>
          <cell r="O374">
            <v>1</v>
          </cell>
          <cell r="Q374" t="str">
            <v>30-60</v>
          </cell>
          <cell r="R374" t="str">
            <v>N</v>
          </cell>
          <cell r="S374" t="str">
            <v>Steve Medina, Metropolis</v>
          </cell>
          <cell r="U374" t="str">
            <v>called 2 times wantes lower B line</v>
          </cell>
          <cell r="W374">
            <v>37749</v>
          </cell>
        </row>
        <row r="375">
          <cell r="G375" t="str">
            <v>Beliky</v>
          </cell>
          <cell r="H375" t="str">
            <v>NYC</v>
          </cell>
          <cell r="I375" t="str">
            <v>O</v>
          </cell>
          <cell r="J375" t="str">
            <v>M</v>
          </cell>
          <cell r="K375" t="str">
            <v>RA</v>
          </cell>
          <cell r="L375">
            <v>1</v>
          </cell>
          <cell r="M375">
            <v>5</v>
          </cell>
          <cell r="N375" t="str">
            <v>N</v>
          </cell>
          <cell r="O375" t="str">
            <v>S</v>
          </cell>
          <cell r="Q375" t="str">
            <v>30-60</v>
          </cell>
          <cell r="R375" t="str">
            <v>B</v>
          </cell>
          <cell r="S375" t="str">
            <v>Danielle Barry Citi Cites</v>
          </cell>
          <cell r="U375" t="str">
            <v>called 2 times wantes lower B line</v>
          </cell>
          <cell r="W375">
            <v>37749</v>
          </cell>
        </row>
        <row r="376">
          <cell r="G376" t="str">
            <v>Beliky</v>
          </cell>
          <cell r="H376" t="str">
            <v>NYC</v>
          </cell>
          <cell r="I376" t="str">
            <v>O</v>
          </cell>
          <cell r="J376" t="str">
            <v>M</v>
          </cell>
          <cell r="L376">
            <v>1</v>
          </cell>
          <cell r="N376" t="str">
            <v>N</v>
          </cell>
          <cell r="O376" t="str">
            <v>S</v>
          </cell>
          <cell r="Q376" t="str">
            <v>30-60</v>
          </cell>
          <cell r="R376" t="str">
            <v>B</v>
          </cell>
          <cell r="S376" t="str">
            <v>Danielle Barry Citi Cites</v>
          </cell>
          <cell r="U376" t="str">
            <v>called 2 times wantes lower B line</v>
          </cell>
          <cell r="W376">
            <v>0</v>
          </cell>
        </row>
        <row r="377">
          <cell r="G377" t="str">
            <v>Ramirez</v>
          </cell>
          <cell r="H377" t="str">
            <v>NYC</v>
          </cell>
          <cell r="I377" t="str">
            <v>O</v>
          </cell>
          <cell r="J377" t="str">
            <v>U</v>
          </cell>
          <cell r="L377">
            <v>4</v>
          </cell>
          <cell r="O377">
            <v>1</v>
          </cell>
          <cell r="Q377" t="str">
            <v>30-60</v>
          </cell>
          <cell r="R377" t="str">
            <v>B</v>
          </cell>
          <cell r="S377" t="str">
            <v>Danielle Barry Citi Cites</v>
          </cell>
          <cell r="U377" t="str">
            <v>put an app on 12C</v>
          </cell>
          <cell r="W377">
            <v>37750</v>
          </cell>
        </row>
        <row r="378">
          <cell r="G378" t="str">
            <v>Sommers</v>
          </cell>
          <cell r="H378" t="str">
            <v>NYC</v>
          </cell>
          <cell r="I378" t="str">
            <v>U</v>
          </cell>
          <cell r="J378" t="str">
            <v>O</v>
          </cell>
          <cell r="K378" t="str">
            <v>OH</v>
          </cell>
          <cell r="L378">
            <v>5</v>
          </cell>
          <cell r="M378">
            <v>2</v>
          </cell>
          <cell r="N378" t="str">
            <v>N</v>
          </cell>
          <cell r="O378" t="str">
            <v>S</v>
          </cell>
          <cell r="Q378" t="str">
            <v>FLEX</v>
          </cell>
          <cell r="R378" t="str">
            <v>W</v>
          </cell>
          <cell r="U378" t="str">
            <v>went to upper floor with Tom</v>
          </cell>
          <cell r="W378">
            <v>37750</v>
          </cell>
        </row>
        <row r="379">
          <cell r="G379" t="str">
            <v>Bell</v>
          </cell>
          <cell r="H379" t="str">
            <v>NYC</v>
          </cell>
          <cell r="I379" t="str">
            <v>U</v>
          </cell>
          <cell r="J379" t="str">
            <v>N</v>
          </cell>
          <cell r="K379" t="str">
            <v>OH</v>
          </cell>
          <cell r="L379">
            <v>2</v>
          </cell>
          <cell r="M379">
            <v>2</v>
          </cell>
          <cell r="N379" t="str">
            <v>N</v>
          </cell>
          <cell r="O379">
            <v>1</v>
          </cell>
          <cell r="Q379" t="str">
            <v>30-60</v>
          </cell>
          <cell r="R379" t="str">
            <v>B</v>
          </cell>
          <cell r="S379" t="str">
            <v>Davide</v>
          </cell>
          <cell r="U379" t="str">
            <v>went to upper floor with Tom</v>
          </cell>
          <cell r="W379">
            <v>37750</v>
          </cell>
        </row>
        <row r="380">
          <cell r="G380" t="str">
            <v>Chan</v>
          </cell>
          <cell r="H380" t="str">
            <v>NYC</v>
          </cell>
          <cell r="I380" t="str">
            <v>D</v>
          </cell>
          <cell r="J380" t="str">
            <v>U</v>
          </cell>
          <cell r="K380" t="str">
            <v>RA</v>
          </cell>
          <cell r="L380">
            <v>5</v>
          </cell>
          <cell r="M380">
            <v>2</v>
          </cell>
          <cell r="N380" t="str">
            <v>N</v>
          </cell>
          <cell r="O380">
            <v>1</v>
          </cell>
          <cell r="Q380" t="str">
            <v>30-60</v>
          </cell>
          <cell r="R380" t="str">
            <v>B</v>
          </cell>
          <cell r="S380" t="str">
            <v>Davide</v>
          </cell>
          <cell r="U380" t="str">
            <v>went to upper floor with Tom</v>
          </cell>
          <cell r="W380">
            <v>37750</v>
          </cell>
        </row>
        <row r="381">
          <cell r="G381" t="str">
            <v>Buck</v>
          </cell>
          <cell r="H381" t="str">
            <v>O</v>
          </cell>
          <cell r="I381" t="str">
            <v>D</v>
          </cell>
          <cell r="J381" t="str">
            <v>O</v>
          </cell>
          <cell r="K381" t="str">
            <v>RA</v>
          </cell>
          <cell r="L381">
            <v>4</v>
          </cell>
          <cell r="M381">
            <v>2</v>
          </cell>
          <cell r="N381" t="str">
            <v>N</v>
          </cell>
          <cell r="O381">
            <v>2</v>
          </cell>
          <cell r="Q381" t="str">
            <v>30-60</v>
          </cell>
          <cell r="R381" t="str">
            <v>B</v>
          </cell>
          <cell r="S381" t="str">
            <v>Rob Olsyn</v>
          </cell>
          <cell r="W381">
            <v>37750</v>
          </cell>
        </row>
        <row r="382">
          <cell r="G382" t="str">
            <v>Cristea</v>
          </cell>
          <cell r="H382" t="str">
            <v>NYC</v>
          </cell>
          <cell r="I382" t="str">
            <v>M</v>
          </cell>
          <cell r="J382" t="str">
            <v>U</v>
          </cell>
          <cell r="K382" t="str">
            <v>RA</v>
          </cell>
          <cell r="L382">
            <v>2</v>
          </cell>
          <cell r="M382">
            <v>2</v>
          </cell>
          <cell r="N382" t="str">
            <v>Y</v>
          </cell>
          <cell r="O382" t="str">
            <v>S</v>
          </cell>
          <cell r="Q382" t="str">
            <v>IMMED</v>
          </cell>
          <cell r="R382" t="str">
            <v>B</v>
          </cell>
          <cell r="S382" t="str">
            <v>Rob Olsyn</v>
          </cell>
          <cell r="W382">
            <v>37750</v>
          </cell>
        </row>
        <row r="383">
          <cell r="G383" t="str">
            <v>Christie</v>
          </cell>
          <cell r="H383" t="str">
            <v>USA</v>
          </cell>
          <cell r="I383" t="str">
            <v>D</v>
          </cell>
          <cell r="J383" t="str">
            <v>M</v>
          </cell>
          <cell r="K383" t="str">
            <v>RA</v>
          </cell>
          <cell r="L383">
            <v>4</v>
          </cell>
          <cell r="M383">
            <v>2</v>
          </cell>
          <cell r="N383" t="str">
            <v>N</v>
          </cell>
          <cell r="O383">
            <v>2</v>
          </cell>
          <cell r="Q383" t="str">
            <v>60-90</v>
          </cell>
          <cell r="R383" t="str">
            <v>B</v>
          </cell>
          <cell r="S383" t="str">
            <v>Rob Olsyn</v>
          </cell>
          <cell r="W383">
            <v>37750</v>
          </cell>
        </row>
        <row r="384">
          <cell r="G384" t="str">
            <v>Sieh</v>
          </cell>
          <cell r="H384" t="str">
            <v>Tri</v>
          </cell>
          <cell r="I384" t="str">
            <v>D</v>
          </cell>
          <cell r="J384" t="str">
            <v>P</v>
          </cell>
          <cell r="K384" t="str">
            <v>OC</v>
          </cell>
          <cell r="L384">
            <v>5</v>
          </cell>
          <cell r="M384">
            <v>1</v>
          </cell>
          <cell r="N384" t="str">
            <v>N</v>
          </cell>
          <cell r="O384">
            <v>1</v>
          </cell>
          <cell r="Q384" t="str">
            <v>60-90</v>
          </cell>
          <cell r="R384" t="str">
            <v>W</v>
          </cell>
          <cell r="S384" t="str">
            <v>Rob Olsyn</v>
          </cell>
          <cell r="W384">
            <v>37750</v>
          </cell>
        </row>
        <row r="385">
          <cell r="G385" t="str">
            <v>Blanco</v>
          </cell>
          <cell r="H385" t="str">
            <v>NYC</v>
          </cell>
          <cell r="I385" t="str">
            <v>M</v>
          </cell>
          <cell r="J385" t="str">
            <v>N</v>
          </cell>
          <cell r="K385" t="str">
            <v>RA</v>
          </cell>
          <cell r="L385">
            <v>1</v>
          </cell>
          <cell r="M385">
            <v>2</v>
          </cell>
          <cell r="N385" t="str">
            <v>Y</v>
          </cell>
          <cell r="O385">
            <v>1</v>
          </cell>
          <cell r="Q385" t="str">
            <v>60-90</v>
          </cell>
          <cell r="R385" t="str">
            <v>O</v>
          </cell>
          <cell r="S385" t="str">
            <v>Rob Olsyn</v>
          </cell>
          <cell r="W385">
            <v>37750</v>
          </cell>
        </row>
        <row r="386">
          <cell r="G386" t="str">
            <v>Hurley</v>
          </cell>
          <cell r="H386" t="str">
            <v>NYC</v>
          </cell>
          <cell r="I386" t="str">
            <v>M</v>
          </cell>
          <cell r="J386" t="str">
            <v>O</v>
          </cell>
          <cell r="K386" t="str">
            <v>RA</v>
          </cell>
          <cell r="L386">
            <v>1</v>
          </cell>
          <cell r="M386">
            <v>1</v>
          </cell>
          <cell r="N386" t="str">
            <v>N</v>
          </cell>
          <cell r="O386">
            <v>1</v>
          </cell>
          <cell r="Q386" t="str">
            <v>60-90</v>
          </cell>
          <cell r="R386" t="str">
            <v>O</v>
          </cell>
          <cell r="W386">
            <v>37750</v>
          </cell>
        </row>
        <row r="387">
          <cell r="G387" t="str">
            <v>Hurley</v>
          </cell>
          <cell r="H387" t="str">
            <v>NYC</v>
          </cell>
          <cell r="I387" t="str">
            <v>M</v>
          </cell>
          <cell r="J387" t="str">
            <v>O</v>
          </cell>
          <cell r="K387" t="str">
            <v>RA</v>
          </cell>
          <cell r="L387">
            <v>1</v>
          </cell>
          <cell r="M387">
            <v>1</v>
          </cell>
          <cell r="N387" t="str">
            <v>N</v>
          </cell>
          <cell r="O387">
            <v>1</v>
          </cell>
          <cell r="Q387" t="str">
            <v>60-90</v>
          </cell>
          <cell r="R387" t="str">
            <v>O</v>
          </cell>
          <cell r="W387">
            <v>0</v>
          </cell>
        </row>
        <row r="388">
          <cell r="G388" t="str">
            <v>Turner</v>
          </cell>
          <cell r="H388" t="str">
            <v>NYC</v>
          </cell>
          <cell r="I388" t="str">
            <v>M</v>
          </cell>
          <cell r="J388" t="str">
            <v>M</v>
          </cell>
          <cell r="K388" t="str">
            <v>RA</v>
          </cell>
          <cell r="L388">
            <v>5</v>
          </cell>
          <cell r="M388">
            <v>4</v>
          </cell>
          <cell r="N388" t="str">
            <v>N</v>
          </cell>
          <cell r="O388">
            <v>2</v>
          </cell>
          <cell r="Q388" t="str">
            <v>60-90</v>
          </cell>
          <cell r="R388" t="str">
            <v>I</v>
          </cell>
          <cell r="U388" t="str">
            <v>interested in 15N, need to move in 8/18/03, took an app &amp; will follow up</v>
          </cell>
          <cell r="W388">
            <v>37751</v>
          </cell>
        </row>
        <row r="389">
          <cell r="G389" t="str">
            <v>Daughton</v>
          </cell>
          <cell r="H389" t="str">
            <v>NYC</v>
          </cell>
          <cell r="I389" t="str">
            <v>M</v>
          </cell>
          <cell r="J389" t="str">
            <v>M</v>
          </cell>
          <cell r="K389" t="str">
            <v>OH</v>
          </cell>
          <cell r="L389">
            <v>5</v>
          </cell>
          <cell r="M389">
            <v>2</v>
          </cell>
          <cell r="N389" t="str">
            <v>N</v>
          </cell>
          <cell r="O389">
            <v>1</v>
          </cell>
          <cell r="Q389" t="str">
            <v>FLEX</v>
          </cell>
          <cell r="R389" t="str">
            <v>N</v>
          </cell>
          <cell r="U389" t="str">
            <v>interested in 15N, need to move in 8/18/03, took an app &amp; will follow up</v>
          </cell>
          <cell r="W389">
            <v>37751</v>
          </cell>
        </row>
        <row r="390">
          <cell r="G390" t="str">
            <v>Karaman</v>
          </cell>
          <cell r="H390" t="str">
            <v>NYC</v>
          </cell>
          <cell r="I390" t="str">
            <v>M</v>
          </cell>
          <cell r="J390" t="str">
            <v>O</v>
          </cell>
          <cell r="K390" t="str">
            <v>RA</v>
          </cell>
          <cell r="L390">
            <v>3</v>
          </cell>
          <cell r="M390">
            <v>1</v>
          </cell>
          <cell r="N390" t="str">
            <v>N</v>
          </cell>
          <cell r="O390">
            <v>1</v>
          </cell>
          <cell r="Q390" t="str">
            <v>IMMED</v>
          </cell>
          <cell r="R390" t="str">
            <v>W</v>
          </cell>
          <cell r="U390" t="str">
            <v>I need to move out of my current apt by end of june</v>
          </cell>
          <cell r="W390">
            <v>37751</v>
          </cell>
        </row>
        <row r="391">
          <cell r="G391" t="str">
            <v>Izard</v>
          </cell>
          <cell r="H391" t="str">
            <v>NYC</v>
          </cell>
          <cell r="I391" t="str">
            <v>M</v>
          </cell>
          <cell r="J391" t="str">
            <v>U</v>
          </cell>
          <cell r="K391" t="str">
            <v>RA</v>
          </cell>
          <cell r="L391">
            <v>2</v>
          </cell>
          <cell r="M391">
            <v>1</v>
          </cell>
          <cell r="N391" t="str">
            <v>N</v>
          </cell>
          <cell r="O391" t="str">
            <v>S</v>
          </cell>
          <cell r="Q391" t="str">
            <v>IMMED</v>
          </cell>
          <cell r="R391" t="str">
            <v>B</v>
          </cell>
          <cell r="S391" t="str">
            <v>Citi Habitats</v>
          </cell>
          <cell r="U391" t="str">
            <v>I need to move out of my current apt by end of june</v>
          </cell>
          <cell r="W391">
            <v>37751</v>
          </cell>
        </row>
        <row r="392">
          <cell r="G392" t="str">
            <v>Torffield</v>
          </cell>
          <cell r="H392" t="str">
            <v>NYC</v>
          </cell>
          <cell r="I392" t="str">
            <v>O</v>
          </cell>
          <cell r="J392" t="str">
            <v>N</v>
          </cell>
          <cell r="K392" t="str">
            <v>OH</v>
          </cell>
          <cell r="L392">
            <v>3</v>
          </cell>
          <cell r="M392">
            <v>1</v>
          </cell>
          <cell r="N392" t="str">
            <v>Y</v>
          </cell>
          <cell r="O392">
            <v>1</v>
          </cell>
          <cell r="Q392" t="str">
            <v>30-60</v>
          </cell>
          <cell r="R392" t="str">
            <v>W</v>
          </cell>
          <cell r="S392" t="str">
            <v>Citi Habitats</v>
          </cell>
          <cell r="U392" t="str">
            <v>grant, JR4 ok</v>
          </cell>
          <cell r="W392">
            <v>37751</v>
          </cell>
        </row>
        <row r="393">
          <cell r="G393" t="str">
            <v>Williams</v>
          </cell>
          <cell r="H393" t="str">
            <v>NYC</v>
          </cell>
          <cell r="I393" t="str">
            <v>D</v>
          </cell>
          <cell r="J393" t="str">
            <v>N</v>
          </cell>
          <cell r="K393" t="str">
            <v>RA</v>
          </cell>
          <cell r="L393">
            <v>5</v>
          </cell>
          <cell r="M393">
            <v>2</v>
          </cell>
          <cell r="N393" t="str">
            <v>N</v>
          </cell>
          <cell r="O393">
            <v>1</v>
          </cell>
          <cell r="Q393" t="str">
            <v>30-60</v>
          </cell>
          <cell r="R393" t="str">
            <v>W</v>
          </cell>
          <cell r="S393" t="str">
            <v>Citi Habitats</v>
          </cell>
          <cell r="U393" t="str">
            <v>grant, JR4 ok</v>
          </cell>
          <cell r="W393">
            <v>37751</v>
          </cell>
        </row>
        <row r="394">
          <cell r="G394" t="str">
            <v>Richtner</v>
          </cell>
          <cell r="H394" t="str">
            <v>NYC</v>
          </cell>
          <cell r="I394" t="str">
            <v>D</v>
          </cell>
          <cell r="J394" t="str">
            <v>N</v>
          </cell>
          <cell r="K394" t="str">
            <v>RA</v>
          </cell>
          <cell r="L394">
            <v>5</v>
          </cell>
          <cell r="M394">
            <v>2</v>
          </cell>
          <cell r="N394" t="str">
            <v>N</v>
          </cell>
          <cell r="O394">
            <v>1</v>
          </cell>
          <cell r="Q394" t="str">
            <v>30-60</v>
          </cell>
          <cell r="R394" t="str">
            <v>W</v>
          </cell>
          <cell r="U394" t="str">
            <v>grant, JR4 ok</v>
          </cell>
          <cell r="W394">
            <v>37751</v>
          </cell>
        </row>
        <row r="395">
          <cell r="G395" t="str">
            <v>Murray</v>
          </cell>
          <cell r="H395" t="str">
            <v>NYC</v>
          </cell>
          <cell r="I395" t="str">
            <v>M</v>
          </cell>
          <cell r="J395" t="str">
            <v>U</v>
          </cell>
          <cell r="K395" t="str">
            <v>RA</v>
          </cell>
          <cell r="L395">
            <v>5</v>
          </cell>
          <cell r="M395">
            <v>2</v>
          </cell>
          <cell r="N395" t="str">
            <v>N</v>
          </cell>
          <cell r="O395">
            <v>2</v>
          </cell>
          <cell r="Q395" t="str">
            <v>30-60</v>
          </cell>
          <cell r="R395" t="str">
            <v>W</v>
          </cell>
          <cell r="W395">
            <v>37751</v>
          </cell>
        </row>
        <row r="396">
          <cell r="G396" t="str">
            <v>Shapiro</v>
          </cell>
          <cell r="H396" t="str">
            <v>NYC</v>
          </cell>
          <cell r="I396" t="str">
            <v>M</v>
          </cell>
          <cell r="J396" t="str">
            <v>U</v>
          </cell>
          <cell r="K396" t="str">
            <v>RA</v>
          </cell>
          <cell r="L396">
            <v>3</v>
          </cell>
          <cell r="M396">
            <v>2</v>
          </cell>
          <cell r="N396" t="str">
            <v>Y</v>
          </cell>
          <cell r="O396">
            <v>1</v>
          </cell>
          <cell r="Q396" t="str">
            <v>60-90</v>
          </cell>
          <cell r="R396" t="str">
            <v>N</v>
          </cell>
          <cell r="W396">
            <v>37751</v>
          </cell>
        </row>
        <row r="397">
          <cell r="G397" t="str">
            <v>Schneider</v>
          </cell>
          <cell r="H397" t="str">
            <v>NYC</v>
          </cell>
          <cell r="I397" t="str">
            <v>D</v>
          </cell>
          <cell r="J397" t="str">
            <v>U</v>
          </cell>
          <cell r="K397" t="str">
            <v>RA</v>
          </cell>
          <cell r="L397">
            <v>5</v>
          </cell>
          <cell r="M397">
            <v>2</v>
          </cell>
          <cell r="N397" t="str">
            <v>N</v>
          </cell>
          <cell r="O397">
            <v>2</v>
          </cell>
          <cell r="Q397" t="str">
            <v>IMMED</v>
          </cell>
          <cell r="R397" t="str">
            <v>W</v>
          </cell>
          <cell r="W397">
            <v>37751</v>
          </cell>
        </row>
        <row r="398">
          <cell r="G398" t="str">
            <v>Ashton</v>
          </cell>
          <cell r="H398" t="str">
            <v>NYC</v>
          </cell>
          <cell r="I398" t="str">
            <v>M</v>
          </cell>
          <cell r="J398" t="str">
            <v>U</v>
          </cell>
          <cell r="K398" t="str">
            <v>RA</v>
          </cell>
          <cell r="L398">
            <v>5</v>
          </cell>
          <cell r="M398">
            <v>1</v>
          </cell>
          <cell r="N398" t="str">
            <v>N</v>
          </cell>
          <cell r="O398">
            <v>1</v>
          </cell>
          <cell r="Q398" t="str">
            <v>IMMED</v>
          </cell>
          <cell r="R398" t="str">
            <v>W</v>
          </cell>
          <cell r="W398">
            <v>37751</v>
          </cell>
        </row>
        <row r="399">
          <cell r="G399" t="str">
            <v>McGrady</v>
          </cell>
          <cell r="H399" t="str">
            <v>NYC</v>
          </cell>
          <cell r="I399" t="str">
            <v>M</v>
          </cell>
          <cell r="J399" t="str">
            <v>U</v>
          </cell>
          <cell r="K399" t="str">
            <v>RA</v>
          </cell>
          <cell r="L399">
            <v>5</v>
          </cell>
          <cell r="M399">
            <v>3</v>
          </cell>
          <cell r="N399" t="str">
            <v>N</v>
          </cell>
          <cell r="O399">
            <v>2</v>
          </cell>
          <cell r="Q399" t="str">
            <v>30-60</v>
          </cell>
          <cell r="R399" t="str">
            <v>O</v>
          </cell>
          <cell r="W399">
            <v>37751</v>
          </cell>
        </row>
        <row r="400">
          <cell r="G400" t="str">
            <v>Socol</v>
          </cell>
          <cell r="H400" t="str">
            <v>NYC</v>
          </cell>
          <cell r="I400" t="str">
            <v>U</v>
          </cell>
          <cell r="J400" t="str">
            <v>U</v>
          </cell>
          <cell r="K400" t="str">
            <v>RA</v>
          </cell>
          <cell r="L400">
            <v>2</v>
          </cell>
          <cell r="M400">
            <v>2</v>
          </cell>
          <cell r="N400" t="str">
            <v>N</v>
          </cell>
          <cell r="O400">
            <v>1</v>
          </cell>
          <cell r="Q400" t="str">
            <v>30-60</v>
          </cell>
          <cell r="R400" t="str">
            <v>W</v>
          </cell>
          <cell r="W400">
            <v>37751</v>
          </cell>
        </row>
        <row r="401">
          <cell r="G401" t="str">
            <v xml:space="preserve">Gotthes </v>
          </cell>
          <cell r="H401" t="str">
            <v>NYC</v>
          </cell>
          <cell r="I401" t="str">
            <v>M</v>
          </cell>
          <cell r="J401" t="str">
            <v>U</v>
          </cell>
          <cell r="K401" t="str">
            <v>RA</v>
          </cell>
          <cell r="L401">
            <v>4</v>
          </cell>
          <cell r="M401">
            <v>2</v>
          </cell>
          <cell r="N401" t="str">
            <v>N</v>
          </cell>
          <cell r="O401">
            <v>1</v>
          </cell>
          <cell r="Q401" t="str">
            <v>60-90</v>
          </cell>
          <cell r="R401" t="str">
            <v>W</v>
          </cell>
          <cell r="W401">
            <v>37751</v>
          </cell>
        </row>
        <row r="402">
          <cell r="G402" t="str">
            <v>Campbell</v>
          </cell>
          <cell r="H402" t="str">
            <v>NYC</v>
          </cell>
          <cell r="I402" t="str">
            <v>M</v>
          </cell>
          <cell r="J402" t="str">
            <v>N</v>
          </cell>
          <cell r="K402" t="str">
            <v>RA</v>
          </cell>
          <cell r="L402">
            <v>1</v>
          </cell>
          <cell r="M402">
            <v>2</v>
          </cell>
          <cell r="N402" t="str">
            <v>N</v>
          </cell>
          <cell r="O402">
            <v>1</v>
          </cell>
          <cell r="Q402" t="str">
            <v>30-60</v>
          </cell>
          <cell r="R402" t="str">
            <v>N</v>
          </cell>
          <cell r="W402">
            <v>37751</v>
          </cell>
        </row>
        <row r="403">
          <cell r="G403" t="str">
            <v xml:space="preserve">Wallin </v>
          </cell>
          <cell r="H403" t="str">
            <v>USA</v>
          </cell>
          <cell r="I403" t="str">
            <v>D</v>
          </cell>
          <cell r="J403" t="str">
            <v>N</v>
          </cell>
          <cell r="K403" t="str">
            <v>RA</v>
          </cell>
          <cell r="L403">
            <v>4</v>
          </cell>
          <cell r="M403">
            <v>2</v>
          </cell>
          <cell r="N403" t="str">
            <v>Y</v>
          </cell>
          <cell r="O403">
            <v>2</v>
          </cell>
          <cell r="Q403" t="str">
            <v>30-60</v>
          </cell>
          <cell r="R403" t="str">
            <v>W</v>
          </cell>
          <cell r="W403">
            <v>37751</v>
          </cell>
        </row>
        <row r="404">
          <cell r="G404" t="str">
            <v>Braun</v>
          </cell>
          <cell r="H404" t="str">
            <v>NYC</v>
          </cell>
          <cell r="I404" t="str">
            <v>D</v>
          </cell>
          <cell r="J404" t="str">
            <v>U</v>
          </cell>
          <cell r="K404" t="str">
            <v>RA</v>
          </cell>
          <cell r="L404">
            <v>5</v>
          </cell>
          <cell r="M404">
            <v>3</v>
          </cell>
          <cell r="N404" t="str">
            <v>N</v>
          </cell>
          <cell r="O404">
            <v>2</v>
          </cell>
          <cell r="Q404" t="str">
            <v>30-60</v>
          </cell>
          <cell r="R404" t="str">
            <v>W</v>
          </cell>
          <cell r="W404">
            <v>37751</v>
          </cell>
        </row>
        <row r="405">
          <cell r="G405" t="str">
            <v xml:space="preserve">Bacigalupi </v>
          </cell>
          <cell r="H405" t="str">
            <v>NYC</v>
          </cell>
          <cell r="I405" t="str">
            <v>D</v>
          </cell>
          <cell r="J405" t="str">
            <v>N</v>
          </cell>
          <cell r="K405" t="str">
            <v>RA</v>
          </cell>
          <cell r="L405">
            <v>5</v>
          </cell>
          <cell r="M405">
            <v>2</v>
          </cell>
          <cell r="N405" t="str">
            <v>Y</v>
          </cell>
          <cell r="O405">
            <v>3</v>
          </cell>
          <cell r="Q405" t="str">
            <v>30-60</v>
          </cell>
          <cell r="R405" t="str">
            <v>N</v>
          </cell>
          <cell r="W405">
            <v>37751</v>
          </cell>
        </row>
        <row r="406">
          <cell r="G406" t="str">
            <v xml:space="preserve">Yang </v>
          </cell>
          <cell r="H406" t="str">
            <v>NYC</v>
          </cell>
          <cell r="I406" t="str">
            <v>M</v>
          </cell>
          <cell r="J406" t="str">
            <v>O</v>
          </cell>
          <cell r="K406" t="str">
            <v>RA</v>
          </cell>
          <cell r="L406">
            <v>5</v>
          </cell>
          <cell r="M406">
            <v>2</v>
          </cell>
          <cell r="N406" t="str">
            <v>N</v>
          </cell>
          <cell r="O406">
            <v>1</v>
          </cell>
          <cell r="Q406" t="str">
            <v>60-90</v>
          </cell>
          <cell r="R406" t="str">
            <v>B</v>
          </cell>
          <cell r="S406" t="str">
            <v>Kelvin Eng (Bond)</v>
          </cell>
          <cell r="W406">
            <v>37751</v>
          </cell>
        </row>
        <row r="407">
          <cell r="G407" t="str">
            <v>Salviotti</v>
          </cell>
          <cell r="H407" t="str">
            <v>NYC</v>
          </cell>
          <cell r="I407" t="str">
            <v>D</v>
          </cell>
          <cell r="J407" t="str">
            <v>U</v>
          </cell>
          <cell r="K407" t="str">
            <v>RA</v>
          </cell>
          <cell r="L407">
            <v>4</v>
          </cell>
          <cell r="M407">
            <v>2</v>
          </cell>
          <cell r="N407" t="str">
            <v>N</v>
          </cell>
          <cell r="O407">
            <v>1</v>
          </cell>
          <cell r="Q407" t="str">
            <v>30-60</v>
          </cell>
          <cell r="R407" t="str">
            <v>W</v>
          </cell>
          <cell r="S407" t="str">
            <v>Kelvin Eng (Bond)</v>
          </cell>
          <cell r="W407">
            <v>37751</v>
          </cell>
        </row>
        <row r="408">
          <cell r="G408" t="str">
            <v xml:space="preserve">Cho </v>
          </cell>
          <cell r="H408" t="str">
            <v>NYC</v>
          </cell>
          <cell r="I408" t="str">
            <v>D</v>
          </cell>
          <cell r="J408" t="str">
            <v>O</v>
          </cell>
          <cell r="K408" t="str">
            <v>RA</v>
          </cell>
          <cell r="L408">
            <v>5</v>
          </cell>
          <cell r="M408">
            <v>2</v>
          </cell>
          <cell r="N408" t="str">
            <v>N</v>
          </cell>
          <cell r="O408">
            <v>2</v>
          </cell>
          <cell r="Q408" t="str">
            <v>30-60</v>
          </cell>
          <cell r="R408" t="str">
            <v>W</v>
          </cell>
          <cell r="S408" t="str">
            <v>Kelvin Eng (Bond)</v>
          </cell>
          <cell r="W408">
            <v>37751</v>
          </cell>
        </row>
        <row r="409">
          <cell r="G409" t="str">
            <v>Goodman</v>
          </cell>
          <cell r="H409" t="str">
            <v>NYC</v>
          </cell>
          <cell r="I409" t="str">
            <v>D</v>
          </cell>
          <cell r="J409" t="str">
            <v>S</v>
          </cell>
          <cell r="K409" t="str">
            <v>RA</v>
          </cell>
          <cell r="L409">
            <v>3</v>
          </cell>
          <cell r="M409">
            <v>3</v>
          </cell>
          <cell r="N409" t="str">
            <v>Y</v>
          </cell>
          <cell r="O409">
            <v>2</v>
          </cell>
          <cell r="Q409" t="str">
            <v>30-60</v>
          </cell>
          <cell r="R409" t="str">
            <v>O</v>
          </cell>
          <cell r="W409">
            <v>37751</v>
          </cell>
        </row>
        <row r="410">
          <cell r="G410" t="str">
            <v>Pellicano</v>
          </cell>
          <cell r="H410" t="str">
            <v>NYC</v>
          </cell>
          <cell r="I410" t="str">
            <v>D</v>
          </cell>
          <cell r="J410" t="str">
            <v>S</v>
          </cell>
          <cell r="K410" t="str">
            <v>RA</v>
          </cell>
          <cell r="L410">
            <v>3</v>
          </cell>
          <cell r="M410">
            <v>2</v>
          </cell>
          <cell r="N410" t="str">
            <v>N</v>
          </cell>
          <cell r="O410">
            <v>1</v>
          </cell>
          <cell r="Q410" t="str">
            <v>60-90</v>
          </cell>
          <cell r="R410" t="str">
            <v>N</v>
          </cell>
          <cell r="W410">
            <v>37751</v>
          </cell>
        </row>
        <row r="411">
          <cell r="G411" t="str">
            <v>Lewis</v>
          </cell>
          <cell r="H411" t="str">
            <v>NYC</v>
          </cell>
          <cell r="I411" t="str">
            <v>M</v>
          </cell>
          <cell r="J411" t="str">
            <v>O</v>
          </cell>
          <cell r="K411" t="str">
            <v>RA</v>
          </cell>
          <cell r="L411">
            <v>4</v>
          </cell>
          <cell r="M411">
            <v>2</v>
          </cell>
          <cell r="N411" t="str">
            <v>Y</v>
          </cell>
          <cell r="O411">
            <v>1</v>
          </cell>
          <cell r="Q411" t="str">
            <v>30-60</v>
          </cell>
          <cell r="R411" t="str">
            <v>N</v>
          </cell>
          <cell r="W411">
            <v>37751</v>
          </cell>
        </row>
        <row r="412">
          <cell r="G412" t="str">
            <v>Bunevich</v>
          </cell>
          <cell r="H412" t="str">
            <v>NYC</v>
          </cell>
          <cell r="I412" t="str">
            <v>M</v>
          </cell>
          <cell r="J412" t="str">
            <v>S</v>
          </cell>
          <cell r="K412" t="str">
            <v>OH</v>
          </cell>
          <cell r="L412">
            <v>4</v>
          </cell>
          <cell r="M412">
            <v>1</v>
          </cell>
          <cell r="N412" t="str">
            <v>Y</v>
          </cell>
          <cell r="O412">
            <v>1</v>
          </cell>
          <cell r="Q412" t="str">
            <v>IMMED</v>
          </cell>
          <cell r="R412" t="str">
            <v>N</v>
          </cell>
          <cell r="W412">
            <v>37751</v>
          </cell>
        </row>
        <row r="413">
          <cell r="G413" t="str">
            <v>Waldrow</v>
          </cell>
          <cell r="H413" t="str">
            <v>NYC</v>
          </cell>
          <cell r="I413" t="str">
            <v>D</v>
          </cell>
          <cell r="J413" t="str">
            <v>N</v>
          </cell>
          <cell r="K413" t="str">
            <v>RA</v>
          </cell>
          <cell r="L413">
            <v>4</v>
          </cell>
          <cell r="M413">
            <v>1</v>
          </cell>
          <cell r="N413" t="str">
            <v>N</v>
          </cell>
          <cell r="O413">
            <v>1</v>
          </cell>
          <cell r="Q413" t="str">
            <v>60-90</v>
          </cell>
          <cell r="R413" t="str">
            <v>W</v>
          </cell>
          <cell r="W413">
            <v>37751</v>
          </cell>
        </row>
        <row r="414">
          <cell r="G414" t="str">
            <v>Ashton</v>
          </cell>
          <cell r="H414" t="str">
            <v>NYC</v>
          </cell>
          <cell r="I414" t="str">
            <v>D</v>
          </cell>
          <cell r="J414" t="str">
            <v>N</v>
          </cell>
          <cell r="K414" t="str">
            <v>RA</v>
          </cell>
          <cell r="L414">
            <v>3</v>
          </cell>
          <cell r="M414">
            <v>1</v>
          </cell>
          <cell r="N414" t="str">
            <v>N</v>
          </cell>
          <cell r="O414">
            <v>1</v>
          </cell>
          <cell r="Q414" t="str">
            <v>30-60</v>
          </cell>
          <cell r="R414" t="str">
            <v>R</v>
          </cell>
          <cell r="W414">
            <v>37751</v>
          </cell>
        </row>
        <row r="415">
          <cell r="G415" t="str">
            <v>Leinheardt</v>
          </cell>
          <cell r="H415" t="str">
            <v>NYC</v>
          </cell>
          <cell r="I415" t="str">
            <v>D</v>
          </cell>
          <cell r="J415" t="str">
            <v>N</v>
          </cell>
          <cell r="K415" t="str">
            <v>RA</v>
          </cell>
          <cell r="L415">
            <v>2</v>
          </cell>
          <cell r="M415">
            <v>1</v>
          </cell>
          <cell r="N415" t="str">
            <v>N</v>
          </cell>
          <cell r="O415">
            <v>1</v>
          </cell>
          <cell r="Q415" t="str">
            <v>30-60</v>
          </cell>
          <cell r="R415" t="str">
            <v>O</v>
          </cell>
          <cell r="W415">
            <v>37751</v>
          </cell>
        </row>
        <row r="416">
          <cell r="G416" t="str">
            <v>Weiss</v>
          </cell>
          <cell r="H416" t="str">
            <v>NYC</v>
          </cell>
          <cell r="I416" t="str">
            <v>M</v>
          </cell>
          <cell r="J416" t="str">
            <v>U</v>
          </cell>
          <cell r="K416" t="str">
            <v>RA</v>
          </cell>
          <cell r="L416">
            <v>4</v>
          </cell>
          <cell r="M416">
            <v>1</v>
          </cell>
          <cell r="N416" t="str">
            <v>N</v>
          </cell>
          <cell r="O416">
            <v>2</v>
          </cell>
          <cell r="Q416" t="str">
            <v>30-60</v>
          </cell>
          <cell r="R416" t="str">
            <v>B</v>
          </cell>
          <cell r="S416" t="str">
            <v>New York Apts, Tanya Wilson</v>
          </cell>
          <cell r="W416">
            <v>37751</v>
          </cell>
        </row>
        <row r="417">
          <cell r="G417" t="str">
            <v>Mimura</v>
          </cell>
          <cell r="H417" t="str">
            <v>NYC</v>
          </cell>
          <cell r="I417" t="str">
            <v>M</v>
          </cell>
          <cell r="J417" t="str">
            <v>U</v>
          </cell>
          <cell r="K417" t="str">
            <v>RA</v>
          </cell>
          <cell r="L417">
            <v>4</v>
          </cell>
          <cell r="M417">
            <v>1</v>
          </cell>
          <cell r="N417" t="str">
            <v>N</v>
          </cell>
          <cell r="O417">
            <v>3</v>
          </cell>
          <cell r="Q417" t="str">
            <v>30-60</v>
          </cell>
          <cell r="R417" t="str">
            <v>W</v>
          </cell>
          <cell r="S417" t="str">
            <v>New York Apts, Tanya Wilson</v>
          </cell>
          <cell r="W417">
            <v>37751</v>
          </cell>
        </row>
        <row r="418">
          <cell r="G418" t="str">
            <v>Chei</v>
          </cell>
          <cell r="H418" t="str">
            <v>NYC</v>
          </cell>
          <cell r="I418" t="str">
            <v>M</v>
          </cell>
          <cell r="J418" t="str">
            <v>N</v>
          </cell>
          <cell r="K418" t="str">
            <v>RA</v>
          </cell>
          <cell r="L418">
            <v>4</v>
          </cell>
          <cell r="M418">
            <v>4</v>
          </cell>
          <cell r="N418" t="str">
            <v>N</v>
          </cell>
          <cell r="O418">
            <v>2</v>
          </cell>
          <cell r="Q418" t="str">
            <v>30-60</v>
          </cell>
          <cell r="R418" t="str">
            <v>N</v>
          </cell>
          <cell r="S418" t="str">
            <v>New York Apts, Tanya Wilson</v>
          </cell>
          <cell r="W418">
            <v>37751</v>
          </cell>
        </row>
        <row r="419">
          <cell r="G419" t="str">
            <v>Rell</v>
          </cell>
          <cell r="H419" t="str">
            <v>NYC</v>
          </cell>
          <cell r="I419" t="str">
            <v>D</v>
          </cell>
          <cell r="J419" t="str">
            <v>O</v>
          </cell>
          <cell r="K419" t="str">
            <v>RA</v>
          </cell>
          <cell r="L419">
            <v>2</v>
          </cell>
          <cell r="M419">
            <v>4</v>
          </cell>
          <cell r="N419" t="str">
            <v>N</v>
          </cell>
          <cell r="O419">
            <v>1</v>
          </cell>
          <cell r="Q419" t="str">
            <v>30-60</v>
          </cell>
          <cell r="R419" t="str">
            <v>N</v>
          </cell>
          <cell r="W419">
            <v>37751</v>
          </cell>
        </row>
        <row r="420">
          <cell r="G420" t="str">
            <v>Ashton</v>
          </cell>
          <cell r="H420" t="str">
            <v>NYC</v>
          </cell>
          <cell r="I420" t="str">
            <v>M</v>
          </cell>
          <cell r="J420" t="str">
            <v>U</v>
          </cell>
          <cell r="K420" t="str">
            <v>RA</v>
          </cell>
          <cell r="L420">
            <v>5</v>
          </cell>
          <cell r="M420">
            <v>1</v>
          </cell>
          <cell r="N420" t="str">
            <v>N</v>
          </cell>
          <cell r="O420">
            <v>1</v>
          </cell>
          <cell r="Q420" t="str">
            <v>IMMED</v>
          </cell>
          <cell r="R420" t="str">
            <v>W</v>
          </cell>
          <cell r="W420">
            <v>37751</v>
          </cell>
        </row>
        <row r="421">
          <cell r="G421" t="str">
            <v>Ashton</v>
          </cell>
          <cell r="H421" t="str">
            <v>NYC</v>
          </cell>
          <cell r="I421" t="str">
            <v>M</v>
          </cell>
          <cell r="J421" t="str">
            <v>U</v>
          </cell>
          <cell r="K421" t="str">
            <v>RA</v>
          </cell>
          <cell r="L421">
            <v>5</v>
          </cell>
          <cell r="M421">
            <v>1</v>
          </cell>
          <cell r="N421" t="str">
            <v>N</v>
          </cell>
          <cell r="O421">
            <v>1</v>
          </cell>
          <cell r="Q421" t="str">
            <v>IMMED</v>
          </cell>
          <cell r="R421" t="str">
            <v>W</v>
          </cell>
          <cell r="W421">
            <v>0</v>
          </cell>
        </row>
        <row r="422">
          <cell r="G422" t="str">
            <v>Ashton</v>
          </cell>
          <cell r="H422" t="str">
            <v>NYC</v>
          </cell>
          <cell r="I422" t="str">
            <v>M</v>
          </cell>
          <cell r="J422" t="str">
            <v>U</v>
          </cell>
          <cell r="K422" t="str">
            <v>RA</v>
          </cell>
          <cell r="L422">
            <v>5</v>
          </cell>
          <cell r="M422">
            <v>1</v>
          </cell>
          <cell r="N422" t="str">
            <v>N</v>
          </cell>
          <cell r="O422">
            <v>1</v>
          </cell>
          <cell r="Q422" t="str">
            <v>IMMED</v>
          </cell>
          <cell r="R422" t="str">
            <v>W</v>
          </cell>
          <cell r="W422">
            <v>0</v>
          </cell>
        </row>
        <row r="423">
          <cell r="W423">
            <v>0</v>
          </cell>
        </row>
        <row r="424">
          <cell r="G424" t="str">
            <v>Dell &amp; Thieodean</v>
          </cell>
          <cell r="H424" t="str">
            <v>NYC</v>
          </cell>
          <cell r="I424" t="str">
            <v>D</v>
          </cell>
          <cell r="J424" t="str">
            <v>S</v>
          </cell>
          <cell r="K424" t="str">
            <v>OC</v>
          </cell>
          <cell r="L424">
            <v>4</v>
          </cell>
          <cell r="M424">
            <v>4</v>
          </cell>
          <cell r="N424" t="str">
            <v>N</v>
          </cell>
          <cell r="O424">
            <v>2</v>
          </cell>
          <cell r="Q424" t="str">
            <v>30-60</v>
          </cell>
          <cell r="R424" t="str">
            <v>W</v>
          </cell>
          <cell r="W424">
            <v>37752</v>
          </cell>
        </row>
        <row r="425">
          <cell r="G425" t="str">
            <v xml:space="preserve">Proto </v>
          </cell>
          <cell r="H425" t="str">
            <v>NYC</v>
          </cell>
          <cell r="I425" t="str">
            <v>D</v>
          </cell>
          <cell r="J425" t="str">
            <v>O</v>
          </cell>
          <cell r="K425" t="str">
            <v>RA</v>
          </cell>
          <cell r="L425">
            <v>4</v>
          </cell>
          <cell r="M425">
            <v>4</v>
          </cell>
          <cell r="N425" t="str">
            <v>N</v>
          </cell>
          <cell r="O425">
            <v>2</v>
          </cell>
          <cell r="Q425" t="str">
            <v>30-60</v>
          </cell>
          <cell r="R425" t="str">
            <v>I</v>
          </cell>
          <cell r="W425">
            <v>37752</v>
          </cell>
        </row>
        <row r="426">
          <cell r="G426" t="str">
            <v>Sacks</v>
          </cell>
          <cell r="H426" t="str">
            <v>NYC</v>
          </cell>
          <cell r="I426" t="str">
            <v>D</v>
          </cell>
          <cell r="J426" t="str">
            <v>O</v>
          </cell>
          <cell r="K426" t="str">
            <v>RA</v>
          </cell>
          <cell r="L426">
            <v>5</v>
          </cell>
          <cell r="M426">
            <v>2</v>
          </cell>
          <cell r="N426" t="str">
            <v>N</v>
          </cell>
          <cell r="O426">
            <v>1</v>
          </cell>
          <cell r="Q426" t="str">
            <v>60-90</v>
          </cell>
          <cell r="R426" t="str">
            <v>W</v>
          </cell>
          <cell r="W426">
            <v>37752</v>
          </cell>
        </row>
        <row r="427">
          <cell r="G427" t="str">
            <v>Cardales</v>
          </cell>
          <cell r="H427" t="str">
            <v>Tri</v>
          </cell>
          <cell r="I427" t="str">
            <v>O</v>
          </cell>
          <cell r="J427" t="str">
            <v>M</v>
          </cell>
          <cell r="K427" t="str">
            <v>RA</v>
          </cell>
          <cell r="L427">
            <v>5</v>
          </cell>
          <cell r="M427">
            <v>2</v>
          </cell>
          <cell r="N427" t="str">
            <v>N</v>
          </cell>
          <cell r="O427">
            <v>1</v>
          </cell>
          <cell r="Q427" t="str">
            <v>60-90</v>
          </cell>
          <cell r="R427" t="str">
            <v>O</v>
          </cell>
          <cell r="W427">
            <v>37752</v>
          </cell>
        </row>
        <row r="428">
          <cell r="G428" t="str">
            <v>Lemerman</v>
          </cell>
          <cell r="H428" t="str">
            <v>Tri</v>
          </cell>
          <cell r="I428" t="str">
            <v>M</v>
          </cell>
          <cell r="J428" t="str">
            <v>M</v>
          </cell>
          <cell r="K428" t="str">
            <v>RA</v>
          </cell>
          <cell r="L428">
            <v>1</v>
          </cell>
          <cell r="M428">
            <v>1</v>
          </cell>
          <cell r="N428" t="str">
            <v>N</v>
          </cell>
          <cell r="O428" t="str">
            <v>S</v>
          </cell>
          <cell r="Q428" t="str">
            <v>60-90</v>
          </cell>
          <cell r="R428" t="str">
            <v>N</v>
          </cell>
          <cell r="W428">
            <v>37752</v>
          </cell>
        </row>
        <row r="429">
          <cell r="G429" t="str">
            <v>Maseamen</v>
          </cell>
          <cell r="H429" t="str">
            <v>NYC</v>
          </cell>
          <cell r="I429" t="str">
            <v>D</v>
          </cell>
          <cell r="J429" t="str">
            <v>U</v>
          </cell>
          <cell r="K429" t="str">
            <v>RH</v>
          </cell>
          <cell r="L429">
            <v>4</v>
          </cell>
          <cell r="M429">
            <v>1</v>
          </cell>
          <cell r="N429" t="str">
            <v>N</v>
          </cell>
          <cell r="O429" t="str">
            <v>S</v>
          </cell>
          <cell r="Q429" t="str">
            <v>30-60</v>
          </cell>
          <cell r="R429" t="str">
            <v>W</v>
          </cell>
          <cell r="W429">
            <v>37752</v>
          </cell>
        </row>
        <row r="430">
          <cell r="G430" t="str">
            <v>Woods</v>
          </cell>
          <cell r="H430" t="str">
            <v>NYC</v>
          </cell>
          <cell r="I430" t="str">
            <v>M</v>
          </cell>
          <cell r="J430" t="str">
            <v>U</v>
          </cell>
          <cell r="K430" t="str">
            <v>RA</v>
          </cell>
          <cell r="L430">
            <v>3</v>
          </cell>
          <cell r="M430">
            <v>2</v>
          </cell>
          <cell r="N430" t="str">
            <v>N</v>
          </cell>
          <cell r="O430">
            <v>1</v>
          </cell>
          <cell r="Q430" t="str">
            <v>60-90</v>
          </cell>
          <cell r="R430" t="str">
            <v>W</v>
          </cell>
          <cell r="W430">
            <v>37752</v>
          </cell>
        </row>
        <row r="431">
          <cell r="G431" t="str">
            <v>Viahl</v>
          </cell>
          <cell r="H431" t="str">
            <v>NYC</v>
          </cell>
          <cell r="I431" t="str">
            <v>M</v>
          </cell>
          <cell r="J431" t="str">
            <v>U</v>
          </cell>
          <cell r="K431" t="str">
            <v>RA</v>
          </cell>
          <cell r="L431">
            <v>5</v>
          </cell>
          <cell r="M431">
            <v>1</v>
          </cell>
          <cell r="N431" t="str">
            <v>N</v>
          </cell>
          <cell r="O431">
            <v>2</v>
          </cell>
          <cell r="Q431" t="str">
            <v>30-60</v>
          </cell>
          <cell r="R431" t="str">
            <v>N</v>
          </cell>
          <cell r="W431">
            <v>37752</v>
          </cell>
        </row>
        <row r="432">
          <cell r="G432" t="str">
            <v>Liebgott</v>
          </cell>
          <cell r="H432" t="str">
            <v>NYC</v>
          </cell>
          <cell r="I432" t="str">
            <v>M</v>
          </cell>
          <cell r="J432" t="str">
            <v>N</v>
          </cell>
          <cell r="K432" t="str">
            <v>RA</v>
          </cell>
          <cell r="L432">
            <v>5</v>
          </cell>
          <cell r="M432">
            <v>2</v>
          </cell>
          <cell r="N432" t="str">
            <v>N</v>
          </cell>
          <cell r="O432">
            <v>1</v>
          </cell>
          <cell r="Q432" t="str">
            <v>30-60</v>
          </cell>
          <cell r="R432" t="str">
            <v>O</v>
          </cell>
          <cell r="W432">
            <v>37752</v>
          </cell>
        </row>
        <row r="433">
          <cell r="G433" t="str">
            <v>McCarley</v>
          </cell>
          <cell r="H433" t="str">
            <v>NYC</v>
          </cell>
          <cell r="I433" t="str">
            <v>M</v>
          </cell>
          <cell r="J433" t="str">
            <v>U</v>
          </cell>
          <cell r="K433" t="str">
            <v>RA</v>
          </cell>
          <cell r="L433">
            <v>3</v>
          </cell>
          <cell r="M433">
            <v>2</v>
          </cell>
          <cell r="N433" t="str">
            <v>N</v>
          </cell>
          <cell r="O433" t="str">
            <v>S</v>
          </cell>
          <cell r="Q433" t="str">
            <v>IMMED</v>
          </cell>
          <cell r="R433" t="str">
            <v>B</v>
          </cell>
          <cell r="S433" t="str">
            <v>Davide (CH)</v>
          </cell>
          <cell r="W433">
            <v>37752</v>
          </cell>
        </row>
        <row r="434">
          <cell r="G434" t="str">
            <v>Jimanez</v>
          </cell>
          <cell r="H434" t="str">
            <v>NYC</v>
          </cell>
          <cell r="I434" t="str">
            <v>U</v>
          </cell>
          <cell r="J434" t="str">
            <v>S</v>
          </cell>
          <cell r="K434" t="str">
            <v>OH</v>
          </cell>
          <cell r="L434">
            <v>4</v>
          </cell>
          <cell r="M434">
            <v>2</v>
          </cell>
          <cell r="N434" t="str">
            <v>Y</v>
          </cell>
          <cell r="O434">
            <v>1</v>
          </cell>
          <cell r="Q434" t="str">
            <v>IMMED</v>
          </cell>
          <cell r="R434" t="str">
            <v>B</v>
          </cell>
          <cell r="S434" t="str">
            <v>Davide (CH)</v>
          </cell>
          <cell r="W434">
            <v>37752</v>
          </cell>
        </row>
        <row r="435">
          <cell r="G435" t="str">
            <v>Johnson</v>
          </cell>
          <cell r="H435" t="str">
            <v>NYC</v>
          </cell>
          <cell r="I435" t="str">
            <v>O</v>
          </cell>
          <cell r="J435" t="str">
            <v>U</v>
          </cell>
          <cell r="K435" t="str">
            <v>RA</v>
          </cell>
          <cell r="L435">
            <v>2</v>
          </cell>
          <cell r="M435">
            <v>2</v>
          </cell>
          <cell r="N435" t="str">
            <v>N</v>
          </cell>
          <cell r="O435">
            <v>2</v>
          </cell>
          <cell r="Q435" t="str">
            <v>60-90</v>
          </cell>
          <cell r="R435" t="str">
            <v>I</v>
          </cell>
          <cell r="S435" t="str">
            <v>Davide (CH)</v>
          </cell>
          <cell r="W435">
            <v>37752</v>
          </cell>
        </row>
        <row r="436">
          <cell r="G436" t="str">
            <v>Katsnelson</v>
          </cell>
          <cell r="H436" t="str">
            <v>NYC</v>
          </cell>
          <cell r="I436" t="str">
            <v>O</v>
          </cell>
          <cell r="J436" t="str">
            <v>U</v>
          </cell>
          <cell r="K436" t="str">
            <v>RA</v>
          </cell>
          <cell r="L436">
            <v>2</v>
          </cell>
          <cell r="M436">
            <v>2</v>
          </cell>
          <cell r="N436" t="str">
            <v>N</v>
          </cell>
          <cell r="O436">
            <v>1</v>
          </cell>
          <cell r="Q436" t="str">
            <v>60-90</v>
          </cell>
          <cell r="R436" t="str">
            <v>N</v>
          </cell>
          <cell r="S436" t="str">
            <v>Davide (CH)</v>
          </cell>
          <cell r="W436">
            <v>37752</v>
          </cell>
        </row>
        <row r="437">
          <cell r="G437" t="str">
            <v>Kaplan</v>
          </cell>
          <cell r="H437" t="str">
            <v>NYC</v>
          </cell>
          <cell r="I437" t="str">
            <v>D</v>
          </cell>
          <cell r="J437" t="str">
            <v>P</v>
          </cell>
          <cell r="K437" t="str">
            <v>RA</v>
          </cell>
          <cell r="L437">
            <v>3</v>
          </cell>
          <cell r="M437">
            <v>2</v>
          </cell>
          <cell r="N437" t="str">
            <v>N</v>
          </cell>
          <cell r="O437">
            <v>1</v>
          </cell>
          <cell r="Q437" t="str">
            <v>60-90</v>
          </cell>
          <cell r="R437" t="str">
            <v>N</v>
          </cell>
          <cell r="W437">
            <v>37752</v>
          </cell>
        </row>
        <row r="438">
          <cell r="G438" t="str">
            <v>Ziedieu</v>
          </cell>
          <cell r="H438" t="str">
            <v>NYC</v>
          </cell>
          <cell r="I438" t="str">
            <v>M</v>
          </cell>
          <cell r="J438" t="str">
            <v>N</v>
          </cell>
          <cell r="K438" t="str">
            <v>RA</v>
          </cell>
          <cell r="L438">
            <v>1</v>
          </cell>
          <cell r="M438">
            <v>2</v>
          </cell>
          <cell r="N438" t="str">
            <v>N</v>
          </cell>
          <cell r="O438">
            <v>1</v>
          </cell>
          <cell r="Q438" t="str">
            <v>IMMED</v>
          </cell>
          <cell r="R438" t="str">
            <v>B</v>
          </cell>
          <cell r="S438" t="str">
            <v>Davide (CH)</v>
          </cell>
          <cell r="W438">
            <v>37752</v>
          </cell>
        </row>
        <row r="439">
          <cell r="G439" t="str">
            <v>Pesin</v>
          </cell>
          <cell r="H439" t="str">
            <v>NYC</v>
          </cell>
          <cell r="I439" t="str">
            <v>D</v>
          </cell>
          <cell r="J439" t="str">
            <v>U</v>
          </cell>
          <cell r="K439" t="str">
            <v>RA</v>
          </cell>
          <cell r="L439">
            <v>1</v>
          </cell>
          <cell r="M439">
            <v>2</v>
          </cell>
          <cell r="N439" t="str">
            <v>N</v>
          </cell>
          <cell r="O439" t="str">
            <v>S</v>
          </cell>
          <cell r="Q439" t="str">
            <v>60-90</v>
          </cell>
          <cell r="R439" t="str">
            <v>W</v>
          </cell>
          <cell r="S439" t="str">
            <v>Davide (CH)</v>
          </cell>
          <cell r="W439">
            <v>37752</v>
          </cell>
        </row>
        <row r="440">
          <cell r="G440" t="str">
            <v>Trussardi</v>
          </cell>
          <cell r="H440" t="str">
            <v>NYC</v>
          </cell>
          <cell r="I440" t="str">
            <v>M</v>
          </cell>
          <cell r="J440" t="str">
            <v>N</v>
          </cell>
          <cell r="K440" t="str">
            <v>RA</v>
          </cell>
          <cell r="L440">
            <v>3</v>
          </cell>
          <cell r="M440">
            <v>2</v>
          </cell>
          <cell r="N440" t="str">
            <v>N</v>
          </cell>
          <cell r="O440" t="str">
            <v>S</v>
          </cell>
          <cell r="Q440" t="str">
            <v>30-60</v>
          </cell>
          <cell r="R440" t="str">
            <v>N</v>
          </cell>
          <cell r="S440" t="str">
            <v>Davide (CH)</v>
          </cell>
          <cell r="W440">
            <v>37752</v>
          </cell>
        </row>
        <row r="441">
          <cell r="G441" t="str">
            <v>Lange</v>
          </cell>
          <cell r="H441" t="str">
            <v>NYC</v>
          </cell>
          <cell r="I441" t="str">
            <v>M</v>
          </cell>
          <cell r="J441" t="str">
            <v>U</v>
          </cell>
          <cell r="K441" t="str">
            <v>RA</v>
          </cell>
          <cell r="L441">
            <v>5</v>
          </cell>
          <cell r="M441">
            <v>2</v>
          </cell>
          <cell r="N441" t="str">
            <v>N</v>
          </cell>
          <cell r="O441">
            <v>2</v>
          </cell>
          <cell r="Q441" t="str">
            <v>30-60</v>
          </cell>
          <cell r="R441" t="str">
            <v>W</v>
          </cell>
          <cell r="W441">
            <v>37752</v>
          </cell>
        </row>
        <row r="442">
          <cell r="G442" t="str">
            <v>Chittenden</v>
          </cell>
          <cell r="H442" t="str">
            <v>NYC</v>
          </cell>
          <cell r="I442" t="str">
            <v>D</v>
          </cell>
          <cell r="J442" t="str">
            <v>N</v>
          </cell>
          <cell r="K442" t="str">
            <v>RA</v>
          </cell>
          <cell r="L442">
            <v>3</v>
          </cell>
          <cell r="M442">
            <v>2</v>
          </cell>
          <cell r="N442" t="str">
            <v>N</v>
          </cell>
          <cell r="O442">
            <v>1</v>
          </cell>
          <cell r="Q442" t="str">
            <v>30-60</v>
          </cell>
          <cell r="R442" t="str">
            <v>N</v>
          </cell>
          <cell r="W442">
            <v>37752</v>
          </cell>
        </row>
        <row r="443">
          <cell r="G443" t="str">
            <v>Gilbertstein</v>
          </cell>
          <cell r="H443" t="str">
            <v>NYC</v>
          </cell>
          <cell r="I443" t="str">
            <v>O</v>
          </cell>
          <cell r="J443" t="str">
            <v>P</v>
          </cell>
          <cell r="K443" t="str">
            <v>RA</v>
          </cell>
          <cell r="L443">
            <v>3</v>
          </cell>
          <cell r="M443">
            <v>2</v>
          </cell>
          <cell r="N443" t="str">
            <v>N</v>
          </cell>
          <cell r="O443">
            <v>1</v>
          </cell>
          <cell r="Q443" t="str">
            <v>FLEX</v>
          </cell>
          <cell r="R443" t="str">
            <v>W</v>
          </cell>
          <cell r="W443">
            <v>37752</v>
          </cell>
        </row>
        <row r="444">
          <cell r="G444" t="str">
            <v>Parish</v>
          </cell>
          <cell r="H444" t="str">
            <v>NYC</v>
          </cell>
          <cell r="I444" t="str">
            <v>M</v>
          </cell>
          <cell r="J444" t="str">
            <v>N</v>
          </cell>
          <cell r="K444" t="str">
            <v>R</v>
          </cell>
          <cell r="L444">
            <v>5</v>
          </cell>
          <cell r="M444">
            <v>3</v>
          </cell>
          <cell r="N444" t="str">
            <v>N</v>
          </cell>
          <cell r="O444">
            <v>3</v>
          </cell>
          <cell r="Q444" t="str">
            <v>60-90</v>
          </cell>
          <cell r="R444" t="str">
            <v>W</v>
          </cell>
          <cell r="W444">
            <v>37752</v>
          </cell>
        </row>
        <row r="445">
          <cell r="G445" t="str">
            <v>Shabtai</v>
          </cell>
          <cell r="H445" t="str">
            <v>NYC</v>
          </cell>
          <cell r="I445" t="str">
            <v>O</v>
          </cell>
          <cell r="J445" t="str">
            <v>N</v>
          </cell>
          <cell r="K445" t="str">
            <v>RA</v>
          </cell>
          <cell r="L445">
            <v>1</v>
          </cell>
          <cell r="M445">
            <v>3</v>
          </cell>
          <cell r="N445" t="str">
            <v>N</v>
          </cell>
          <cell r="O445" t="str">
            <v>S</v>
          </cell>
          <cell r="Q445" t="str">
            <v>30-60</v>
          </cell>
          <cell r="R445" t="str">
            <v>N</v>
          </cell>
          <cell r="W445">
            <v>37752</v>
          </cell>
        </row>
        <row r="446">
          <cell r="G446" t="str">
            <v>Bodart</v>
          </cell>
          <cell r="H446" t="str">
            <v>USA</v>
          </cell>
          <cell r="I446" t="str">
            <v>D</v>
          </cell>
          <cell r="J446" t="str">
            <v>M</v>
          </cell>
          <cell r="K446" t="str">
            <v>RA</v>
          </cell>
          <cell r="L446">
            <v>2</v>
          </cell>
          <cell r="M446">
            <v>2</v>
          </cell>
          <cell r="N446" t="str">
            <v>N</v>
          </cell>
          <cell r="O446">
            <v>2</v>
          </cell>
          <cell r="Q446" t="str">
            <v>30-60</v>
          </cell>
          <cell r="R446" t="str">
            <v>B</v>
          </cell>
          <cell r="S446" t="str">
            <v>Josh Najar</v>
          </cell>
          <cell r="W446">
            <v>37752</v>
          </cell>
        </row>
        <row r="447">
          <cell r="G447" t="str">
            <v>Willert</v>
          </cell>
          <cell r="H447" t="str">
            <v>NYC</v>
          </cell>
          <cell r="I447" t="str">
            <v>D</v>
          </cell>
          <cell r="J447" t="str">
            <v>N</v>
          </cell>
          <cell r="K447" t="str">
            <v>OH</v>
          </cell>
          <cell r="L447">
            <v>5</v>
          </cell>
          <cell r="M447">
            <v>3</v>
          </cell>
          <cell r="N447" t="str">
            <v>N</v>
          </cell>
          <cell r="O447">
            <v>2</v>
          </cell>
          <cell r="Q447" t="str">
            <v>FLEX</v>
          </cell>
          <cell r="R447" t="str">
            <v>I</v>
          </cell>
          <cell r="S447" t="str">
            <v>Josh Najar</v>
          </cell>
          <cell r="W447">
            <v>37752</v>
          </cell>
        </row>
        <row r="448">
          <cell r="G448" t="str">
            <v>Willert</v>
          </cell>
          <cell r="H448" t="str">
            <v>NYC</v>
          </cell>
          <cell r="I448" t="str">
            <v>D</v>
          </cell>
          <cell r="J448" t="str">
            <v>N</v>
          </cell>
          <cell r="K448" t="str">
            <v>OH</v>
          </cell>
          <cell r="L448">
            <v>5</v>
          </cell>
          <cell r="M448">
            <v>3</v>
          </cell>
          <cell r="N448" t="str">
            <v>N</v>
          </cell>
          <cell r="O448">
            <v>2</v>
          </cell>
          <cell r="Q448" t="str">
            <v>FLEX</v>
          </cell>
          <cell r="R448" t="str">
            <v>I</v>
          </cell>
          <cell r="S448" t="str">
            <v>Josh Najar</v>
          </cell>
          <cell r="W448">
            <v>0</v>
          </cell>
        </row>
        <row r="449">
          <cell r="G449" t="str">
            <v>Willert</v>
          </cell>
          <cell r="H449" t="str">
            <v>NYC</v>
          </cell>
          <cell r="I449" t="str">
            <v>D</v>
          </cell>
          <cell r="J449" t="str">
            <v>N</v>
          </cell>
          <cell r="K449" t="str">
            <v>OH</v>
          </cell>
          <cell r="L449">
            <v>5</v>
          </cell>
          <cell r="M449">
            <v>3</v>
          </cell>
          <cell r="N449" t="str">
            <v>N</v>
          </cell>
          <cell r="O449">
            <v>2</v>
          </cell>
          <cell r="Q449" t="str">
            <v>FLEX</v>
          </cell>
          <cell r="R449" t="str">
            <v>I</v>
          </cell>
          <cell r="W449">
            <v>0</v>
          </cell>
        </row>
        <row r="450">
          <cell r="W450">
            <v>0</v>
          </cell>
        </row>
        <row r="451">
          <cell r="G451" t="str">
            <v>Lawrence</v>
          </cell>
          <cell r="H451" t="str">
            <v>NYC</v>
          </cell>
          <cell r="J451" t="str">
            <v>U</v>
          </cell>
          <cell r="L451">
            <v>4</v>
          </cell>
          <cell r="O451">
            <v>2</v>
          </cell>
          <cell r="Q451" t="str">
            <v>30-60</v>
          </cell>
          <cell r="R451" t="str">
            <v>N</v>
          </cell>
          <cell r="W451">
            <v>37753</v>
          </cell>
        </row>
        <row r="452">
          <cell r="G452" t="str">
            <v>Herman</v>
          </cell>
          <cell r="H452" t="str">
            <v>Tri</v>
          </cell>
          <cell r="I452" t="str">
            <v>D</v>
          </cell>
          <cell r="J452" t="str">
            <v>M</v>
          </cell>
          <cell r="K452" t="str">
            <v>RA</v>
          </cell>
          <cell r="L452">
            <v>3</v>
          </cell>
          <cell r="M452">
            <v>1</v>
          </cell>
          <cell r="N452" t="str">
            <v>N</v>
          </cell>
          <cell r="O452" t="str">
            <v>S</v>
          </cell>
          <cell r="Q452" t="str">
            <v>60-90</v>
          </cell>
          <cell r="R452" t="str">
            <v>B</v>
          </cell>
          <cell r="S452" t="str">
            <v>Jim Mahoney</v>
          </cell>
          <cell r="W452">
            <v>37753</v>
          </cell>
        </row>
        <row r="453">
          <cell r="G453" t="str">
            <v>Hinkley</v>
          </cell>
          <cell r="H453" t="str">
            <v>NYC</v>
          </cell>
          <cell r="I453" t="str">
            <v>D</v>
          </cell>
          <cell r="J453" t="str">
            <v>N</v>
          </cell>
          <cell r="K453" t="str">
            <v>RA</v>
          </cell>
          <cell r="L453">
            <v>1</v>
          </cell>
          <cell r="M453">
            <v>2</v>
          </cell>
          <cell r="N453" t="str">
            <v>N</v>
          </cell>
          <cell r="O453">
            <v>2</v>
          </cell>
          <cell r="Q453" t="str">
            <v>30-60</v>
          </cell>
          <cell r="R453" t="str">
            <v>W</v>
          </cell>
          <cell r="S453" t="str">
            <v>Jim Mahoney</v>
          </cell>
          <cell r="W453">
            <v>37753</v>
          </cell>
        </row>
        <row r="454">
          <cell r="G454" t="str">
            <v>Mardini</v>
          </cell>
          <cell r="H454" t="str">
            <v>NYC</v>
          </cell>
          <cell r="I454" t="str">
            <v>D</v>
          </cell>
          <cell r="J454" t="str">
            <v>O</v>
          </cell>
          <cell r="K454" t="str">
            <v>RA</v>
          </cell>
          <cell r="L454">
            <v>5</v>
          </cell>
          <cell r="M454">
            <v>2</v>
          </cell>
          <cell r="N454" t="str">
            <v>Y</v>
          </cell>
          <cell r="O454">
            <v>1</v>
          </cell>
          <cell r="Q454" t="str">
            <v>30-60</v>
          </cell>
          <cell r="R454" t="str">
            <v>W</v>
          </cell>
          <cell r="S454" t="str">
            <v>Jim Mahoney</v>
          </cell>
          <cell r="W454">
            <v>37753</v>
          </cell>
        </row>
        <row r="455">
          <cell r="G455" t="str">
            <v>Viscardi</v>
          </cell>
          <cell r="H455" t="str">
            <v>NYC</v>
          </cell>
          <cell r="I455" t="str">
            <v>D</v>
          </cell>
          <cell r="J455" t="str">
            <v>U</v>
          </cell>
          <cell r="K455" t="str">
            <v>RA</v>
          </cell>
          <cell r="L455">
            <v>4</v>
          </cell>
          <cell r="M455">
            <v>4</v>
          </cell>
          <cell r="N455" t="str">
            <v>Y</v>
          </cell>
          <cell r="O455">
            <v>2</v>
          </cell>
          <cell r="Q455" t="str">
            <v>30-60</v>
          </cell>
          <cell r="R455" t="str">
            <v>W</v>
          </cell>
          <cell r="W455">
            <v>37753</v>
          </cell>
        </row>
        <row r="456">
          <cell r="G456" t="str">
            <v>Kitasei</v>
          </cell>
          <cell r="H456" t="str">
            <v>NYC</v>
          </cell>
          <cell r="I456" t="str">
            <v>D</v>
          </cell>
          <cell r="J456" t="str">
            <v>U</v>
          </cell>
          <cell r="K456" t="str">
            <v>RA</v>
          </cell>
          <cell r="L456">
            <v>5</v>
          </cell>
          <cell r="M456">
            <v>5</v>
          </cell>
          <cell r="N456" t="str">
            <v>N</v>
          </cell>
          <cell r="O456">
            <v>3</v>
          </cell>
          <cell r="Q456" t="str">
            <v>30-60</v>
          </cell>
          <cell r="R456" t="str">
            <v>N</v>
          </cell>
          <cell r="W456">
            <v>37753</v>
          </cell>
        </row>
        <row r="457">
          <cell r="G457" t="str">
            <v>Witt</v>
          </cell>
          <cell r="H457" t="str">
            <v>NYC</v>
          </cell>
          <cell r="I457" t="str">
            <v>D</v>
          </cell>
          <cell r="J457" t="str">
            <v>N</v>
          </cell>
          <cell r="K457" t="str">
            <v>RA</v>
          </cell>
          <cell r="L457">
            <v>5</v>
          </cell>
          <cell r="M457">
            <v>5</v>
          </cell>
          <cell r="N457" t="str">
            <v>N</v>
          </cell>
          <cell r="O457">
            <v>3</v>
          </cell>
          <cell r="Q457" t="str">
            <v>30-60</v>
          </cell>
          <cell r="R457" t="str">
            <v>W</v>
          </cell>
          <cell r="W457">
            <v>37753</v>
          </cell>
        </row>
        <row r="458">
          <cell r="G458" t="str">
            <v>Curran</v>
          </cell>
          <cell r="H458" t="str">
            <v>NYC</v>
          </cell>
          <cell r="I458" t="str">
            <v>O</v>
          </cell>
          <cell r="J458" t="str">
            <v>M</v>
          </cell>
          <cell r="L458">
            <v>1</v>
          </cell>
          <cell r="M458">
            <v>2</v>
          </cell>
          <cell r="N458" t="str">
            <v>N</v>
          </cell>
          <cell r="O458">
            <v>1</v>
          </cell>
          <cell r="Q458" t="str">
            <v>IMMED</v>
          </cell>
          <cell r="R458" t="str">
            <v>W</v>
          </cell>
          <cell r="W458">
            <v>37753</v>
          </cell>
        </row>
        <row r="459">
          <cell r="G459" t="str">
            <v>BPCA</v>
          </cell>
          <cell r="H459" t="str">
            <v>NYC</v>
          </cell>
          <cell r="I459" t="str">
            <v>O</v>
          </cell>
          <cell r="J459" t="str">
            <v>M</v>
          </cell>
          <cell r="L459">
            <v>1</v>
          </cell>
          <cell r="M459">
            <v>2</v>
          </cell>
          <cell r="N459" t="str">
            <v>N</v>
          </cell>
          <cell r="O459">
            <v>1</v>
          </cell>
          <cell r="Q459" t="str">
            <v>IMMED</v>
          </cell>
          <cell r="R459" t="str">
            <v>W</v>
          </cell>
          <cell r="U459" t="str">
            <v>Leasing office</v>
          </cell>
          <cell r="W459">
            <v>37753</v>
          </cell>
        </row>
        <row r="460">
          <cell r="G460" t="str">
            <v>BPCA</v>
          </cell>
          <cell r="H460" t="str">
            <v>NYC</v>
          </cell>
          <cell r="I460" t="str">
            <v>O</v>
          </cell>
          <cell r="J460" t="str">
            <v>M</v>
          </cell>
          <cell r="L460">
            <v>1</v>
          </cell>
          <cell r="M460">
            <v>2</v>
          </cell>
          <cell r="N460" t="str">
            <v>N</v>
          </cell>
          <cell r="O460">
            <v>1</v>
          </cell>
          <cell r="Q460" t="str">
            <v>IMMED</v>
          </cell>
          <cell r="R460" t="str">
            <v>W</v>
          </cell>
          <cell r="U460" t="str">
            <v>Leasing office</v>
          </cell>
          <cell r="W460">
            <v>0</v>
          </cell>
        </row>
        <row r="461">
          <cell r="G461" t="str">
            <v>BPCA</v>
          </cell>
          <cell r="U461" t="str">
            <v>Leasing office</v>
          </cell>
          <cell r="W461">
            <v>0</v>
          </cell>
        </row>
        <row r="462">
          <cell r="G462" t="str">
            <v>McArlie</v>
          </cell>
          <cell r="H462" t="str">
            <v>NYC</v>
          </cell>
          <cell r="I462" t="str">
            <v>O</v>
          </cell>
          <cell r="J462" t="str">
            <v>M</v>
          </cell>
          <cell r="K462" t="str">
            <v>R</v>
          </cell>
          <cell r="M462">
            <v>2</v>
          </cell>
          <cell r="N462" t="str">
            <v>N</v>
          </cell>
          <cell r="O462">
            <v>2</v>
          </cell>
          <cell r="Q462" t="str">
            <v>IMMED</v>
          </cell>
          <cell r="R462" t="str">
            <v>B</v>
          </cell>
          <cell r="S462" t="str">
            <v>Jennifer Stark-Hernandez (Bond)</v>
          </cell>
          <cell r="W462">
            <v>37754</v>
          </cell>
        </row>
        <row r="463">
          <cell r="G463" t="str">
            <v>Mardini</v>
          </cell>
          <cell r="H463" t="str">
            <v>NYC</v>
          </cell>
          <cell r="I463" t="str">
            <v>D</v>
          </cell>
          <cell r="J463" t="str">
            <v>O</v>
          </cell>
          <cell r="K463" t="str">
            <v>RA</v>
          </cell>
          <cell r="L463">
            <v>5</v>
          </cell>
          <cell r="M463">
            <v>2</v>
          </cell>
          <cell r="N463">
            <v>1</v>
          </cell>
          <cell r="O463">
            <v>1</v>
          </cell>
          <cell r="Q463" t="str">
            <v>30-60</v>
          </cell>
          <cell r="R463" t="str">
            <v>W</v>
          </cell>
          <cell r="S463" t="str">
            <v>Jennifer Stark-Hernandez (Bond)</v>
          </cell>
          <cell r="W463">
            <v>37754</v>
          </cell>
        </row>
        <row r="464">
          <cell r="G464" t="str">
            <v>Chislett</v>
          </cell>
          <cell r="H464" t="str">
            <v>NYC</v>
          </cell>
          <cell r="I464" t="str">
            <v>M</v>
          </cell>
          <cell r="J464" t="str">
            <v>U</v>
          </cell>
          <cell r="K464" t="str">
            <v>RA</v>
          </cell>
          <cell r="L464">
            <v>5</v>
          </cell>
          <cell r="M464">
            <v>2</v>
          </cell>
          <cell r="N464">
            <v>1</v>
          </cell>
          <cell r="O464" t="str">
            <v>S</v>
          </cell>
          <cell r="Q464" t="str">
            <v>30-60</v>
          </cell>
          <cell r="R464" t="str">
            <v>B</v>
          </cell>
          <cell r="S464" t="str">
            <v>Jennifer Stark-Hernandez (Bond)</v>
          </cell>
          <cell r="W464">
            <v>37754</v>
          </cell>
        </row>
        <row r="465">
          <cell r="G465" t="str">
            <v>Lowell</v>
          </cell>
          <cell r="H465" t="str">
            <v>NYC</v>
          </cell>
          <cell r="I465" t="str">
            <v>M</v>
          </cell>
          <cell r="J465" t="str">
            <v>U</v>
          </cell>
          <cell r="K465" t="str">
            <v>RA</v>
          </cell>
          <cell r="L465">
            <v>5</v>
          </cell>
          <cell r="M465">
            <v>2</v>
          </cell>
          <cell r="N465">
            <v>1</v>
          </cell>
          <cell r="O465" t="str">
            <v>S</v>
          </cell>
          <cell r="Q465" t="str">
            <v>30-60</v>
          </cell>
          <cell r="R465" t="str">
            <v>O</v>
          </cell>
          <cell r="W465">
            <v>37754</v>
          </cell>
        </row>
        <row r="466">
          <cell r="G466" t="str">
            <v>Payton</v>
          </cell>
          <cell r="H466" t="str">
            <v>NYC</v>
          </cell>
          <cell r="I466" t="str">
            <v>D</v>
          </cell>
          <cell r="J466" t="str">
            <v>U</v>
          </cell>
          <cell r="K466" t="str">
            <v>RA</v>
          </cell>
          <cell r="M466">
            <v>2</v>
          </cell>
          <cell r="N466" t="str">
            <v>Y</v>
          </cell>
          <cell r="O466">
            <v>2</v>
          </cell>
          <cell r="Q466" t="str">
            <v>60-90</v>
          </cell>
          <cell r="R466" t="str">
            <v>W</v>
          </cell>
          <cell r="W466">
            <v>37754</v>
          </cell>
        </row>
        <row r="467">
          <cell r="G467" t="str">
            <v>Murphy</v>
          </cell>
          <cell r="H467" t="str">
            <v>NYC</v>
          </cell>
          <cell r="I467" t="str">
            <v>D</v>
          </cell>
          <cell r="J467" t="str">
            <v>U</v>
          </cell>
          <cell r="K467" t="str">
            <v>RA</v>
          </cell>
          <cell r="M467">
            <v>2</v>
          </cell>
          <cell r="N467" t="str">
            <v>Y</v>
          </cell>
          <cell r="O467" t="str">
            <v>S</v>
          </cell>
          <cell r="Q467" t="str">
            <v>30-60</v>
          </cell>
          <cell r="R467" t="str">
            <v>B</v>
          </cell>
          <cell r="W467">
            <v>37754</v>
          </cell>
        </row>
        <row r="468">
          <cell r="G468" t="str">
            <v>Liu</v>
          </cell>
          <cell r="H468" t="str">
            <v>NYC</v>
          </cell>
          <cell r="I468" t="str">
            <v>M</v>
          </cell>
          <cell r="J468" t="str">
            <v>U</v>
          </cell>
          <cell r="K468" t="str">
            <v>RA</v>
          </cell>
          <cell r="L468">
            <v>2</v>
          </cell>
          <cell r="M468">
            <v>1</v>
          </cell>
          <cell r="N468" t="str">
            <v>Y</v>
          </cell>
          <cell r="O468" t="str">
            <v>S</v>
          </cell>
          <cell r="Q468" t="str">
            <v>30-60</v>
          </cell>
          <cell r="R468" t="str">
            <v>W</v>
          </cell>
          <cell r="W468">
            <v>37754</v>
          </cell>
        </row>
        <row r="469">
          <cell r="G469" t="str">
            <v>Lieber</v>
          </cell>
          <cell r="H469" t="str">
            <v>NYC</v>
          </cell>
          <cell r="I469" t="str">
            <v>D</v>
          </cell>
          <cell r="J469" t="str">
            <v>N</v>
          </cell>
          <cell r="K469" t="str">
            <v>RA</v>
          </cell>
          <cell r="L469">
            <v>4</v>
          </cell>
          <cell r="M469">
            <v>2</v>
          </cell>
          <cell r="N469" t="str">
            <v>N</v>
          </cell>
          <cell r="O469">
            <v>1</v>
          </cell>
          <cell r="Q469" t="str">
            <v>60-90</v>
          </cell>
          <cell r="R469" t="str">
            <v>B</v>
          </cell>
          <cell r="W469">
            <v>37754</v>
          </cell>
        </row>
        <row r="470">
          <cell r="G470" t="str">
            <v>Wong</v>
          </cell>
          <cell r="H470" t="str">
            <v>NYC</v>
          </cell>
          <cell r="I470" t="str">
            <v>D</v>
          </cell>
          <cell r="J470" t="str">
            <v>N</v>
          </cell>
          <cell r="K470" t="str">
            <v>RA</v>
          </cell>
          <cell r="L470">
            <v>5</v>
          </cell>
          <cell r="M470">
            <v>2</v>
          </cell>
          <cell r="N470" t="str">
            <v>N</v>
          </cell>
          <cell r="O470">
            <v>2</v>
          </cell>
          <cell r="Q470" t="str">
            <v>30-60</v>
          </cell>
          <cell r="R470" t="str">
            <v>W</v>
          </cell>
          <cell r="W470">
            <v>37754</v>
          </cell>
        </row>
        <row r="471">
          <cell r="G471" t="str">
            <v>Tuana</v>
          </cell>
          <cell r="H471" t="str">
            <v>NYC</v>
          </cell>
          <cell r="I471" t="str">
            <v>D</v>
          </cell>
          <cell r="J471" t="str">
            <v>N</v>
          </cell>
          <cell r="K471" t="str">
            <v>RA</v>
          </cell>
          <cell r="L471">
            <v>5</v>
          </cell>
          <cell r="M471">
            <v>2</v>
          </cell>
          <cell r="N471" t="str">
            <v>N</v>
          </cell>
          <cell r="O471">
            <v>2</v>
          </cell>
          <cell r="Q471" t="str">
            <v>30-60</v>
          </cell>
          <cell r="R471" t="str">
            <v>B</v>
          </cell>
          <cell r="W471">
            <v>37754</v>
          </cell>
        </row>
        <row r="472">
          <cell r="G472" t="str">
            <v>Orff</v>
          </cell>
          <cell r="H472" t="str">
            <v>NYC</v>
          </cell>
          <cell r="I472" t="str">
            <v>U</v>
          </cell>
          <cell r="J472" t="str">
            <v>U</v>
          </cell>
          <cell r="K472" t="str">
            <v>RA</v>
          </cell>
          <cell r="L472">
            <v>3</v>
          </cell>
          <cell r="M472">
            <v>2</v>
          </cell>
          <cell r="N472" t="str">
            <v>N</v>
          </cell>
          <cell r="O472">
            <v>1</v>
          </cell>
          <cell r="Q472" t="str">
            <v>30-60</v>
          </cell>
          <cell r="R472" t="str">
            <v>R</v>
          </cell>
          <cell r="W472">
            <v>37754</v>
          </cell>
        </row>
        <row r="473">
          <cell r="G473" t="str">
            <v>Skouyra</v>
          </cell>
          <cell r="H473" t="str">
            <v>O</v>
          </cell>
          <cell r="I473" t="str">
            <v>O</v>
          </cell>
          <cell r="J473" t="str">
            <v>M</v>
          </cell>
          <cell r="K473" t="str">
            <v>RA</v>
          </cell>
          <cell r="L473">
            <v>4</v>
          </cell>
          <cell r="M473">
            <v>3</v>
          </cell>
          <cell r="N473" t="str">
            <v>N</v>
          </cell>
          <cell r="O473">
            <v>2</v>
          </cell>
          <cell r="Q473" t="str">
            <v>30-60</v>
          </cell>
          <cell r="R473" t="str">
            <v>B</v>
          </cell>
          <cell r="W473">
            <v>37754</v>
          </cell>
        </row>
        <row r="474">
          <cell r="G474" t="str">
            <v>Snyder</v>
          </cell>
          <cell r="H474" t="str">
            <v>NYC</v>
          </cell>
          <cell r="I474" t="str">
            <v>O</v>
          </cell>
          <cell r="J474" t="str">
            <v>U</v>
          </cell>
          <cell r="K474" t="str">
            <v>RA</v>
          </cell>
          <cell r="L474">
            <v>1</v>
          </cell>
          <cell r="M474">
            <v>3</v>
          </cell>
          <cell r="N474" t="str">
            <v>N</v>
          </cell>
          <cell r="O474" t="str">
            <v>S</v>
          </cell>
          <cell r="Q474" t="str">
            <v>30-60</v>
          </cell>
          <cell r="R474" t="str">
            <v>B</v>
          </cell>
          <cell r="W474">
            <v>37754</v>
          </cell>
        </row>
        <row r="475">
          <cell r="G475" t="str">
            <v>Murrow</v>
          </cell>
          <cell r="H475" t="str">
            <v>NYC</v>
          </cell>
          <cell r="I475" t="str">
            <v>D</v>
          </cell>
          <cell r="J475" t="str">
            <v>U</v>
          </cell>
          <cell r="K475" t="str">
            <v>RA</v>
          </cell>
          <cell r="L475">
            <v>1</v>
          </cell>
          <cell r="M475">
            <v>1</v>
          </cell>
          <cell r="N475" t="str">
            <v>N</v>
          </cell>
          <cell r="O475" t="str">
            <v>S</v>
          </cell>
          <cell r="Q475" t="str">
            <v>30-60</v>
          </cell>
          <cell r="R475" t="str">
            <v>O</v>
          </cell>
          <cell r="W475">
            <v>37754</v>
          </cell>
        </row>
        <row r="476">
          <cell r="G476" t="str">
            <v>Berry</v>
          </cell>
          <cell r="H476" t="str">
            <v>NYC</v>
          </cell>
          <cell r="I476" t="str">
            <v>D</v>
          </cell>
          <cell r="J476" t="str">
            <v>U</v>
          </cell>
          <cell r="K476" t="str">
            <v>RA</v>
          </cell>
          <cell r="L476">
            <v>1</v>
          </cell>
          <cell r="M476">
            <v>2</v>
          </cell>
          <cell r="N476" t="str">
            <v>N</v>
          </cell>
          <cell r="O476">
            <v>1</v>
          </cell>
          <cell r="Q476" t="str">
            <v>IMMED</v>
          </cell>
          <cell r="R476" t="str">
            <v>B</v>
          </cell>
          <cell r="W476">
            <v>37754</v>
          </cell>
        </row>
        <row r="477">
          <cell r="G477" t="str">
            <v>Zilberman</v>
          </cell>
          <cell r="H477" t="str">
            <v>NYC</v>
          </cell>
          <cell r="I477" t="str">
            <v>M</v>
          </cell>
          <cell r="J477" t="str">
            <v>N</v>
          </cell>
          <cell r="K477" t="str">
            <v>RA</v>
          </cell>
          <cell r="L477">
            <v>3</v>
          </cell>
          <cell r="M477">
            <v>2</v>
          </cell>
          <cell r="N477" t="str">
            <v>N</v>
          </cell>
          <cell r="O477">
            <v>1</v>
          </cell>
          <cell r="Q477" t="str">
            <v>IMMED</v>
          </cell>
          <cell r="R477" t="str">
            <v>O</v>
          </cell>
          <cell r="W477">
            <v>37754</v>
          </cell>
        </row>
        <row r="478">
          <cell r="G478" t="str">
            <v>Kunen</v>
          </cell>
          <cell r="H478" t="str">
            <v>NYC</v>
          </cell>
          <cell r="I478" t="str">
            <v>M</v>
          </cell>
          <cell r="J478" t="str">
            <v>P</v>
          </cell>
          <cell r="K478" t="str">
            <v>RA</v>
          </cell>
          <cell r="L478">
            <v>3</v>
          </cell>
          <cell r="M478">
            <v>1</v>
          </cell>
          <cell r="N478" t="str">
            <v>N</v>
          </cell>
          <cell r="O478" t="str">
            <v>S</v>
          </cell>
          <cell r="Q478" t="str">
            <v>IMMED</v>
          </cell>
          <cell r="R478" t="str">
            <v>N</v>
          </cell>
          <cell r="W478">
            <v>37754</v>
          </cell>
        </row>
        <row r="479">
          <cell r="G479" t="str">
            <v>Dehaan</v>
          </cell>
          <cell r="H479" t="str">
            <v>NYC</v>
          </cell>
          <cell r="I479" t="str">
            <v>M</v>
          </cell>
          <cell r="J479" t="str">
            <v>S</v>
          </cell>
          <cell r="K479" t="str">
            <v>OC</v>
          </cell>
          <cell r="L479">
            <v>4</v>
          </cell>
          <cell r="M479">
            <v>3</v>
          </cell>
          <cell r="N479" t="str">
            <v>N</v>
          </cell>
          <cell r="O479">
            <v>2</v>
          </cell>
          <cell r="Q479" t="str">
            <v>30-60</v>
          </cell>
          <cell r="R479" t="str">
            <v>W</v>
          </cell>
          <cell r="W479">
            <v>37754</v>
          </cell>
        </row>
        <row r="480">
          <cell r="G480" t="str">
            <v>Altman</v>
          </cell>
          <cell r="H480" t="str">
            <v>NYC</v>
          </cell>
          <cell r="I480" t="str">
            <v>O</v>
          </cell>
          <cell r="J480" t="str">
            <v>O</v>
          </cell>
          <cell r="K480" t="str">
            <v>RA</v>
          </cell>
          <cell r="L480">
            <v>3</v>
          </cell>
          <cell r="M480">
            <v>2</v>
          </cell>
          <cell r="N480" t="str">
            <v>Y</v>
          </cell>
          <cell r="O480" t="str">
            <v>S</v>
          </cell>
          <cell r="Q480" t="str">
            <v>60-90</v>
          </cell>
          <cell r="R480" t="str">
            <v>W</v>
          </cell>
          <cell r="W480">
            <v>37754</v>
          </cell>
        </row>
        <row r="481">
          <cell r="G481" t="str">
            <v>Kumar</v>
          </cell>
          <cell r="H481" t="str">
            <v>USA</v>
          </cell>
          <cell r="I481" t="str">
            <v>D</v>
          </cell>
          <cell r="J481" t="str">
            <v>O</v>
          </cell>
          <cell r="K481" t="str">
            <v>RA</v>
          </cell>
          <cell r="L481">
            <v>3</v>
          </cell>
          <cell r="M481">
            <v>1</v>
          </cell>
          <cell r="N481" t="str">
            <v>N</v>
          </cell>
          <cell r="O481" t="str">
            <v>S</v>
          </cell>
          <cell r="Q481" t="str">
            <v>IMMED</v>
          </cell>
          <cell r="R481" t="str">
            <v>N</v>
          </cell>
          <cell r="W481">
            <v>37754</v>
          </cell>
        </row>
        <row r="482">
          <cell r="G482" t="str">
            <v>Bridges</v>
          </cell>
          <cell r="H482" t="str">
            <v>USA</v>
          </cell>
          <cell r="I482" t="str">
            <v>D</v>
          </cell>
          <cell r="J482" t="str">
            <v>U</v>
          </cell>
          <cell r="K482" t="str">
            <v>RA</v>
          </cell>
          <cell r="L482">
            <v>2</v>
          </cell>
          <cell r="M482">
            <v>1</v>
          </cell>
          <cell r="N482" t="str">
            <v>Y</v>
          </cell>
          <cell r="O482" t="str">
            <v>S</v>
          </cell>
          <cell r="Q482" t="str">
            <v>IMMED</v>
          </cell>
          <cell r="R482" t="str">
            <v>B</v>
          </cell>
          <cell r="W482">
            <v>37754</v>
          </cell>
        </row>
        <row r="483">
          <cell r="G483" t="str">
            <v>McArdie</v>
          </cell>
          <cell r="H483" t="str">
            <v>NYC</v>
          </cell>
          <cell r="I483" t="str">
            <v>O</v>
          </cell>
          <cell r="J483" t="str">
            <v>M</v>
          </cell>
          <cell r="K483" t="str">
            <v>RH</v>
          </cell>
          <cell r="L483">
            <v>2</v>
          </cell>
          <cell r="M483">
            <v>2</v>
          </cell>
          <cell r="N483" t="str">
            <v>N</v>
          </cell>
          <cell r="O483">
            <v>2</v>
          </cell>
          <cell r="Q483" t="str">
            <v>IMMED</v>
          </cell>
          <cell r="R483" t="str">
            <v>B</v>
          </cell>
          <cell r="W483">
            <v>37754</v>
          </cell>
        </row>
        <row r="484">
          <cell r="G484" t="str">
            <v>Matan</v>
          </cell>
          <cell r="H484" t="str">
            <v>NYC</v>
          </cell>
          <cell r="I484" t="str">
            <v>U</v>
          </cell>
          <cell r="J484" t="str">
            <v>O</v>
          </cell>
          <cell r="K484" t="str">
            <v>RH</v>
          </cell>
          <cell r="L484">
            <v>2</v>
          </cell>
          <cell r="M484">
            <v>2</v>
          </cell>
          <cell r="N484" t="str">
            <v>N</v>
          </cell>
          <cell r="O484">
            <v>2</v>
          </cell>
          <cell r="Q484" t="str">
            <v>30-60</v>
          </cell>
          <cell r="R484" t="str">
            <v>B</v>
          </cell>
          <cell r="W484">
            <v>37754</v>
          </cell>
        </row>
        <row r="485">
          <cell r="G485" t="str">
            <v>Kapoor</v>
          </cell>
          <cell r="H485" t="str">
            <v>TRI</v>
          </cell>
          <cell r="I485" t="str">
            <v>M</v>
          </cell>
          <cell r="J485" t="str">
            <v>M</v>
          </cell>
          <cell r="K485" t="str">
            <v>RH</v>
          </cell>
          <cell r="L485">
            <v>5</v>
          </cell>
          <cell r="M485">
            <v>3</v>
          </cell>
          <cell r="N485" t="str">
            <v>N</v>
          </cell>
          <cell r="O485">
            <v>2</v>
          </cell>
          <cell r="Q485" t="str">
            <v>30-60</v>
          </cell>
          <cell r="R485" t="str">
            <v>O</v>
          </cell>
          <cell r="W485">
            <v>37754</v>
          </cell>
        </row>
        <row r="486">
          <cell r="G486" t="str">
            <v>Tara</v>
          </cell>
          <cell r="H486" t="str">
            <v>NYC</v>
          </cell>
          <cell r="I486" t="str">
            <v>M</v>
          </cell>
          <cell r="J486" t="str">
            <v>U</v>
          </cell>
          <cell r="K486" t="str">
            <v>RA</v>
          </cell>
          <cell r="L486">
            <v>5</v>
          </cell>
          <cell r="M486">
            <v>3</v>
          </cell>
          <cell r="N486" t="str">
            <v>N</v>
          </cell>
          <cell r="O486" t="str">
            <v>S</v>
          </cell>
          <cell r="Q486" t="str">
            <v>30-60</v>
          </cell>
          <cell r="R486" t="str">
            <v>B</v>
          </cell>
          <cell r="S486" t="str">
            <v>City Cinnections Realty</v>
          </cell>
          <cell r="W486">
            <v>37754</v>
          </cell>
        </row>
        <row r="487">
          <cell r="G487" t="str">
            <v>Tara</v>
          </cell>
          <cell r="H487" t="str">
            <v>NYC</v>
          </cell>
          <cell r="I487" t="str">
            <v>M</v>
          </cell>
          <cell r="J487" t="str">
            <v>U</v>
          </cell>
          <cell r="K487" t="str">
            <v>RA</v>
          </cell>
          <cell r="L487">
            <v>5</v>
          </cell>
          <cell r="M487">
            <v>3</v>
          </cell>
          <cell r="N487" t="str">
            <v>N</v>
          </cell>
          <cell r="O487" t="str">
            <v>S</v>
          </cell>
          <cell r="Q487" t="str">
            <v>30-60</v>
          </cell>
          <cell r="R487" t="str">
            <v>B</v>
          </cell>
          <cell r="S487" t="str">
            <v>City Cinnections Realty</v>
          </cell>
          <cell r="W487">
            <v>0</v>
          </cell>
        </row>
        <row r="488">
          <cell r="G488" t="str">
            <v>Tara</v>
          </cell>
          <cell r="H488" t="str">
            <v>NYC</v>
          </cell>
          <cell r="J488" t="str">
            <v>U</v>
          </cell>
          <cell r="K488" t="str">
            <v>RA</v>
          </cell>
          <cell r="O488" t="str">
            <v>S</v>
          </cell>
          <cell r="Q488" t="str">
            <v>30-60</v>
          </cell>
          <cell r="R488" t="str">
            <v>B</v>
          </cell>
          <cell r="S488" t="str">
            <v>City Cinnections Realty</v>
          </cell>
          <cell r="W488">
            <v>0</v>
          </cell>
        </row>
        <row r="489">
          <cell r="G489" t="str">
            <v>Dualan</v>
          </cell>
          <cell r="H489" t="str">
            <v>NYC</v>
          </cell>
          <cell r="O489" t="str">
            <v>S</v>
          </cell>
          <cell r="R489" t="str">
            <v>B</v>
          </cell>
          <cell r="W489">
            <v>37755</v>
          </cell>
        </row>
        <row r="490">
          <cell r="G490" t="str">
            <v>Sessler</v>
          </cell>
          <cell r="H490" t="str">
            <v>USA</v>
          </cell>
          <cell r="I490" t="str">
            <v>D</v>
          </cell>
          <cell r="J490" t="str">
            <v>M</v>
          </cell>
          <cell r="L490">
            <v>3</v>
          </cell>
          <cell r="M490">
            <v>1</v>
          </cell>
          <cell r="N490" t="str">
            <v>N</v>
          </cell>
          <cell r="O490" t="str">
            <v>S</v>
          </cell>
          <cell r="Q490" t="str">
            <v>60-90</v>
          </cell>
          <cell r="R490" t="str">
            <v>B</v>
          </cell>
          <cell r="W490">
            <v>37755</v>
          </cell>
        </row>
        <row r="491">
          <cell r="G491" t="str">
            <v>Love</v>
          </cell>
          <cell r="H491" t="str">
            <v>NYC</v>
          </cell>
          <cell r="I491" t="str">
            <v>D</v>
          </cell>
          <cell r="J491" t="str">
            <v>P</v>
          </cell>
          <cell r="K491" t="str">
            <v>RA</v>
          </cell>
          <cell r="L491">
            <v>3</v>
          </cell>
          <cell r="M491">
            <v>3</v>
          </cell>
          <cell r="N491" t="str">
            <v>N</v>
          </cell>
          <cell r="O491" t="str">
            <v>S</v>
          </cell>
          <cell r="Q491" t="str">
            <v>30-60</v>
          </cell>
          <cell r="R491" t="str">
            <v>N</v>
          </cell>
          <cell r="W491">
            <v>37755</v>
          </cell>
        </row>
        <row r="492">
          <cell r="G492" t="str">
            <v>Harder</v>
          </cell>
          <cell r="H492" t="str">
            <v>USA</v>
          </cell>
          <cell r="I492" t="str">
            <v>D</v>
          </cell>
          <cell r="J492" t="str">
            <v>M</v>
          </cell>
          <cell r="K492" t="str">
            <v>RH</v>
          </cell>
          <cell r="L492">
            <v>3</v>
          </cell>
          <cell r="M492">
            <v>3</v>
          </cell>
          <cell r="N492" t="str">
            <v>N</v>
          </cell>
          <cell r="O492" t="str">
            <v>S</v>
          </cell>
          <cell r="Q492" t="str">
            <v>30-60</v>
          </cell>
          <cell r="R492" t="str">
            <v>N</v>
          </cell>
          <cell r="W492">
            <v>37755</v>
          </cell>
        </row>
        <row r="493">
          <cell r="G493" t="str">
            <v>Ferrell</v>
          </cell>
          <cell r="H493" t="str">
            <v>O</v>
          </cell>
          <cell r="I493" t="str">
            <v>O</v>
          </cell>
          <cell r="J493" t="str">
            <v>U</v>
          </cell>
          <cell r="K493" t="str">
            <v>RH</v>
          </cell>
          <cell r="L493">
            <v>3</v>
          </cell>
          <cell r="M493">
            <v>2</v>
          </cell>
          <cell r="N493" t="str">
            <v>N</v>
          </cell>
          <cell r="O493">
            <v>2</v>
          </cell>
          <cell r="Q493" t="str">
            <v>30-60</v>
          </cell>
          <cell r="R493" t="str">
            <v>W</v>
          </cell>
          <cell r="W493">
            <v>37755</v>
          </cell>
        </row>
        <row r="494">
          <cell r="G494" t="str">
            <v>Sibley</v>
          </cell>
          <cell r="H494" t="str">
            <v>NYC</v>
          </cell>
          <cell r="I494" t="str">
            <v>O</v>
          </cell>
          <cell r="J494" t="str">
            <v>M</v>
          </cell>
          <cell r="K494" t="str">
            <v>OC</v>
          </cell>
          <cell r="L494">
            <v>3</v>
          </cell>
          <cell r="M494">
            <v>2</v>
          </cell>
          <cell r="N494" t="str">
            <v>N</v>
          </cell>
          <cell r="O494">
            <v>2</v>
          </cell>
          <cell r="Q494" t="str">
            <v>30-60</v>
          </cell>
          <cell r="R494" t="str">
            <v>W</v>
          </cell>
          <cell r="W494">
            <v>37755</v>
          </cell>
        </row>
        <row r="495">
          <cell r="G495" t="str">
            <v>Grossman</v>
          </cell>
          <cell r="H495" t="str">
            <v>NYC</v>
          </cell>
          <cell r="I495" t="str">
            <v>O</v>
          </cell>
          <cell r="J495" t="str">
            <v>M</v>
          </cell>
          <cell r="K495" t="str">
            <v>OC</v>
          </cell>
          <cell r="L495">
            <v>3</v>
          </cell>
          <cell r="M495">
            <v>2</v>
          </cell>
          <cell r="N495" t="str">
            <v>N</v>
          </cell>
          <cell r="O495">
            <v>1</v>
          </cell>
          <cell r="R495" t="str">
            <v>B</v>
          </cell>
          <cell r="W495">
            <v>37755</v>
          </cell>
        </row>
        <row r="496">
          <cell r="G496" t="str">
            <v>Lyons</v>
          </cell>
          <cell r="H496" t="str">
            <v>NYC</v>
          </cell>
          <cell r="I496" t="str">
            <v>D</v>
          </cell>
          <cell r="J496" t="str">
            <v>U</v>
          </cell>
          <cell r="K496" t="str">
            <v>RA</v>
          </cell>
          <cell r="L496">
            <v>3</v>
          </cell>
          <cell r="M496">
            <v>2</v>
          </cell>
          <cell r="N496" t="str">
            <v>N</v>
          </cell>
          <cell r="O496">
            <v>1</v>
          </cell>
          <cell r="R496" t="str">
            <v>B</v>
          </cell>
          <cell r="W496">
            <v>37755</v>
          </cell>
        </row>
        <row r="497">
          <cell r="G497" t="str">
            <v>Chang</v>
          </cell>
          <cell r="H497" t="str">
            <v>NYC</v>
          </cell>
          <cell r="I497" t="str">
            <v>D</v>
          </cell>
          <cell r="J497" t="str">
            <v>U</v>
          </cell>
          <cell r="K497" t="str">
            <v>RA</v>
          </cell>
          <cell r="O497" t="str">
            <v>S</v>
          </cell>
          <cell r="R497" t="str">
            <v>B</v>
          </cell>
          <cell r="W497">
            <v>37755</v>
          </cell>
        </row>
        <row r="498">
          <cell r="G498" t="str">
            <v>Brand</v>
          </cell>
          <cell r="H498" t="str">
            <v>NYC</v>
          </cell>
          <cell r="I498" t="str">
            <v>D</v>
          </cell>
          <cell r="J498" t="str">
            <v>U</v>
          </cell>
          <cell r="K498" t="str">
            <v>RA</v>
          </cell>
          <cell r="L498">
            <v>5</v>
          </cell>
          <cell r="M498">
            <v>3</v>
          </cell>
          <cell r="N498" t="str">
            <v>Y</v>
          </cell>
          <cell r="O498">
            <v>3</v>
          </cell>
          <cell r="R498" t="str">
            <v>W</v>
          </cell>
          <cell r="W498">
            <v>37755</v>
          </cell>
        </row>
        <row r="499">
          <cell r="G499" t="str">
            <v>Bergenty</v>
          </cell>
          <cell r="H499" t="str">
            <v>NYC</v>
          </cell>
          <cell r="I499" t="str">
            <v>D</v>
          </cell>
          <cell r="J499" t="str">
            <v>O</v>
          </cell>
          <cell r="K499" t="str">
            <v>RA</v>
          </cell>
          <cell r="L499">
            <v>4</v>
          </cell>
          <cell r="M499">
            <v>1</v>
          </cell>
          <cell r="N499" t="str">
            <v>N</v>
          </cell>
          <cell r="O499">
            <v>1</v>
          </cell>
          <cell r="Q499" t="str">
            <v>30-60</v>
          </cell>
          <cell r="R499" t="str">
            <v>N</v>
          </cell>
          <cell r="W499">
            <v>37755</v>
          </cell>
        </row>
        <row r="500">
          <cell r="G500" t="str">
            <v>Lincoln</v>
          </cell>
          <cell r="H500" t="str">
            <v>NYC</v>
          </cell>
          <cell r="I500" t="str">
            <v>D</v>
          </cell>
          <cell r="J500" t="str">
            <v>U</v>
          </cell>
          <cell r="K500" t="str">
            <v>RA</v>
          </cell>
          <cell r="L500">
            <v>3</v>
          </cell>
          <cell r="M500">
            <v>1</v>
          </cell>
          <cell r="N500" t="str">
            <v>N</v>
          </cell>
          <cell r="O500" t="str">
            <v>S</v>
          </cell>
          <cell r="Q500" t="str">
            <v>30-60</v>
          </cell>
          <cell r="R500" t="str">
            <v>B</v>
          </cell>
          <cell r="W500">
            <v>37755</v>
          </cell>
        </row>
        <row r="501">
          <cell r="G501" t="str">
            <v>Rock</v>
          </cell>
          <cell r="H501" t="str">
            <v>NYC</v>
          </cell>
          <cell r="I501" t="str">
            <v>U</v>
          </cell>
          <cell r="J501" t="str">
            <v>U</v>
          </cell>
          <cell r="K501" t="str">
            <v>RA</v>
          </cell>
          <cell r="L501">
            <v>1</v>
          </cell>
          <cell r="M501">
            <v>1</v>
          </cell>
          <cell r="N501" t="str">
            <v>N</v>
          </cell>
          <cell r="O501">
            <v>1</v>
          </cell>
          <cell r="Q501" t="str">
            <v>IMMED</v>
          </cell>
          <cell r="R501" t="str">
            <v>N</v>
          </cell>
          <cell r="W501">
            <v>37755</v>
          </cell>
        </row>
        <row r="502">
          <cell r="G502" t="str">
            <v>Hoffman</v>
          </cell>
          <cell r="H502" t="str">
            <v>TRI</v>
          </cell>
          <cell r="I502" t="str">
            <v>D</v>
          </cell>
          <cell r="J502" t="str">
            <v>M</v>
          </cell>
          <cell r="K502" t="str">
            <v>OH</v>
          </cell>
          <cell r="L502">
            <v>5</v>
          </cell>
          <cell r="M502">
            <v>1</v>
          </cell>
          <cell r="N502" t="str">
            <v>N</v>
          </cell>
          <cell r="O502">
            <v>2</v>
          </cell>
          <cell r="Q502" t="str">
            <v>30-60</v>
          </cell>
          <cell r="R502" t="str">
            <v>W</v>
          </cell>
          <cell r="W502">
            <v>37755</v>
          </cell>
        </row>
        <row r="503">
          <cell r="G503" t="str">
            <v>Mohl</v>
          </cell>
          <cell r="H503" t="str">
            <v>NYC</v>
          </cell>
          <cell r="I503" t="str">
            <v>D</v>
          </cell>
          <cell r="J503" t="str">
            <v>U</v>
          </cell>
          <cell r="K503" t="str">
            <v>OH</v>
          </cell>
          <cell r="L503">
            <v>3</v>
          </cell>
          <cell r="M503">
            <v>1</v>
          </cell>
          <cell r="N503" t="str">
            <v>N</v>
          </cell>
          <cell r="O503">
            <v>1</v>
          </cell>
          <cell r="Q503" t="str">
            <v>60-90</v>
          </cell>
          <cell r="R503" t="str">
            <v>W</v>
          </cell>
          <cell r="W503">
            <v>37755</v>
          </cell>
        </row>
        <row r="504">
          <cell r="G504" t="str">
            <v>Bricker</v>
          </cell>
          <cell r="H504" t="str">
            <v>NYC</v>
          </cell>
          <cell r="I504" t="str">
            <v>M</v>
          </cell>
          <cell r="J504" t="str">
            <v>M</v>
          </cell>
          <cell r="K504" t="str">
            <v>OH</v>
          </cell>
          <cell r="L504">
            <v>3</v>
          </cell>
          <cell r="N504" t="str">
            <v>N</v>
          </cell>
          <cell r="O504">
            <v>1</v>
          </cell>
          <cell r="Q504" t="str">
            <v>IMMED</v>
          </cell>
          <cell r="R504" t="str">
            <v>B</v>
          </cell>
          <cell r="W504">
            <v>37755</v>
          </cell>
        </row>
        <row r="505">
          <cell r="G505" t="str">
            <v>Hartley</v>
          </cell>
          <cell r="H505" t="str">
            <v>O</v>
          </cell>
          <cell r="I505" t="str">
            <v>M</v>
          </cell>
          <cell r="J505" t="str">
            <v>M</v>
          </cell>
          <cell r="K505" t="str">
            <v>RH</v>
          </cell>
          <cell r="L505">
            <v>4</v>
          </cell>
          <cell r="M505">
            <v>2</v>
          </cell>
          <cell r="N505" t="str">
            <v>N</v>
          </cell>
          <cell r="O505">
            <v>2</v>
          </cell>
          <cell r="Q505" t="str">
            <v>30-60</v>
          </cell>
          <cell r="R505" t="str">
            <v>O</v>
          </cell>
          <cell r="W505">
            <v>37755</v>
          </cell>
        </row>
        <row r="506">
          <cell r="G506" t="str">
            <v>Hartley</v>
          </cell>
          <cell r="H506" t="str">
            <v>O</v>
          </cell>
          <cell r="I506" t="str">
            <v>M</v>
          </cell>
          <cell r="J506" t="str">
            <v>M</v>
          </cell>
          <cell r="K506" t="str">
            <v>RH</v>
          </cell>
          <cell r="L506">
            <v>4</v>
          </cell>
          <cell r="M506">
            <v>2</v>
          </cell>
          <cell r="N506" t="str">
            <v>N</v>
          </cell>
          <cell r="O506">
            <v>2</v>
          </cell>
          <cell r="Q506" t="str">
            <v>30-60</v>
          </cell>
          <cell r="R506" t="str">
            <v>O</v>
          </cell>
          <cell r="W506">
            <v>0</v>
          </cell>
        </row>
        <row r="507">
          <cell r="G507" t="str">
            <v>Hartley</v>
          </cell>
          <cell r="H507" t="str">
            <v>O</v>
          </cell>
          <cell r="I507" t="str">
            <v>M</v>
          </cell>
          <cell r="J507" t="str">
            <v>M</v>
          </cell>
          <cell r="K507" t="str">
            <v>RH</v>
          </cell>
          <cell r="L507">
            <v>4</v>
          </cell>
          <cell r="M507">
            <v>2</v>
          </cell>
          <cell r="N507" t="str">
            <v>N</v>
          </cell>
          <cell r="O507">
            <v>2</v>
          </cell>
          <cell r="Q507" t="str">
            <v>30-60</v>
          </cell>
          <cell r="R507" t="str">
            <v>O</v>
          </cell>
          <cell r="W507">
            <v>0</v>
          </cell>
        </row>
        <row r="508">
          <cell r="G508" t="str">
            <v>Kalpana</v>
          </cell>
          <cell r="H508" t="str">
            <v>NYC</v>
          </cell>
          <cell r="I508" t="str">
            <v>D</v>
          </cell>
          <cell r="J508" t="str">
            <v>N</v>
          </cell>
          <cell r="K508" t="str">
            <v>RA</v>
          </cell>
          <cell r="L508">
            <v>4</v>
          </cell>
          <cell r="M508">
            <v>3</v>
          </cell>
          <cell r="N508" t="str">
            <v>N</v>
          </cell>
          <cell r="O508">
            <v>2</v>
          </cell>
          <cell r="Q508" t="str">
            <v>30-60</v>
          </cell>
          <cell r="R508" t="str">
            <v>W</v>
          </cell>
          <cell r="W508">
            <v>37756</v>
          </cell>
        </row>
        <row r="509">
          <cell r="G509" t="str">
            <v>Albano</v>
          </cell>
          <cell r="H509" t="str">
            <v>NYC</v>
          </cell>
          <cell r="I509" t="str">
            <v>D</v>
          </cell>
          <cell r="J509" t="str">
            <v>N</v>
          </cell>
          <cell r="K509" t="str">
            <v>RA</v>
          </cell>
          <cell r="L509">
            <v>3</v>
          </cell>
          <cell r="M509">
            <v>3</v>
          </cell>
          <cell r="N509" t="str">
            <v>N</v>
          </cell>
          <cell r="O509">
            <v>2</v>
          </cell>
          <cell r="Q509" t="str">
            <v>60-90</v>
          </cell>
          <cell r="R509" t="str">
            <v>W</v>
          </cell>
          <cell r="W509">
            <v>37756</v>
          </cell>
        </row>
        <row r="510">
          <cell r="G510" t="str">
            <v>Isherwood</v>
          </cell>
          <cell r="H510" t="str">
            <v>NYC</v>
          </cell>
          <cell r="I510" t="str">
            <v>D</v>
          </cell>
          <cell r="J510" t="str">
            <v>N</v>
          </cell>
          <cell r="K510" t="str">
            <v>RA</v>
          </cell>
          <cell r="L510">
            <v>3</v>
          </cell>
          <cell r="M510">
            <v>3</v>
          </cell>
          <cell r="N510" t="str">
            <v>N</v>
          </cell>
          <cell r="O510">
            <v>2</v>
          </cell>
          <cell r="Q510" t="str">
            <v>60-90</v>
          </cell>
          <cell r="R510" t="str">
            <v>W</v>
          </cell>
          <cell r="W510">
            <v>37756</v>
          </cell>
        </row>
        <row r="511">
          <cell r="G511" t="str">
            <v>Dunbar</v>
          </cell>
          <cell r="H511" t="str">
            <v>NYC</v>
          </cell>
          <cell r="I511" t="str">
            <v>D</v>
          </cell>
          <cell r="J511" t="str">
            <v>N</v>
          </cell>
          <cell r="K511" t="str">
            <v>RA</v>
          </cell>
          <cell r="L511">
            <v>3</v>
          </cell>
          <cell r="M511">
            <v>3</v>
          </cell>
          <cell r="N511" t="str">
            <v>N</v>
          </cell>
          <cell r="O511">
            <v>2</v>
          </cell>
          <cell r="Q511" t="str">
            <v>60-90</v>
          </cell>
          <cell r="R511" t="str">
            <v>W</v>
          </cell>
          <cell r="W511">
            <v>37756</v>
          </cell>
        </row>
        <row r="512">
          <cell r="G512" t="str">
            <v>Ghachem</v>
          </cell>
          <cell r="H512" t="str">
            <v>NYC</v>
          </cell>
          <cell r="I512" t="str">
            <v>D</v>
          </cell>
          <cell r="J512" t="str">
            <v>U</v>
          </cell>
          <cell r="L512">
            <v>5</v>
          </cell>
          <cell r="N512" t="str">
            <v>N</v>
          </cell>
          <cell r="O512">
            <v>1</v>
          </cell>
          <cell r="Q512" t="str">
            <v>30-60</v>
          </cell>
          <cell r="W512">
            <v>37756</v>
          </cell>
        </row>
        <row r="513">
          <cell r="G513" t="str">
            <v>Schwartz</v>
          </cell>
          <cell r="H513" t="str">
            <v>NYC</v>
          </cell>
          <cell r="I513" t="str">
            <v>D</v>
          </cell>
          <cell r="J513" t="str">
            <v>M</v>
          </cell>
          <cell r="K513" t="str">
            <v>RA</v>
          </cell>
          <cell r="L513">
            <v>5</v>
          </cell>
          <cell r="M513">
            <v>1</v>
          </cell>
          <cell r="N513" t="str">
            <v>N</v>
          </cell>
          <cell r="O513">
            <v>1</v>
          </cell>
          <cell r="Q513" t="str">
            <v>30-60</v>
          </cell>
          <cell r="R513" t="str">
            <v>B</v>
          </cell>
          <cell r="W513">
            <v>37756</v>
          </cell>
        </row>
        <row r="514">
          <cell r="G514" t="str">
            <v>Latour</v>
          </cell>
          <cell r="H514" t="str">
            <v>NYC</v>
          </cell>
          <cell r="I514" t="str">
            <v>M</v>
          </cell>
          <cell r="J514" t="str">
            <v>M</v>
          </cell>
          <cell r="K514" t="str">
            <v>RA</v>
          </cell>
          <cell r="L514">
            <v>5</v>
          </cell>
          <cell r="M514">
            <v>1</v>
          </cell>
          <cell r="N514" t="str">
            <v>N</v>
          </cell>
          <cell r="O514">
            <v>1</v>
          </cell>
          <cell r="Q514" t="str">
            <v>IMMED</v>
          </cell>
          <cell r="R514" t="str">
            <v>N</v>
          </cell>
          <cell r="W514">
            <v>37756</v>
          </cell>
        </row>
        <row r="515">
          <cell r="G515" t="str">
            <v>Pomponio</v>
          </cell>
          <cell r="H515" t="str">
            <v>NYC</v>
          </cell>
          <cell r="I515" t="str">
            <v>M</v>
          </cell>
          <cell r="J515" t="str">
            <v>O</v>
          </cell>
          <cell r="K515" t="str">
            <v>OC</v>
          </cell>
          <cell r="L515">
            <v>3</v>
          </cell>
          <cell r="M515">
            <v>1</v>
          </cell>
          <cell r="N515" t="str">
            <v>Y</v>
          </cell>
          <cell r="O515">
            <v>2</v>
          </cell>
          <cell r="Q515" t="str">
            <v>60-90</v>
          </cell>
          <cell r="R515" t="str">
            <v>B</v>
          </cell>
          <cell r="W515">
            <v>37756</v>
          </cell>
        </row>
        <row r="516">
          <cell r="G516" t="str">
            <v>Stanat</v>
          </cell>
          <cell r="H516" t="str">
            <v>TRI</v>
          </cell>
          <cell r="I516" t="str">
            <v>M</v>
          </cell>
          <cell r="J516" t="str">
            <v>M</v>
          </cell>
          <cell r="K516" t="str">
            <v>OC</v>
          </cell>
          <cell r="L516">
            <v>4</v>
          </cell>
          <cell r="M516">
            <v>1</v>
          </cell>
          <cell r="N516" t="str">
            <v>N</v>
          </cell>
          <cell r="O516">
            <v>2</v>
          </cell>
          <cell r="Q516" t="str">
            <v>60-90</v>
          </cell>
          <cell r="R516" t="str">
            <v>W</v>
          </cell>
          <cell r="W516">
            <v>37756</v>
          </cell>
        </row>
        <row r="517">
          <cell r="G517" t="str">
            <v>Carpenito</v>
          </cell>
          <cell r="H517" t="str">
            <v>NYC</v>
          </cell>
          <cell r="I517" t="str">
            <v>D</v>
          </cell>
          <cell r="J517" t="str">
            <v>M</v>
          </cell>
          <cell r="K517" t="str">
            <v>RA</v>
          </cell>
          <cell r="L517">
            <v>4</v>
          </cell>
          <cell r="M517">
            <v>1</v>
          </cell>
          <cell r="N517" t="str">
            <v>N</v>
          </cell>
          <cell r="O517">
            <v>1</v>
          </cell>
          <cell r="Q517" t="str">
            <v>30-60</v>
          </cell>
          <cell r="R517" t="str">
            <v>B</v>
          </cell>
          <cell r="W517">
            <v>37756</v>
          </cell>
        </row>
        <row r="518">
          <cell r="G518" t="str">
            <v>Jahn</v>
          </cell>
          <cell r="H518" t="str">
            <v>NYC</v>
          </cell>
          <cell r="I518" t="str">
            <v>U</v>
          </cell>
          <cell r="J518" t="str">
            <v>N</v>
          </cell>
          <cell r="K518" t="str">
            <v>RA</v>
          </cell>
          <cell r="L518">
            <v>2</v>
          </cell>
          <cell r="M518">
            <v>1</v>
          </cell>
          <cell r="N518" t="str">
            <v>N</v>
          </cell>
          <cell r="O518" t="str">
            <v>S</v>
          </cell>
          <cell r="Q518" t="str">
            <v>30-60</v>
          </cell>
          <cell r="R518" t="str">
            <v>B</v>
          </cell>
          <cell r="W518">
            <v>37756</v>
          </cell>
        </row>
        <row r="519">
          <cell r="G519" t="str">
            <v>Desario</v>
          </cell>
          <cell r="H519" t="str">
            <v>NYC</v>
          </cell>
          <cell r="I519" t="str">
            <v>U</v>
          </cell>
          <cell r="J519" t="str">
            <v>U</v>
          </cell>
          <cell r="K519" t="str">
            <v>RA</v>
          </cell>
          <cell r="L519">
            <v>5</v>
          </cell>
          <cell r="M519">
            <v>1</v>
          </cell>
          <cell r="N519" t="str">
            <v>N</v>
          </cell>
          <cell r="O519" t="str">
            <v>S</v>
          </cell>
          <cell r="Q519" t="str">
            <v>60-90</v>
          </cell>
          <cell r="R519" t="str">
            <v>W</v>
          </cell>
          <cell r="W519">
            <v>37756</v>
          </cell>
        </row>
        <row r="520">
          <cell r="G520" t="str">
            <v>Dualar</v>
          </cell>
          <cell r="H520" t="str">
            <v>NYC</v>
          </cell>
          <cell r="I520" t="str">
            <v>U</v>
          </cell>
          <cell r="J520" t="str">
            <v>U</v>
          </cell>
          <cell r="K520" t="str">
            <v>RA</v>
          </cell>
          <cell r="L520">
            <v>5</v>
          </cell>
          <cell r="M520">
            <v>1</v>
          </cell>
          <cell r="N520" t="str">
            <v>N</v>
          </cell>
          <cell r="O520" t="str">
            <v>S</v>
          </cell>
          <cell r="Q520" t="str">
            <v>60-90</v>
          </cell>
          <cell r="R520" t="str">
            <v>B</v>
          </cell>
          <cell r="S520" t="str">
            <v>Citi Habitats</v>
          </cell>
          <cell r="W520">
            <v>37756</v>
          </cell>
        </row>
        <row r="521">
          <cell r="G521" t="str">
            <v>Elliot</v>
          </cell>
          <cell r="H521" t="str">
            <v>USA</v>
          </cell>
          <cell r="I521" t="str">
            <v>M</v>
          </cell>
          <cell r="J521" t="str">
            <v>M</v>
          </cell>
          <cell r="K521" t="str">
            <v>RA</v>
          </cell>
          <cell r="L521">
            <v>5</v>
          </cell>
          <cell r="M521">
            <v>1</v>
          </cell>
          <cell r="N521" t="str">
            <v>N</v>
          </cell>
          <cell r="O521">
            <v>1</v>
          </cell>
          <cell r="Q521" t="str">
            <v>IMMED</v>
          </cell>
          <cell r="R521" t="str">
            <v>I</v>
          </cell>
          <cell r="S521" t="str">
            <v>Citi Habitats</v>
          </cell>
          <cell r="W521">
            <v>37756</v>
          </cell>
        </row>
        <row r="522">
          <cell r="G522" t="str">
            <v>Welburn</v>
          </cell>
          <cell r="H522" t="str">
            <v>NYC</v>
          </cell>
          <cell r="I522" t="str">
            <v>U</v>
          </cell>
          <cell r="J522" t="str">
            <v>O</v>
          </cell>
          <cell r="K522" t="str">
            <v>RA</v>
          </cell>
          <cell r="L522">
            <v>4</v>
          </cell>
          <cell r="M522">
            <v>2</v>
          </cell>
          <cell r="N522" t="str">
            <v>Y</v>
          </cell>
          <cell r="O522">
            <v>1</v>
          </cell>
          <cell r="Q522" t="str">
            <v>30-60</v>
          </cell>
          <cell r="R522" t="str">
            <v>N</v>
          </cell>
          <cell r="S522" t="str">
            <v>Citi Habitats</v>
          </cell>
          <cell r="W522">
            <v>37756</v>
          </cell>
        </row>
        <row r="523">
          <cell r="G523" t="str">
            <v>Dehoff</v>
          </cell>
          <cell r="H523" t="str">
            <v>USA</v>
          </cell>
          <cell r="I523" t="str">
            <v>M</v>
          </cell>
          <cell r="J523" t="str">
            <v>M</v>
          </cell>
          <cell r="K523" t="str">
            <v>RA</v>
          </cell>
          <cell r="L523">
            <v>3</v>
          </cell>
          <cell r="M523">
            <v>2</v>
          </cell>
          <cell r="N523" t="str">
            <v>Y</v>
          </cell>
          <cell r="O523" t="str">
            <v>S</v>
          </cell>
          <cell r="Q523" t="str">
            <v>IMMED</v>
          </cell>
          <cell r="R523" t="str">
            <v>W</v>
          </cell>
          <cell r="W523">
            <v>37756</v>
          </cell>
        </row>
        <row r="524">
          <cell r="G524" t="str">
            <v>Baccaglini</v>
          </cell>
          <cell r="H524" t="str">
            <v>USA</v>
          </cell>
          <cell r="I524" t="str">
            <v>D</v>
          </cell>
          <cell r="J524" t="str">
            <v>M</v>
          </cell>
          <cell r="K524" t="str">
            <v>RA</v>
          </cell>
          <cell r="L524">
            <v>5</v>
          </cell>
          <cell r="M524">
            <v>3</v>
          </cell>
          <cell r="N524" t="str">
            <v>Y</v>
          </cell>
          <cell r="O524">
            <v>3</v>
          </cell>
          <cell r="Q524" t="str">
            <v>60-90</v>
          </cell>
          <cell r="R524" t="str">
            <v>B</v>
          </cell>
          <cell r="W524">
            <v>37756</v>
          </cell>
        </row>
        <row r="525">
          <cell r="G525" t="str">
            <v>Peppoud</v>
          </cell>
          <cell r="H525" t="str">
            <v>USA</v>
          </cell>
          <cell r="I525" t="str">
            <v>D</v>
          </cell>
          <cell r="J525" t="str">
            <v>O</v>
          </cell>
          <cell r="K525" t="str">
            <v>M</v>
          </cell>
          <cell r="L525">
            <v>5</v>
          </cell>
          <cell r="M525">
            <v>4</v>
          </cell>
          <cell r="O525" t="str">
            <v>S</v>
          </cell>
          <cell r="Q525" t="str">
            <v>FLEX</v>
          </cell>
          <cell r="R525" t="str">
            <v>B</v>
          </cell>
          <cell r="W525">
            <v>37756</v>
          </cell>
        </row>
        <row r="526">
          <cell r="G526" t="str">
            <v>Wilson</v>
          </cell>
          <cell r="H526" t="str">
            <v>USA</v>
          </cell>
          <cell r="I526" t="str">
            <v>D</v>
          </cell>
          <cell r="J526" t="str">
            <v>O</v>
          </cell>
          <cell r="K526" t="str">
            <v>M</v>
          </cell>
          <cell r="L526">
            <v>5</v>
          </cell>
          <cell r="M526">
            <v>4</v>
          </cell>
          <cell r="O526" t="str">
            <v>S</v>
          </cell>
          <cell r="Q526" t="str">
            <v>FLEX</v>
          </cell>
          <cell r="R526" t="str">
            <v>B</v>
          </cell>
          <cell r="W526">
            <v>37756</v>
          </cell>
        </row>
        <row r="527">
          <cell r="G527" t="str">
            <v>Wilson</v>
          </cell>
          <cell r="J527" t="str">
            <v>O</v>
          </cell>
          <cell r="K527" t="str">
            <v>M</v>
          </cell>
          <cell r="M527">
            <v>4</v>
          </cell>
          <cell r="O527" t="str">
            <v>S</v>
          </cell>
          <cell r="Q527" t="str">
            <v>FLEX</v>
          </cell>
          <cell r="R527" t="str">
            <v>B</v>
          </cell>
          <cell r="W527">
            <v>0</v>
          </cell>
        </row>
        <row r="528">
          <cell r="G528" t="str">
            <v>Wilson</v>
          </cell>
          <cell r="W528">
            <v>0</v>
          </cell>
        </row>
        <row r="529">
          <cell r="G529" t="str">
            <v>Rellie</v>
          </cell>
          <cell r="H529" t="str">
            <v>NYC</v>
          </cell>
          <cell r="J529" t="str">
            <v>N</v>
          </cell>
          <cell r="K529" t="str">
            <v>RA</v>
          </cell>
          <cell r="O529">
            <v>3</v>
          </cell>
          <cell r="R529" t="str">
            <v>B</v>
          </cell>
          <cell r="W529">
            <v>37757</v>
          </cell>
        </row>
        <row r="530">
          <cell r="G530" t="str">
            <v>Clayton</v>
          </cell>
          <cell r="H530" t="str">
            <v>NYC</v>
          </cell>
          <cell r="I530" t="str">
            <v>D</v>
          </cell>
          <cell r="J530" t="str">
            <v>O</v>
          </cell>
          <cell r="K530" t="str">
            <v>RA</v>
          </cell>
          <cell r="L530">
            <v>4</v>
          </cell>
          <cell r="M530">
            <v>2</v>
          </cell>
          <cell r="N530" t="str">
            <v>N</v>
          </cell>
          <cell r="O530">
            <v>2</v>
          </cell>
          <cell r="Q530" t="str">
            <v>30-60</v>
          </cell>
          <cell r="R530" t="str">
            <v>W</v>
          </cell>
          <cell r="W530">
            <v>37757</v>
          </cell>
        </row>
        <row r="531">
          <cell r="G531" t="str">
            <v>Woodbury</v>
          </cell>
          <cell r="H531" t="str">
            <v>NYC</v>
          </cell>
          <cell r="I531" t="str">
            <v>M</v>
          </cell>
          <cell r="J531" t="str">
            <v>N</v>
          </cell>
          <cell r="K531" t="str">
            <v>RA</v>
          </cell>
          <cell r="L531">
            <v>0</v>
          </cell>
          <cell r="M531">
            <v>0</v>
          </cell>
          <cell r="N531" t="str">
            <v>N</v>
          </cell>
          <cell r="O531">
            <v>1</v>
          </cell>
          <cell r="P531">
            <v>0</v>
          </cell>
          <cell r="Q531">
            <v>0</v>
          </cell>
          <cell r="R531">
            <v>0</v>
          </cell>
          <cell r="W531">
            <v>37757</v>
          </cell>
        </row>
        <row r="532">
          <cell r="G532" t="str">
            <v>Agatone</v>
          </cell>
          <cell r="H532" t="str">
            <v>TRI</v>
          </cell>
          <cell r="I532" t="str">
            <v>D</v>
          </cell>
          <cell r="J532" t="str">
            <v>M</v>
          </cell>
          <cell r="K532" t="str">
            <v>RA</v>
          </cell>
          <cell r="L532">
            <v>2</v>
          </cell>
          <cell r="M532">
            <v>0</v>
          </cell>
          <cell r="N532" t="str">
            <v>N</v>
          </cell>
          <cell r="O532">
            <v>1</v>
          </cell>
          <cell r="P532">
            <v>0</v>
          </cell>
          <cell r="Q532" t="str">
            <v>30-60</v>
          </cell>
          <cell r="R532" t="str">
            <v>N</v>
          </cell>
          <cell r="W532">
            <v>37757</v>
          </cell>
        </row>
        <row r="533">
          <cell r="G533" t="str">
            <v>Horton</v>
          </cell>
          <cell r="H533" t="str">
            <v>NYC</v>
          </cell>
          <cell r="I533" t="str">
            <v>M</v>
          </cell>
          <cell r="J533" t="str">
            <v>N</v>
          </cell>
          <cell r="K533" t="str">
            <v>RA</v>
          </cell>
          <cell r="L533">
            <v>3</v>
          </cell>
          <cell r="M533">
            <v>0</v>
          </cell>
          <cell r="N533" t="str">
            <v>N</v>
          </cell>
          <cell r="O533">
            <v>1</v>
          </cell>
          <cell r="P533">
            <v>0</v>
          </cell>
          <cell r="Q533" t="str">
            <v>30-60</v>
          </cell>
          <cell r="R533" t="str">
            <v>B</v>
          </cell>
          <cell r="W533">
            <v>37757</v>
          </cell>
        </row>
        <row r="534">
          <cell r="G534" t="str">
            <v>Birnbaum</v>
          </cell>
          <cell r="H534" t="str">
            <v>NYC</v>
          </cell>
          <cell r="I534" t="str">
            <v>D</v>
          </cell>
          <cell r="J534" t="str">
            <v>U</v>
          </cell>
          <cell r="K534" t="str">
            <v>RA</v>
          </cell>
          <cell r="L534">
            <v>2</v>
          </cell>
          <cell r="M534">
            <v>1</v>
          </cell>
          <cell r="N534" t="str">
            <v>N</v>
          </cell>
          <cell r="O534" t="str">
            <v>S</v>
          </cell>
          <cell r="Q534" t="str">
            <v>30-60</v>
          </cell>
          <cell r="R534" t="str">
            <v>I</v>
          </cell>
          <cell r="W534">
            <v>37757</v>
          </cell>
        </row>
        <row r="535">
          <cell r="G535" t="str">
            <v>Zerneck</v>
          </cell>
          <cell r="H535" t="str">
            <v>NYC</v>
          </cell>
          <cell r="I535" t="str">
            <v>D</v>
          </cell>
          <cell r="J535" t="str">
            <v>M</v>
          </cell>
          <cell r="K535" t="str">
            <v>RA</v>
          </cell>
          <cell r="L535">
            <v>2</v>
          </cell>
          <cell r="M535">
            <v>2</v>
          </cell>
          <cell r="N535" t="str">
            <v>N</v>
          </cell>
          <cell r="O535" t="str">
            <v>S</v>
          </cell>
          <cell r="Q535" t="str">
            <v>60-90</v>
          </cell>
          <cell r="R535" t="str">
            <v>W</v>
          </cell>
          <cell r="W535">
            <v>37757</v>
          </cell>
        </row>
        <row r="536">
          <cell r="G536" t="str">
            <v>Woo</v>
          </cell>
          <cell r="H536" t="str">
            <v>USA</v>
          </cell>
          <cell r="I536" t="str">
            <v>D</v>
          </cell>
          <cell r="J536" t="str">
            <v>M</v>
          </cell>
          <cell r="K536" t="str">
            <v>RA</v>
          </cell>
          <cell r="L536">
            <v>3</v>
          </cell>
          <cell r="M536">
            <v>2</v>
          </cell>
          <cell r="N536" t="str">
            <v>N</v>
          </cell>
          <cell r="O536" t="str">
            <v>S</v>
          </cell>
          <cell r="Q536" t="str">
            <v>30-60</v>
          </cell>
          <cell r="R536" t="str">
            <v>B</v>
          </cell>
          <cell r="W536">
            <v>37757</v>
          </cell>
        </row>
        <row r="537">
          <cell r="G537" t="str">
            <v>Chou</v>
          </cell>
          <cell r="H537" t="str">
            <v>NYC</v>
          </cell>
          <cell r="I537" t="str">
            <v>D</v>
          </cell>
          <cell r="J537" t="str">
            <v>M</v>
          </cell>
          <cell r="K537" t="str">
            <v>RA</v>
          </cell>
          <cell r="L537">
            <v>2</v>
          </cell>
          <cell r="M537">
            <v>2</v>
          </cell>
          <cell r="N537" t="str">
            <v>N</v>
          </cell>
          <cell r="O537">
            <v>1</v>
          </cell>
          <cell r="Q537" t="str">
            <v>60-90</v>
          </cell>
          <cell r="R537" t="str">
            <v>B</v>
          </cell>
          <cell r="W537">
            <v>37757</v>
          </cell>
        </row>
        <row r="538">
          <cell r="G538" t="str">
            <v>Glascociyo</v>
          </cell>
          <cell r="H538" t="str">
            <v>NYC</v>
          </cell>
          <cell r="I538" t="str">
            <v>D</v>
          </cell>
          <cell r="J538" t="str">
            <v>O</v>
          </cell>
          <cell r="K538" t="str">
            <v>RA</v>
          </cell>
          <cell r="L538">
            <v>2</v>
          </cell>
          <cell r="M538">
            <v>1</v>
          </cell>
          <cell r="N538" t="str">
            <v>N</v>
          </cell>
          <cell r="O538">
            <v>1</v>
          </cell>
          <cell r="Q538" t="str">
            <v>30-60</v>
          </cell>
          <cell r="R538" t="str">
            <v>B</v>
          </cell>
          <cell r="W538">
            <v>37757</v>
          </cell>
        </row>
        <row r="539">
          <cell r="G539" t="str">
            <v>Choe</v>
          </cell>
          <cell r="H539" t="str">
            <v>NYC</v>
          </cell>
          <cell r="I539" t="str">
            <v>M</v>
          </cell>
          <cell r="J539" t="str">
            <v>N</v>
          </cell>
          <cell r="K539" t="str">
            <v>OC</v>
          </cell>
          <cell r="L539">
            <v>5</v>
          </cell>
          <cell r="M539">
            <v>2</v>
          </cell>
          <cell r="N539" t="str">
            <v>N</v>
          </cell>
          <cell r="O539">
            <v>2</v>
          </cell>
          <cell r="Q539" t="str">
            <v>30-60</v>
          </cell>
          <cell r="R539" t="str">
            <v>I</v>
          </cell>
          <cell r="W539">
            <v>37757</v>
          </cell>
        </row>
        <row r="540">
          <cell r="G540" t="str">
            <v>Blaca</v>
          </cell>
          <cell r="H540" t="str">
            <v>O</v>
          </cell>
          <cell r="I540" t="str">
            <v>D</v>
          </cell>
          <cell r="J540" t="str">
            <v>N</v>
          </cell>
          <cell r="K540" t="str">
            <v>OC</v>
          </cell>
          <cell r="L540">
            <v>5</v>
          </cell>
          <cell r="M540">
            <v>2</v>
          </cell>
          <cell r="N540" t="str">
            <v>N</v>
          </cell>
          <cell r="O540">
            <v>1</v>
          </cell>
          <cell r="Q540" t="str">
            <v>IMMED</v>
          </cell>
          <cell r="R540" t="str">
            <v>B</v>
          </cell>
          <cell r="W540">
            <v>37757</v>
          </cell>
        </row>
        <row r="541">
          <cell r="G541" t="str">
            <v>Lipman</v>
          </cell>
          <cell r="H541" t="str">
            <v>NYC</v>
          </cell>
          <cell r="I541" t="str">
            <v>D</v>
          </cell>
          <cell r="J541" t="str">
            <v>N</v>
          </cell>
          <cell r="K541" t="str">
            <v>OC</v>
          </cell>
          <cell r="L541">
            <v>5</v>
          </cell>
          <cell r="M541">
            <v>2</v>
          </cell>
          <cell r="N541" t="str">
            <v>N</v>
          </cell>
          <cell r="O541" t="str">
            <v>S</v>
          </cell>
          <cell r="Q541" t="str">
            <v>30-60</v>
          </cell>
          <cell r="R541" t="str">
            <v>N</v>
          </cell>
          <cell r="W541">
            <v>37757</v>
          </cell>
        </row>
        <row r="542">
          <cell r="G542" t="str">
            <v>Sardinas</v>
          </cell>
          <cell r="H542" t="str">
            <v>NYC</v>
          </cell>
          <cell r="I542" t="str">
            <v>M</v>
          </cell>
          <cell r="J542" t="str">
            <v>O</v>
          </cell>
          <cell r="K542" t="str">
            <v>OH</v>
          </cell>
          <cell r="L542">
            <v>2</v>
          </cell>
          <cell r="M542">
            <v>2</v>
          </cell>
          <cell r="N542" t="str">
            <v>N</v>
          </cell>
          <cell r="O542" t="str">
            <v>S</v>
          </cell>
          <cell r="Q542" t="str">
            <v>IMMED</v>
          </cell>
          <cell r="R542" t="str">
            <v>B</v>
          </cell>
          <cell r="W542">
            <v>37757</v>
          </cell>
        </row>
        <row r="543">
          <cell r="G543" t="str">
            <v>Shah</v>
          </cell>
          <cell r="H543" t="str">
            <v>NYC</v>
          </cell>
          <cell r="I543" t="str">
            <v>D</v>
          </cell>
          <cell r="J543" t="str">
            <v>N</v>
          </cell>
          <cell r="K543" t="str">
            <v>RA</v>
          </cell>
          <cell r="L543">
            <v>5</v>
          </cell>
          <cell r="M543">
            <v>4</v>
          </cell>
          <cell r="N543" t="str">
            <v>N</v>
          </cell>
          <cell r="O543">
            <v>3</v>
          </cell>
          <cell r="Q543" t="str">
            <v>IMMED</v>
          </cell>
          <cell r="R543" t="str">
            <v>B</v>
          </cell>
          <cell r="W543">
            <v>37757</v>
          </cell>
        </row>
        <row r="544">
          <cell r="G544" t="str">
            <v>LaLoss</v>
          </cell>
          <cell r="H544" t="str">
            <v>NYC</v>
          </cell>
          <cell r="I544" t="str">
            <v>D</v>
          </cell>
          <cell r="J544" t="str">
            <v>N</v>
          </cell>
          <cell r="K544" t="str">
            <v>RA</v>
          </cell>
          <cell r="L544">
            <v>5</v>
          </cell>
          <cell r="M544">
            <v>4</v>
          </cell>
          <cell r="N544" t="str">
            <v>N</v>
          </cell>
          <cell r="O544">
            <v>1</v>
          </cell>
          <cell r="Q544" t="str">
            <v>IMMED</v>
          </cell>
          <cell r="R544" t="str">
            <v>B</v>
          </cell>
          <cell r="W544">
            <v>37757</v>
          </cell>
        </row>
        <row r="545">
          <cell r="G545" t="str">
            <v>Kevorkian</v>
          </cell>
          <cell r="H545" t="str">
            <v>NYC</v>
          </cell>
          <cell r="I545" t="str">
            <v>D</v>
          </cell>
          <cell r="J545" t="str">
            <v>N</v>
          </cell>
          <cell r="K545" t="str">
            <v>RA</v>
          </cell>
          <cell r="L545">
            <v>5</v>
          </cell>
          <cell r="M545">
            <v>4</v>
          </cell>
          <cell r="N545" t="str">
            <v>Y</v>
          </cell>
          <cell r="O545">
            <v>3</v>
          </cell>
          <cell r="Q545" t="str">
            <v>30-60</v>
          </cell>
          <cell r="R545" t="str">
            <v>W</v>
          </cell>
          <cell r="W545">
            <v>37757</v>
          </cell>
        </row>
        <row r="546">
          <cell r="G546" t="str">
            <v>Shoenfeld</v>
          </cell>
          <cell r="H546" t="str">
            <v>NYC</v>
          </cell>
          <cell r="I546" t="str">
            <v>D</v>
          </cell>
          <cell r="J546" t="str">
            <v>N</v>
          </cell>
          <cell r="K546" t="str">
            <v>RA</v>
          </cell>
          <cell r="L546">
            <v>5</v>
          </cell>
          <cell r="M546">
            <v>4</v>
          </cell>
          <cell r="N546" t="str">
            <v>Y</v>
          </cell>
          <cell r="O546">
            <v>3</v>
          </cell>
          <cell r="Q546" t="str">
            <v>30-60</v>
          </cell>
          <cell r="R546" t="str">
            <v>W</v>
          </cell>
          <cell r="W546">
            <v>37757</v>
          </cell>
        </row>
        <row r="547">
          <cell r="G547" t="str">
            <v>Monroe</v>
          </cell>
          <cell r="H547" t="str">
            <v>NYC</v>
          </cell>
          <cell r="I547" t="str">
            <v>M</v>
          </cell>
          <cell r="J547" t="str">
            <v>O</v>
          </cell>
          <cell r="K547" t="str">
            <v>RA</v>
          </cell>
          <cell r="L547">
            <v>3</v>
          </cell>
          <cell r="M547">
            <v>2</v>
          </cell>
          <cell r="N547" t="str">
            <v>N</v>
          </cell>
          <cell r="O547">
            <v>1</v>
          </cell>
          <cell r="Q547" t="str">
            <v>30-60</v>
          </cell>
          <cell r="R547" t="str">
            <v>B</v>
          </cell>
          <cell r="W547">
            <v>37757</v>
          </cell>
        </row>
        <row r="548">
          <cell r="G548" t="str">
            <v>Napolello</v>
          </cell>
          <cell r="H548" t="str">
            <v>NYC</v>
          </cell>
          <cell r="I548" t="str">
            <v>O</v>
          </cell>
          <cell r="J548" t="str">
            <v>O</v>
          </cell>
          <cell r="K548" t="str">
            <v>OH</v>
          </cell>
          <cell r="L548">
            <v>5</v>
          </cell>
          <cell r="M548">
            <v>2</v>
          </cell>
          <cell r="N548" t="str">
            <v>Y</v>
          </cell>
          <cell r="O548">
            <v>2</v>
          </cell>
          <cell r="Q548" t="str">
            <v>FLEX</v>
          </cell>
          <cell r="R548" t="str">
            <v>W</v>
          </cell>
          <cell r="W548">
            <v>37757</v>
          </cell>
        </row>
        <row r="549">
          <cell r="G549" t="str">
            <v>Freistuhler</v>
          </cell>
          <cell r="H549" t="str">
            <v>NYC</v>
          </cell>
          <cell r="I549" t="str">
            <v>D</v>
          </cell>
          <cell r="J549" t="str">
            <v>O</v>
          </cell>
          <cell r="K549" t="str">
            <v>OH</v>
          </cell>
          <cell r="L549">
            <v>5</v>
          </cell>
          <cell r="M549">
            <v>2</v>
          </cell>
          <cell r="N549" t="str">
            <v>Y</v>
          </cell>
          <cell r="O549">
            <v>2</v>
          </cell>
          <cell r="Q549" t="str">
            <v>60-90</v>
          </cell>
          <cell r="R549" t="str">
            <v>B</v>
          </cell>
          <cell r="W549">
            <v>37757</v>
          </cell>
        </row>
        <row r="550">
          <cell r="G550" t="str">
            <v>Jones</v>
          </cell>
          <cell r="H550" t="str">
            <v>NYC</v>
          </cell>
          <cell r="I550" t="str">
            <v>D</v>
          </cell>
          <cell r="J550" t="str">
            <v>U</v>
          </cell>
          <cell r="K550" t="str">
            <v>RA</v>
          </cell>
          <cell r="L550">
            <v>5</v>
          </cell>
          <cell r="M550">
            <v>2</v>
          </cell>
          <cell r="N550" t="str">
            <v>Y</v>
          </cell>
          <cell r="O550">
            <v>3</v>
          </cell>
          <cell r="Q550" t="str">
            <v>60-90</v>
          </cell>
          <cell r="R550" t="str">
            <v>W</v>
          </cell>
          <cell r="W550">
            <v>37757</v>
          </cell>
        </row>
        <row r="551">
          <cell r="G551" t="str">
            <v>Jones</v>
          </cell>
          <cell r="H551" t="str">
            <v>NYC</v>
          </cell>
          <cell r="I551" t="str">
            <v>D</v>
          </cell>
          <cell r="J551" t="str">
            <v>U</v>
          </cell>
          <cell r="K551" t="str">
            <v>RA</v>
          </cell>
          <cell r="L551">
            <v>5</v>
          </cell>
          <cell r="M551">
            <v>2</v>
          </cell>
          <cell r="N551" t="str">
            <v>Y</v>
          </cell>
          <cell r="O551">
            <v>3</v>
          </cell>
          <cell r="Q551" t="str">
            <v>60-90</v>
          </cell>
          <cell r="R551" t="str">
            <v>W</v>
          </cell>
          <cell r="W551">
            <v>0</v>
          </cell>
        </row>
        <row r="552">
          <cell r="G552" t="str">
            <v>Jones</v>
          </cell>
          <cell r="H552" t="str">
            <v>NYC</v>
          </cell>
          <cell r="I552" t="str">
            <v>D</v>
          </cell>
          <cell r="J552" t="str">
            <v>U</v>
          </cell>
          <cell r="K552" t="str">
            <v>RA</v>
          </cell>
          <cell r="O552">
            <v>3</v>
          </cell>
          <cell r="Q552" t="str">
            <v>60-90</v>
          </cell>
          <cell r="R552" t="str">
            <v>W</v>
          </cell>
          <cell r="W552">
            <v>0</v>
          </cell>
        </row>
        <row r="553">
          <cell r="G553" t="str">
            <v>Ash</v>
          </cell>
          <cell r="H553" t="str">
            <v>NYC</v>
          </cell>
          <cell r="I553" t="str">
            <v>D</v>
          </cell>
          <cell r="J553" t="str">
            <v>U</v>
          </cell>
          <cell r="K553" t="str">
            <v>RA</v>
          </cell>
          <cell r="L553">
            <v>3</v>
          </cell>
          <cell r="O553">
            <v>1</v>
          </cell>
          <cell r="Q553" t="str">
            <v>30-60</v>
          </cell>
          <cell r="R553" t="str">
            <v>O</v>
          </cell>
          <cell r="W553">
            <v>37758</v>
          </cell>
        </row>
        <row r="554">
          <cell r="G554" t="str">
            <v>Wasserman</v>
          </cell>
          <cell r="H554" t="str">
            <v>NYC</v>
          </cell>
          <cell r="I554" t="str">
            <v>O</v>
          </cell>
          <cell r="J554" t="str">
            <v>U</v>
          </cell>
          <cell r="K554" t="str">
            <v>RA</v>
          </cell>
          <cell r="L554">
            <v>1</v>
          </cell>
          <cell r="O554">
            <v>1</v>
          </cell>
          <cell r="Q554" t="str">
            <v>30-60</v>
          </cell>
          <cell r="R554" t="str">
            <v>N</v>
          </cell>
          <cell r="W554">
            <v>37758</v>
          </cell>
        </row>
        <row r="555">
          <cell r="G555" t="str">
            <v>Cohen</v>
          </cell>
          <cell r="H555" t="str">
            <v>NYC</v>
          </cell>
          <cell r="I555" t="str">
            <v>O</v>
          </cell>
          <cell r="J555" t="str">
            <v>U</v>
          </cell>
          <cell r="K555" t="str">
            <v>RA</v>
          </cell>
          <cell r="L555">
            <v>1</v>
          </cell>
          <cell r="O555">
            <v>1</v>
          </cell>
          <cell r="Q555" t="str">
            <v>30-60</v>
          </cell>
          <cell r="R555" t="str">
            <v>N</v>
          </cell>
          <cell r="W555">
            <v>37758</v>
          </cell>
        </row>
        <row r="556">
          <cell r="G556" t="str">
            <v>Fitzmaurice</v>
          </cell>
          <cell r="H556" t="str">
            <v>NYC</v>
          </cell>
          <cell r="I556" t="str">
            <v>M</v>
          </cell>
          <cell r="J556" t="str">
            <v>U</v>
          </cell>
          <cell r="K556" t="str">
            <v>RA</v>
          </cell>
          <cell r="L556">
            <v>5</v>
          </cell>
          <cell r="O556">
            <v>1</v>
          </cell>
          <cell r="Q556" t="str">
            <v>30-60</v>
          </cell>
          <cell r="R556" t="str">
            <v>N</v>
          </cell>
          <cell r="W556">
            <v>37758</v>
          </cell>
        </row>
        <row r="557">
          <cell r="G557" t="str">
            <v>Korn</v>
          </cell>
          <cell r="H557" t="str">
            <v>NYC</v>
          </cell>
          <cell r="I557" t="str">
            <v>M</v>
          </cell>
          <cell r="J557" t="str">
            <v>U</v>
          </cell>
          <cell r="K557" t="str">
            <v>RA</v>
          </cell>
          <cell r="L557">
            <v>4</v>
          </cell>
          <cell r="M557">
            <v>2</v>
          </cell>
          <cell r="N557" t="str">
            <v>N</v>
          </cell>
          <cell r="O557">
            <v>1</v>
          </cell>
          <cell r="Q557" t="str">
            <v>60-90</v>
          </cell>
          <cell r="R557" t="str">
            <v>W</v>
          </cell>
          <cell r="W557">
            <v>37758</v>
          </cell>
        </row>
        <row r="558">
          <cell r="G558" t="str">
            <v>Dovian</v>
          </cell>
          <cell r="H558" t="str">
            <v>TRI</v>
          </cell>
          <cell r="I558" t="str">
            <v>O</v>
          </cell>
          <cell r="J558" t="str">
            <v>M</v>
          </cell>
          <cell r="K558" t="str">
            <v>RA</v>
          </cell>
          <cell r="L558">
            <v>3</v>
          </cell>
          <cell r="M558">
            <v>2</v>
          </cell>
          <cell r="N558" t="str">
            <v>N</v>
          </cell>
          <cell r="O558">
            <v>1</v>
          </cell>
          <cell r="Q558" t="str">
            <v>IMMED</v>
          </cell>
          <cell r="R558" t="str">
            <v>B</v>
          </cell>
          <cell r="W558">
            <v>37758</v>
          </cell>
        </row>
        <row r="559">
          <cell r="G559" t="str">
            <v>Podestra</v>
          </cell>
          <cell r="H559" t="str">
            <v>NYC</v>
          </cell>
          <cell r="I559" t="str">
            <v>M</v>
          </cell>
          <cell r="J559" t="str">
            <v>S</v>
          </cell>
          <cell r="K559" t="str">
            <v>OH</v>
          </cell>
          <cell r="L559">
            <v>2</v>
          </cell>
          <cell r="M559">
            <v>2</v>
          </cell>
          <cell r="N559" t="str">
            <v>N</v>
          </cell>
          <cell r="O559">
            <v>2</v>
          </cell>
          <cell r="Q559" t="str">
            <v>60-90</v>
          </cell>
          <cell r="R559" t="str">
            <v>N</v>
          </cell>
          <cell r="W559">
            <v>37758</v>
          </cell>
        </row>
        <row r="560">
          <cell r="G560" t="str">
            <v>Ziln</v>
          </cell>
          <cell r="H560" t="str">
            <v>NYC</v>
          </cell>
          <cell r="I560" t="str">
            <v>U</v>
          </cell>
          <cell r="J560" t="str">
            <v>S</v>
          </cell>
          <cell r="K560" t="str">
            <v>RA</v>
          </cell>
          <cell r="L560">
            <v>1</v>
          </cell>
          <cell r="O560" t="str">
            <v>S</v>
          </cell>
          <cell r="Q560" t="str">
            <v>IMMED</v>
          </cell>
          <cell r="R560" t="str">
            <v>R</v>
          </cell>
          <cell r="W560">
            <v>37758</v>
          </cell>
        </row>
        <row r="561">
          <cell r="G561" t="str">
            <v>Goudey</v>
          </cell>
          <cell r="H561" t="str">
            <v>NYC</v>
          </cell>
          <cell r="I561" t="str">
            <v>M</v>
          </cell>
          <cell r="J561" t="str">
            <v>N</v>
          </cell>
          <cell r="K561" t="str">
            <v>RA</v>
          </cell>
          <cell r="L561">
            <v>1</v>
          </cell>
          <cell r="N561" t="str">
            <v>Y</v>
          </cell>
          <cell r="O561">
            <v>2</v>
          </cell>
          <cell r="Q561" t="str">
            <v>30-60</v>
          </cell>
          <cell r="R561" t="str">
            <v>R</v>
          </cell>
          <cell r="W561">
            <v>37758</v>
          </cell>
        </row>
        <row r="562">
          <cell r="G562" t="str">
            <v>Milne</v>
          </cell>
          <cell r="H562" t="str">
            <v>NYC</v>
          </cell>
          <cell r="I562" t="str">
            <v>M</v>
          </cell>
          <cell r="J562" t="str">
            <v>N</v>
          </cell>
          <cell r="K562" t="str">
            <v>RA</v>
          </cell>
          <cell r="L562">
            <v>3</v>
          </cell>
          <cell r="M562">
            <v>2</v>
          </cell>
          <cell r="N562" t="str">
            <v>Y</v>
          </cell>
          <cell r="O562">
            <v>1</v>
          </cell>
          <cell r="Q562" t="str">
            <v>30-60</v>
          </cell>
          <cell r="R562" t="str">
            <v>B</v>
          </cell>
          <cell r="W562">
            <v>37758</v>
          </cell>
        </row>
        <row r="563">
          <cell r="G563" t="str">
            <v>Kubak</v>
          </cell>
          <cell r="H563" t="str">
            <v>NYC</v>
          </cell>
          <cell r="I563" t="str">
            <v>D</v>
          </cell>
          <cell r="J563" t="str">
            <v>N</v>
          </cell>
          <cell r="K563" t="str">
            <v>RA</v>
          </cell>
          <cell r="L563">
            <v>2</v>
          </cell>
          <cell r="M563">
            <v>2</v>
          </cell>
          <cell r="N563" t="str">
            <v>Y</v>
          </cell>
          <cell r="O563">
            <v>1</v>
          </cell>
          <cell r="Q563" t="str">
            <v>30-60</v>
          </cell>
          <cell r="R563" t="str">
            <v>W</v>
          </cell>
          <cell r="W563">
            <v>37758</v>
          </cell>
        </row>
        <row r="564">
          <cell r="G564" t="str">
            <v>Palomanos</v>
          </cell>
          <cell r="H564" t="str">
            <v>NYC</v>
          </cell>
          <cell r="I564" t="str">
            <v>O</v>
          </cell>
          <cell r="J564" t="str">
            <v>M</v>
          </cell>
          <cell r="K564" t="str">
            <v>RA</v>
          </cell>
          <cell r="L564">
            <v>2</v>
          </cell>
          <cell r="M564">
            <v>2</v>
          </cell>
          <cell r="N564" t="str">
            <v>Y</v>
          </cell>
          <cell r="O564">
            <v>2</v>
          </cell>
          <cell r="Q564" t="str">
            <v>30-60</v>
          </cell>
          <cell r="R564" t="str">
            <v>B</v>
          </cell>
          <cell r="W564">
            <v>37758</v>
          </cell>
        </row>
        <row r="565">
          <cell r="G565" t="str">
            <v>Parselle</v>
          </cell>
          <cell r="H565" t="str">
            <v>NYC</v>
          </cell>
          <cell r="I565" t="str">
            <v>O</v>
          </cell>
          <cell r="J565" t="str">
            <v>N</v>
          </cell>
          <cell r="K565" t="str">
            <v>RA</v>
          </cell>
          <cell r="L565">
            <v>2</v>
          </cell>
          <cell r="M565">
            <v>2</v>
          </cell>
          <cell r="N565" t="str">
            <v>Y</v>
          </cell>
          <cell r="O565">
            <v>1</v>
          </cell>
          <cell r="Q565" t="str">
            <v>30-60</v>
          </cell>
          <cell r="R565" t="str">
            <v>B</v>
          </cell>
          <cell r="W565">
            <v>37758</v>
          </cell>
        </row>
        <row r="566">
          <cell r="G566" t="str">
            <v>Shwartz</v>
          </cell>
          <cell r="H566" t="str">
            <v>NYC</v>
          </cell>
          <cell r="I566" t="str">
            <v>O</v>
          </cell>
          <cell r="J566" t="str">
            <v>N</v>
          </cell>
          <cell r="K566" t="str">
            <v>RA</v>
          </cell>
          <cell r="L566">
            <v>2</v>
          </cell>
          <cell r="M566">
            <v>2</v>
          </cell>
          <cell r="N566" t="str">
            <v>Y</v>
          </cell>
          <cell r="O566">
            <v>1</v>
          </cell>
          <cell r="Q566" t="str">
            <v>30-60</v>
          </cell>
          <cell r="R566" t="str">
            <v>B</v>
          </cell>
          <cell r="W566">
            <v>37758</v>
          </cell>
        </row>
        <row r="567">
          <cell r="G567" t="str">
            <v>Labs</v>
          </cell>
          <cell r="H567" t="str">
            <v>NYC</v>
          </cell>
          <cell r="I567" t="str">
            <v>O</v>
          </cell>
          <cell r="J567" t="str">
            <v>N</v>
          </cell>
          <cell r="K567" t="str">
            <v>RA</v>
          </cell>
          <cell r="L567">
            <v>2</v>
          </cell>
          <cell r="N567" t="str">
            <v>Y</v>
          </cell>
          <cell r="O567">
            <v>1</v>
          </cell>
          <cell r="Q567" t="str">
            <v>30-60</v>
          </cell>
          <cell r="R567" t="str">
            <v>B</v>
          </cell>
          <cell r="W567">
            <v>37758</v>
          </cell>
        </row>
        <row r="568">
          <cell r="G568" t="str">
            <v>Riques</v>
          </cell>
          <cell r="H568" t="str">
            <v>NYC</v>
          </cell>
          <cell r="I568" t="str">
            <v>O</v>
          </cell>
          <cell r="J568" t="str">
            <v>N</v>
          </cell>
          <cell r="K568" t="str">
            <v>RA</v>
          </cell>
          <cell r="L568">
            <v>5</v>
          </cell>
          <cell r="M568">
            <v>2</v>
          </cell>
          <cell r="N568" t="str">
            <v>N</v>
          </cell>
          <cell r="O568">
            <v>1</v>
          </cell>
          <cell r="Q568" t="str">
            <v>30-60</v>
          </cell>
          <cell r="R568" t="str">
            <v>O</v>
          </cell>
          <cell r="W568">
            <v>37758</v>
          </cell>
        </row>
        <row r="569">
          <cell r="G569" t="str">
            <v>Michaels</v>
          </cell>
          <cell r="H569" t="str">
            <v>NYC</v>
          </cell>
          <cell r="I569" t="str">
            <v>O</v>
          </cell>
          <cell r="J569" t="str">
            <v>N</v>
          </cell>
          <cell r="K569" t="str">
            <v>RA</v>
          </cell>
          <cell r="L569">
            <v>5</v>
          </cell>
          <cell r="M569">
            <v>2</v>
          </cell>
          <cell r="N569" t="str">
            <v>N</v>
          </cell>
          <cell r="O569">
            <v>3</v>
          </cell>
          <cell r="Q569" t="str">
            <v>60-90</v>
          </cell>
          <cell r="R569" t="str">
            <v>O</v>
          </cell>
          <cell r="W569">
            <v>37758</v>
          </cell>
        </row>
        <row r="570">
          <cell r="G570" t="str">
            <v>Welburn</v>
          </cell>
          <cell r="H570" t="str">
            <v>NYC</v>
          </cell>
          <cell r="I570" t="str">
            <v>U</v>
          </cell>
          <cell r="J570" t="str">
            <v>O</v>
          </cell>
          <cell r="K570" t="str">
            <v>RA</v>
          </cell>
          <cell r="L570">
            <v>4</v>
          </cell>
          <cell r="M570">
            <v>2</v>
          </cell>
          <cell r="N570" t="str">
            <v>Y</v>
          </cell>
          <cell r="O570">
            <v>1</v>
          </cell>
          <cell r="Q570" t="str">
            <v>30-60</v>
          </cell>
          <cell r="R570" t="str">
            <v>N</v>
          </cell>
          <cell r="W570">
            <v>37758</v>
          </cell>
        </row>
        <row r="571">
          <cell r="G571" t="str">
            <v>Ferrara</v>
          </cell>
          <cell r="H571" t="str">
            <v>USA</v>
          </cell>
          <cell r="I571" t="str">
            <v>M</v>
          </cell>
          <cell r="J571" t="str">
            <v>M</v>
          </cell>
          <cell r="K571" t="str">
            <v>RA</v>
          </cell>
          <cell r="L571">
            <v>1</v>
          </cell>
          <cell r="M571">
            <v>2</v>
          </cell>
          <cell r="N571" t="str">
            <v>Y</v>
          </cell>
          <cell r="O571">
            <v>2</v>
          </cell>
          <cell r="Q571" t="str">
            <v>IMMED</v>
          </cell>
          <cell r="R571" t="str">
            <v>B</v>
          </cell>
          <cell r="W571">
            <v>37758</v>
          </cell>
        </row>
        <row r="572">
          <cell r="G572" t="str">
            <v>Raisinghani</v>
          </cell>
          <cell r="H572" t="str">
            <v>USA</v>
          </cell>
          <cell r="I572" t="str">
            <v>D</v>
          </cell>
          <cell r="J572" t="str">
            <v>M</v>
          </cell>
          <cell r="K572" t="str">
            <v>OH</v>
          </cell>
          <cell r="L572">
            <v>1</v>
          </cell>
          <cell r="M572">
            <v>2</v>
          </cell>
          <cell r="N572" t="str">
            <v>N</v>
          </cell>
          <cell r="O572" t="str">
            <v>S</v>
          </cell>
          <cell r="Q572" t="str">
            <v>IMMED</v>
          </cell>
          <cell r="R572" t="str">
            <v>W</v>
          </cell>
          <cell r="W572">
            <v>37758</v>
          </cell>
        </row>
        <row r="573">
          <cell r="G573" t="str">
            <v>Greg</v>
          </cell>
          <cell r="H573" t="str">
            <v>NYC</v>
          </cell>
          <cell r="I573" t="str">
            <v>M</v>
          </cell>
          <cell r="J573" t="str">
            <v>U</v>
          </cell>
          <cell r="K573" t="str">
            <v>RA</v>
          </cell>
          <cell r="L573">
            <v>4</v>
          </cell>
          <cell r="M573">
            <v>3</v>
          </cell>
          <cell r="N573" t="str">
            <v>N</v>
          </cell>
          <cell r="O573">
            <v>2</v>
          </cell>
          <cell r="Q573" t="str">
            <v>30-60</v>
          </cell>
          <cell r="R573" t="str">
            <v>W</v>
          </cell>
          <cell r="W573">
            <v>37758</v>
          </cell>
        </row>
        <row r="574">
          <cell r="G574" t="str">
            <v>D'Anna</v>
          </cell>
          <cell r="H574" t="str">
            <v>NYC</v>
          </cell>
          <cell r="I574" t="str">
            <v>D</v>
          </cell>
          <cell r="J574" t="str">
            <v>M</v>
          </cell>
          <cell r="K574" t="str">
            <v>RA</v>
          </cell>
          <cell r="L574">
            <v>1</v>
          </cell>
          <cell r="M574">
            <v>3</v>
          </cell>
          <cell r="N574" t="str">
            <v>N</v>
          </cell>
          <cell r="O574">
            <v>1</v>
          </cell>
          <cell r="Q574" t="str">
            <v>60-90</v>
          </cell>
          <cell r="R574" t="str">
            <v>B</v>
          </cell>
          <cell r="W574">
            <v>37758</v>
          </cell>
        </row>
        <row r="575">
          <cell r="G575" t="str">
            <v>Seid</v>
          </cell>
          <cell r="H575" t="str">
            <v>NYC</v>
          </cell>
          <cell r="I575" t="str">
            <v>D</v>
          </cell>
          <cell r="J575" t="str">
            <v>U</v>
          </cell>
          <cell r="K575" t="str">
            <v>RA</v>
          </cell>
          <cell r="L575">
            <v>3</v>
          </cell>
          <cell r="M575">
            <v>2</v>
          </cell>
          <cell r="N575" t="str">
            <v>N</v>
          </cell>
          <cell r="O575" t="str">
            <v>S</v>
          </cell>
          <cell r="Q575" t="str">
            <v>FLEX</v>
          </cell>
          <cell r="R575" t="str">
            <v>R</v>
          </cell>
          <cell r="W575">
            <v>37758</v>
          </cell>
        </row>
        <row r="576">
          <cell r="G576" t="str">
            <v>Massa</v>
          </cell>
          <cell r="H576" t="str">
            <v>NYC</v>
          </cell>
          <cell r="I576" t="str">
            <v>D</v>
          </cell>
          <cell r="J576" t="str">
            <v>S</v>
          </cell>
          <cell r="K576" t="str">
            <v>RA</v>
          </cell>
          <cell r="L576">
            <v>5</v>
          </cell>
          <cell r="M576">
            <v>2</v>
          </cell>
          <cell r="N576" t="str">
            <v>N</v>
          </cell>
          <cell r="O576" t="str">
            <v>S</v>
          </cell>
          <cell r="Q576" t="str">
            <v>60-90</v>
          </cell>
          <cell r="R576" t="str">
            <v>W</v>
          </cell>
          <cell r="W576">
            <v>37758</v>
          </cell>
        </row>
        <row r="577">
          <cell r="G577" t="str">
            <v>Hazelton</v>
          </cell>
          <cell r="H577" t="str">
            <v>NYC</v>
          </cell>
          <cell r="I577" t="str">
            <v>D</v>
          </cell>
          <cell r="J577" t="str">
            <v>S</v>
          </cell>
          <cell r="K577" t="str">
            <v>RA</v>
          </cell>
          <cell r="L577">
            <v>3</v>
          </cell>
          <cell r="M577">
            <v>2</v>
          </cell>
          <cell r="N577" t="str">
            <v>N</v>
          </cell>
          <cell r="O577">
            <v>1</v>
          </cell>
          <cell r="Q577" t="str">
            <v>60-90</v>
          </cell>
          <cell r="R577" t="str">
            <v>W</v>
          </cell>
          <cell r="W577">
            <v>37758</v>
          </cell>
        </row>
        <row r="578">
          <cell r="G578" t="str">
            <v>Graudel</v>
          </cell>
          <cell r="H578" t="str">
            <v>NYC</v>
          </cell>
          <cell r="I578" t="str">
            <v>D</v>
          </cell>
          <cell r="J578" t="str">
            <v>O</v>
          </cell>
          <cell r="K578" t="str">
            <v>RA</v>
          </cell>
          <cell r="L578">
            <v>4</v>
          </cell>
          <cell r="M578">
            <v>1</v>
          </cell>
          <cell r="N578" t="str">
            <v>N</v>
          </cell>
          <cell r="O578" t="str">
            <v>S</v>
          </cell>
          <cell r="Q578" t="str">
            <v>IMMED</v>
          </cell>
          <cell r="R578" t="str">
            <v>R</v>
          </cell>
          <cell r="W578">
            <v>37758</v>
          </cell>
        </row>
        <row r="579">
          <cell r="G579" t="str">
            <v>Slozrro</v>
          </cell>
          <cell r="H579" t="str">
            <v>NYC</v>
          </cell>
          <cell r="I579" t="str">
            <v>D</v>
          </cell>
          <cell r="J579" t="str">
            <v>S</v>
          </cell>
          <cell r="K579" t="str">
            <v>RA</v>
          </cell>
          <cell r="L579">
            <v>5</v>
          </cell>
          <cell r="M579">
            <v>2</v>
          </cell>
          <cell r="N579" t="str">
            <v>N</v>
          </cell>
          <cell r="O579">
            <v>2</v>
          </cell>
          <cell r="Q579" t="str">
            <v>30-60</v>
          </cell>
          <cell r="R579" t="str">
            <v>R</v>
          </cell>
          <cell r="W579">
            <v>37758</v>
          </cell>
        </row>
        <row r="580">
          <cell r="G580" t="str">
            <v>Sengupta</v>
          </cell>
          <cell r="H580" t="str">
            <v>NYC</v>
          </cell>
          <cell r="I580" t="str">
            <v>D</v>
          </cell>
          <cell r="J580" t="str">
            <v>S</v>
          </cell>
          <cell r="K580" t="str">
            <v>RA</v>
          </cell>
          <cell r="L580">
            <v>5</v>
          </cell>
          <cell r="M580">
            <v>2</v>
          </cell>
          <cell r="N580" t="str">
            <v>N</v>
          </cell>
          <cell r="O580">
            <v>1</v>
          </cell>
          <cell r="Q580" t="str">
            <v>IMMED</v>
          </cell>
          <cell r="R580" t="str">
            <v>B</v>
          </cell>
          <cell r="S580" t="str">
            <v>Citi Habitats</v>
          </cell>
          <cell r="W580">
            <v>37758</v>
          </cell>
        </row>
        <row r="581">
          <cell r="G581" t="str">
            <v>Chen</v>
          </cell>
          <cell r="H581" t="str">
            <v>TRI</v>
          </cell>
          <cell r="I581" t="str">
            <v>D</v>
          </cell>
          <cell r="J581" t="str">
            <v>M</v>
          </cell>
          <cell r="K581" t="str">
            <v>RA</v>
          </cell>
          <cell r="L581">
            <v>1</v>
          </cell>
          <cell r="M581">
            <v>1</v>
          </cell>
          <cell r="N581" t="str">
            <v>N</v>
          </cell>
          <cell r="O581" t="str">
            <v>S</v>
          </cell>
          <cell r="Q581" t="str">
            <v>30-60</v>
          </cell>
          <cell r="R581" t="str">
            <v>W</v>
          </cell>
          <cell r="S581" t="str">
            <v>Citi Habitats</v>
          </cell>
          <cell r="W581">
            <v>37758</v>
          </cell>
        </row>
        <row r="582">
          <cell r="G582" t="str">
            <v>Matthews</v>
          </cell>
          <cell r="H582" t="str">
            <v>NYC</v>
          </cell>
          <cell r="I582" t="str">
            <v>M</v>
          </cell>
          <cell r="J582" t="str">
            <v>M</v>
          </cell>
          <cell r="K582" t="str">
            <v>RA</v>
          </cell>
          <cell r="L582">
            <v>5</v>
          </cell>
          <cell r="M582">
            <v>1</v>
          </cell>
          <cell r="N582" t="str">
            <v>N</v>
          </cell>
          <cell r="O582">
            <v>2</v>
          </cell>
          <cell r="Q582" t="str">
            <v>60-90</v>
          </cell>
          <cell r="R582" t="str">
            <v>W</v>
          </cell>
          <cell r="S582" t="str">
            <v>Citi Habitats</v>
          </cell>
          <cell r="W582">
            <v>37758</v>
          </cell>
        </row>
        <row r="583">
          <cell r="G583" t="str">
            <v>Dwyer</v>
          </cell>
          <cell r="H583" t="str">
            <v>NYC</v>
          </cell>
          <cell r="I583" t="str">
            <v>M</v>
          </cell>
          <cell r="J583" t="str">
            <v>O</v>
          </cell>
          <cell r="K583" t="str">
            <v>RA</v>
          </cell>
          <cell r="L583">
            <v>5</v>
          </cell>
          <cell r="M583">
            <v>1</v>
          </cell>
          <cell r="N583" t="str">
            <v>N</v>
          </cell>
          <cell r="O583">
            <v>2</v>
          </cell>
          <cell r="Q583" t="str">
            <v>60-90</v>
          </cell>
          <cell r="R583" t="str">
            <v>B</v>
          </cell>
          <cell r="W583">
            <v>37758</v>
          </cell>
        </row>
        <row r="584">
          <cell r="G584" t="str">
            <v>Lincoln</v>
          </cell>
          <cell r="H584" t="str">
            <v>NYC</v>
          </cell>
          <cell r="I584" t="str">
            <v>D</v>
          </cell>
          <cell r="J584" t="str">
            <v>U</v>
          </cell>
          <cell r="K584" t="str">
            <v>RA</v>
          </cell>
          <cell r="L584">
            <v>3</v>
          </cell>
          <cell r="N584" t="str">
            <v>N</v>
          </cell>
          <cell r="O584">
            <v>1</v>
          </cell>
          <cell r="Q584" t="str">
            <v>30-60</v>
          </cell>
          <cell r="R584" t="str">
            <v>I</v>
          </cell>
          <cell r="W584">
            <v>37758</v>
          </cell>
        </row>
        <row r="585">
          <cell r="G585" t="str">
            <v>McCraighton</v>
          </cell>
          <cell r="H585" t="str">
            <v>NYC</v>
          </cell>
          <cell r="I585" t="str">
            <v>D</v>
          </cell>
          <cell r="J585" t="str">
            <v>N</v>
          </cell>
          <cell r="K585" t="str">
            <v>RA</v>
          </cell>
          <cell r="L585">
            <v>5</v>
          </cell>
          <cell r="M585">
            <v>2</v>
          </cell>
          <cell r="N585" t="str">
            <v>N</v>
          </cell>
          <cell r="O585">
            <v>2</v>
          </cell>
          <cell r="Q585" t="str">
            <v>30-60</v>
          </cell>
          <cell r="R585" t="str">
            <v>B</v>
          </cell>
          <cell r="W585">
            <v>37758</v>
          </cell>
        </row>
        <row r="586">
          <cell r="G586" t="str">
            <v>Hoey</v>
          </cell>
          <cell r="H586" t="str">
            <v>NYC</v>
          </cell>
          <cell r="I586" t="str">
            <v>D</v>
          </cell>
          <cell r="J586" t="str">
            <v>U</v>
          </cell>
          <cell r="K586" t="str">
            <v>RA</v>
          </cell>
          <cell r="L586">
            <v>3</v>
          </cell>
          <cell r="M586">
            <v>3</v>
          </cell>
          <cell r="N586" t="str">
            <v>N</v>
          </cell>
          <cell r="O586">
            <v>1</v>
          </cell>
          <cell r="Q586" t="str">
            <v>30-60</v>
          </cell>
          <cell r="R586" t="str">
            <v>I</v>
          </cell>
          <cell r="W586">
            <v>37758</v>
          </cell>
        </row>
        <row r="587">
          <cell r="G587" t="str">
            <v>Hill</v>
          </cell>
          <cell r="H587" t="str">
            <v>NYC</v>
          </cell>
          <cell r="I587" t="str">
            <v>D</v>
          </cell>
          <cell r="J587" t="str">
            <v>U</v>
          </cell>
          <cell r="K587" t="str">
            <v>RA</v>
          </cell>
          <cell r="L587">
            <v>5</v>
          </cell>
          <cell r="M587">
            <v>3</v>
          </cell>
          <cell r="N587" t="str">
            <v>N</v>
          </cell>
          <cell r="O587">
            <v>3</v>
          </cell>
          <cell r="Q587" t="str">
            <v>60-90</v>
          </cell>
          <cell r="R587" t="str">
            <v>N</v>
          </cell>
          <cell r="W587">
            <v>37758</v>
          </cell>
        </row>
        <row r="588">
          <cell r="G588" t="str">
            <v>Hess</v>
          </cell>
          <cell r="H588" t="str">
            <v>USA</v>
          </cell>
          <cell r="I588" t="str">
            <v>D</v>
          </cell>
          <cell r="J588" t="str">
            <v>M</v>
          </cell>
          <cell r="K588" t="str">
            <v>RA</v>
          </cell>
          <cell r="L588">
            <v>5</v>
          </cell>
          <cell r="M588">
            <v>3</v>
          </cell>
          <cell r="N588" t="str">
            <v>N</v>
          </cell>
          <cell r="O588">
            <v>3</v>
          </cell>
          <cell r="Q588" t="str">
            <v>60-90</v>
          </cell>
          <cell r="R588" t="str">
            <v>O</v>
          </cell>
          <cell r="W588">
            <v>37758</v>
          </cell>
        </row>
        <row r="589">
          <cell r="G589" t="str">
            <v>Chassman</v>
          </cell>
          <cell r="H589" t="str">
            <v>USA</v>
          </cell>
          <cell r="I589" t="str">
            <v>D</v>
          </cell>
          <cell r="J589" t="str">
            <v>U</v>
          </cell>
          <cell r="K589" t="str">
            <v>RA</v>
          </cell>
          <cell r="L589">
            <v>5</v>
          </cell>
          <cell r="O589">
            <v>3</v>
          </cell>
          <cell r="Q589" t="str">
            <v>60-90</v>
          </cell>
          <cell r="R589" t="str">
            <v>O</v>
          </cell>
          <cell r="W589">
            <v>37758</v>
          </cell>
        </row>
        <row r="590">
          <cell r="G590" t="str">
            <v>Halper</v>
          </cell>
          <cell r="H590" t="str">
            <v>NYC</v>
          </cell>
          <cell r="I590" t="str">
            <v>M</v>
          </cell>
          <cell r="J590" t="str">
            <v>U</v>
          </cell>
          <cell r="L590">
            <v>4</v>
          </cell>
          <cell r="M590">
            <v>2</v>
          </cell>
          <cell r="N590" t="str">
            <v>N</v>
          </cell>
          <cell r="O590">
            <v>1</v>
          </cell>
          <cell r="Q590" t="str">
            <v>60-90</v>
          </cell>
          <cell r="R590" t="str">
            <v>W</v>
          </cell>
          <cell r="W590">
            <v>37758</v>
          </cell>
        </row>
        <row r="591">
          <cell r="G591" t="str">
            <v>Prasad</v>
          </cell>
          <cell r="H591" t="str">
            <v>NYC</v>
          </cell>
          <cell r="I591" t="str">
            <v>D</v>
          </cell>
          <cell r="J591" t="str">
            <v>U</v>
          </cell>
          <cell r="L591">
            <v>4</v>
          </cell>
          <cell r="M591">
            <v>4</v>
          </cell>
          <cell r="N591" t="str">
            <v>N</v>
          </cell>
          <cell r="O591">
            <v>3</v>
          </cell>
          <cell r="Q591" t="str">
            <v>60-90</v>
          </cell>
          <cell r="R591" t="str">
            <v>W</v>
          </cell>
          <cell r="W591">
            <v>37758</v>
          </cell>
        </row>
        <row r="592">
          <cell r="G592" t="str">
            <v>Lutbin</v>
          </cell>
          <cell r="H592" t="str">
            <v>NYC</v>
          </cell>
          <cell r="I592" t="str">
            <v>M</v>
          </cell>
          <cell r="J592" t="str">
            <v>U</v>
          </cell>
          <cell r="K592" t="str">
            <v>OH</v>
          </cell>
          <cell r="L592">
            <v>3</v>
          </cell>
          <cell r="M592">
            <v>4</v>
          </cell>
          <cell r="N592" t="str">
            <v>N</v>
          </cell>
          <cell r="O592">
            <v>2</v>
          </cell>
          <cell r="Q592" t="str">
            <v>60-90</v>
          </cell>
          <cell r="R592" t="str">
            <v>W</v>
          </cell>
          <cell r="W592">
            <v>37758</v>
          </cell>
        </row>
        <row r="593">
          <cell r="G593" t="str">
            <v>Lutbin</v>
          </cell>
          <cell r="H593" t="str">
            <v>NYC</v>
          </cell>
          <cell r="I593" t="str">
            <v>M</v>
          </cell>
          <cell r="J593" t="str">
            <v>U</v>
          </cell>
          <cell r="K593" t="str">
            <v>OH</v>
          </cell>
          <cell r="L593">
            <v>3</v>
          </cell>
          <cell r="M593">
            <v>4</v>
          </cell>
          <cell r="N593" t="str">
            <v>N</v>
          </cell>
          <cell r="O593">
            <v>2</v>
          </cell>
          <cell r="Q593" t="str">
            <v>60-90</v>
          </cell>
          <cell r="R593" t="str">
            <v>W</v>
          </cell>
          <cell r="W593">
            <v>0</v>
          </cell>
        </row>
        <row r="594">
          <cell r="G594" t="str">
            <v>Lutbin</v>
          </cell>
          <cell r="H594" t="str">
            <v>NYC</v>
          </cell>
          <cell r="I594" t="str">
            <v>M</v>
          </cell>
          <cell r="J594" t="str">
            <v>U</v>
          </cell>
          <cell r="K594" t="str">
            <v>OH</v>
          </cell>
          <cell r="L594">
            <v>3</v>
          </cell>
          <cell r="O594">
            <v>2</v>
          </cell>
          <cell r="Q594" t="str">
            <v>60-90</v>
          </cell>
          <cell r="R594" t="str">
            <v>W</v>
          </cell>
          <cell r="W594">
            <v>0</v>
          </cell>
        </row>
        <row r="595">
          <cell r="W595">
            <v>0</v>
          </cell>
        </row>
        <row r="596">
          <cell r="W596">
            <v>0</v>
          </cell>
        </row>
        <row r="597">
          <cell r="W597">
            <v>0</v>
          </cell>
        </row>
        <row r="598">
          <cell r="W598">
            <v>0</v>
          </cell>
        </row>
        <row r="599">
          <cell r="W599">
            <v>0</v>
          </cell>
        </row>
        <row r="600">
          <cell r="G600" t="str">
            <v>Jariwala</v>
          </cell>
          <cell r="H600" t="str">
            <v>NYC</v>
          </cell>
          <cell r="I600" t="str">
            <v>D</v>
          </cell>
          <cell r="J600" t="str">
            <v>U</v>
          </cell>
          <cell r="L600">
            <v>1</v>
          </cell>
          <cell r="O600">
            <v>1</v>
          </cell>
          <cell r="W600">
            <v>37759</v>
          </cell>
        </row>
        <row r="601">
          <cell r="G601" t="str">
            <v>Borkoria</v>
          </cell>
          <cell r="H601" t="str">
            <v>NYC</v>
          </cell>
          <cell r="I601" t="str">
            <v>M</v>
          </cell>
          <cell r="J601" t="str">
            <v>U</v>
          </cell>
          <cell r="K601" t="str">
            <v>RA</v>
          </cell>
          <cell r="L601">
            <v>4</v>
          </cell>
          <cell r="M601">
            <v>2</v>
          </cell>
          <cell r="N601" t="str">
            <v>Y</v>
          </cell>
          <cell r="O601">
            <v>1</v>
          </cell>
          <cell r="Q601" t="str">
            <v>30-60</v>
          </cell>
          <cell r="R601" t="str">
            <v>N</v>
          </cell>
          <cell r="W601">
            <v>37759</v>
          </cell>
        </row>
        <row r="602">
          <cell r="G602" t="str">
            <v>Willis</v>
          </cell>
          <cell r="H602" t="str">
            <v>USA</v>
          </cell>
          <cell r="I602" t="str">
            <v>D</v>
          </cell>
          <cell r="J602" t="str">
            <v>M</v>
          </cell>
          <cell r="K602" t="str">
            <v>RA</v>
          </cell>
          <cell r="L602">
            <v>3</v>
          </cell>
          <cell r="M602">
            <v>2</v>
          </cell>
          <cell r="N602" t="str">
            <v>Y</v>
          </cell>
          <cell r="O602">
            <v>1</v>
          </cell>
          <cell r="Q602" t="str">
            <v>30-60</v>
          </cell>
          <cell r="R602" t="str">
            <v>N</v>
          </cell>
          <cell r="W602">
            <v>37759</v>
          </cell>
        </row>
        <row r="603">
          <cell r="G603" t="str">
            <v>Singh</v>
          </cell>
          <cell r="H603" t="str">
            <v>NYC</v>
          </cell>
          <cell r="I603" t="str">
            <v>D</v>
          </cell>
          <cell r="J603" t="str">
            <v>O</v>
          </cell>
          <cell r="K603" t="str">
            <v>RA</v>
          </cell>
          <cell r="L603">
            <v>2</v>
          </cell>
          <cell r="M603">
            <v>2</v>
          </cell>
          <cell r="N603" t="str">
            <v>N</v>
          </cell>
          <cell r="O603">
            <v>2</v>
          </cell>
          <cell r="Q603" t="str">
            <v>IMMED</v>
          </cell>
          <cell r="R603" t="str">
            <v>O</v>
          </cell>
          <cell r="W603">
            <v>37759</v>
          </cell>
        </row>
        <row r="604">
          <cell r="G604" t="str">
            <v>Klein</v>
          </cell>
          <cell r="H604" t="str">
            <v>NYC</v>
          </cell>
          <cell r="I604" t="str">
            <v>D</v>
          </cell>
          <cell r="J604" t="str">
            <v>N</v>
          </cell>
          <cell r="K604" t="str">
            <v>RA</v>
          </cell>
          <cell r="L604">
            <v>3</v>
          </cell>
          <cell r="M604">
            <v>2</v>
          </cell>
          <cell r="N604" t="str">
            <v>N</v>
          </cell>
          <cell r="O604">
            <v>1</v>
          </cell>
          <cell r="Q604" t="str">
            <v>IMMED</v>
          </cell>
          <cell r="R604" t="str">
            <v>O</v>
          </cell>
          <cell r="W604">
            <v>37759</v>
          </cell>
        </row>
        <row r="605">
          <cell r="G605" t="str">
            <v>Groff</v>
          </cell>
          <cell r="H605" t="str">
            <v>NYC</v>
          </cell>
          <cell r="I605" t="str">
            <v>M</v>
          </cell>
          <cell r="J605" t="str">
            <v>N</v>
          </cell>
          <cell r="K605" t="str">
            <v>RA</v>
          </cell>
          <cell r="L605">
            <v>4</v>
          </cell>
          <cell r="M605">
            <v>2</v>
          </cell>
          <cell r="N605" t="str">
            <v>Y</v>
          </cell>
          <cell r="O605">
            <v>1</v>
          </cell>
          <cell r="Q605" t="str">
            <v>30-60</v>
          </cell>
          <cell r="R605" t="str">
            <v>W</v>
          </cell>
          <cell r="W605">
            <v>37759</v>
          </cell>
        </row>
        <row r="606">
          <cell r="G606" t="str">
            <v>Neuman</v>
          </cell>
          <cell r="H606" t="str">
            <v>NYC</v>
          </cell>
          <cell r="I606" t="str">
            <v>M</v>
          </cell>
          <cell r="J606" t="str">
            <v>O</v>
          </cell>
          <cell r="K606" t="str">
            <v>RA</v>
          </cell>
          <cell r="L606">
            <v>4</v>
          </cell>
          <cell r="M606">
            <v>1</v>
          </cell>
          <cell r="N606" t="str">
            <v>N</v>
          </cell>
          <cell r="O606" t="str">
            <v>S</v>
          </cell>
          <cell r="Q606" t="str">
            <v>30-60</v>
          </cell>
          <cell r="R606" t="str">
            <v>W</v>
          </cell>
          <cell r="W606">
            <v>37759</v>
          </cell>
        </row>
        <row r="607">
          <cell r="G607" t="str">
            <v>Dealy</v>
          </cell>
          <cell r="H607" t="str">
            <v>NYC</v>
          </cell>
          <cell r="I607" t="str">
            <v>D</v>
          </cell>
          <cell r="J607" t="str">
            <v>O</v>
          </cell>
          <cell r="K607" t="str">
            <v>RA</v>
          </cell>
          <cell r="L607">
            <v>4</v>
          </cell>
          <cell r="M607">
            <v>1</v>
          </cell>
          <cell r="N607" t="str">
            <v>N</v>
          </cell>
          <cell r="O607" t="str">
            <v>S</v>
          </cell>
          <cell r="Q607" t="str">
            <v>30-60</v>
          </cell>
          <cell r="R607" t="str">
            <v>W</v>
          </cell>
          <cell r="W607">
            <v>37759</v>
          </cell>
        </row>
        <row r="608">
          <cell r="G608" t="str">
            <v>Shore</v>
          </cell>
          <cell r="H608" t="str">
            <v>NYC</v>
          </cell>
          <cell r="I608" t="str">
            <v>O</v>
          </cell>
          <cell r="J608" t="str">
            <v>O</v>
          </cell>
          <cell r="K608" t="str">
            <v>RA</v>
          </cell>
          <cell r="L608">
            <v>4</v>
          </cell>
          <cell r="M608">
            <v>1</v>
          </cell>
          <cell r="N608" t="str">
            <v>N</v>
          </cell>
          <cell r="O608" t="str">
            <v>S</v>
          </cell>
          <cell r="W608">
            <v>37759</v>
          </cell>
        </row>
        <row r="609">
          <cell r="G609" t="str">
            <v>Jarman</v>
          </cell>
          <cell r="H609" t="str">
            <v>NYC</v>
          </cell>
          <cell r="I609" t="str">
            <v>O</v>
          </cell>
          <cell r="K609" t="str">
            <v>RA</v>
          </cell>
          <cell r="W609">
            <v>37759</v>
          </cell>
        </row>
        <row r="610">
          <cell r="G610" t="str">
            <v>Damett</v>
          </cell>
          <cell r="H610" t="str">
            <v>NYC</v>
          </cell>
          <cell r="I610" t="str">
            <v>O</v>
          </cell>
          <cell r="J610" t="str">
            <v>P</v>
          </cell>
          <cell r="K610" t="str">
            <v>RA</v>
          </cell>
          <cell r="L610">
            <v>2</v>
          </cell>
          <cell r="O610" t="str">
            <v>S</v>
          </cell>
          <cell r="Q610" t="str">
            <v>30-60</v>
          </cell>
          <cell r="R610" t="str">
            <v>B</v>
          </cell>
          <cell r="W610">
            <v>37759</v>
          </cell>
        </row>
        <row r="611">
          <cell r="G611" t="str">
            <v>Evert</v>
          </cell>
          <cell r="H611" t="str">
            <v>NYC</v>
          </cell>
          <cell r="I611" t="str">
            <v>D</v>
          </cell>
          <cell r="J611" t="str">
            <v>O</v>
          </cell>
          <cell r="K611" t="str">
            <v>RA</v>
          </cell>
          <cell r="L611">
            <v>4</v>
          </cell>
          <cell r="N611" t="str">
            <v>N</v>
          </cell>
          <cell r="O611" t="str">
            <v>S</v>
          </cell>
          <cell r="Q611" t="str">
            <v>30-60</v>
          </cell>
          <cell r="R611" t="str">
            <v>N</v>
          </cell>
          <cell r="W611">
            <v>37759</v>
          </cell>
        </row>
        <row r="612">
          <cell r="G612" t="str">
            <v>Romanoff</v>
          </cell>
          <cell r="H612" t="str">
            <v>NYC</v>
          </cell>
          <cell r="I612" t="str">
            <v>U</v>
          </cell>
          <cell r="J612" t="str">
            <v>M</v>
          </cell>
          <cell r="K612" t="str">
            <v>RH</v>
          </cell>
          <cell r="L612">
            <v>4</v>
          </cell>
          <cell r="M612">
            <v>2</v>
          </cell>
          <cell r="N612" t="str">
            <v>N</v>
          </cell>
          <cell r="O612">
            <v>2</v>
          </cell>
          <cell r="Q612" t="str">
            <v>30-60</v>
          </cell>
          <cell r="R612" t="str">
            <v>W</v>
          </cell>
          <cell r="W612">
            <v>37759</v>
          </cell>
        </row>
        <row r="613">
          <cell r="G613" t="str">
            <v>Dinnall</v>
          </cell>
          <cell r="H613" t="str">
            <v>O</v>
          </cell>
          <cell r="I613" t="str">
            <v>M</v>
          </cell>
          <cell r="J613" t="str">
            <v>N</v>
          </cell>
          <cell r="K613" t="str">
            <v>RH</v>
          </cell>
          <cell r="L613">
            <v>4</v>
          </cell>
          <cell r="M613">
            <v>2</v>
          </cell>
          <cell r="N613" t="str">
            <v>N</v>
          </cell>
          <cell r="O613">
            <v>1</v>
          </cell>
          <cell r="Q613" t="str">
            <v>30-60</v>
          </cell>
          <cell r="R613" t="str">
            <v>W</v>
          </cell>
          <cell r="W613">
            <v>37759</v>
          </cell>
        </row>
        <row r="614">
          <cell r="G614" t="str">
            <v>Johnson</v>
          </cell>
          <cell r="H614" t="str">
            <v>NYC</v>
          </cell>
          <cell r="I614" t="str">
            <v>O</v>
          </cell>
          <cell r="J614" t="str">
            <v>O</v>
          </cell>
          <cell r="K614" t="str">
            <v>RA</v>
          </cell>
          <cell r="L614">
            <v>3</v>
          </cell>
          <cell r="M614">
            <v>2</v>
          </cell>
          <cell r="N614" t="str">
            <v>N</v>
          </cell>
          <cell r="O614">
            <v>2</v>
          </cell>
          <cell r="Q614" t="str">
            <v>30-60</v>
          </cell>
          <cell r="R614" t="str">
            <v>I</v>
          </cell>
          <cell r="W614">
            <v>37759</v>
          </cell>
        </row>
        <row r="615">
          <cell r="G615" t="str">
            <v>Harrison</v>
          </cell>
          <cell r="H615" t="str">
            <v>NYC</v>
          </cell>
          <cell r="I615" t="str">
            <v>O</v>
          </cell>
          <cell r="J615" t="str">
            <v>O</v>
          </cell>
          <cell r="K615" t="str">
            <v>RA</v>
          </cell>
          <cell r="L615">
            <v>4</v>
          </cell>
          <cell r="N615" t="str">
            <v>Y</v>
          </cell>
          <cell r="O615">
            <v>2</v>
          </cell>
          <cell r="Q615" t="str">
            <v>60-90</v>
          </cell>
          <cell r="R615" t="str">
            <v>I</v>
          </cell>
          <cell r="W615">
            <v>37759</v>
          </cell>
        </row>
        <row r="616">
          <cell r="G616" t="str">
            <v>Rieser</v>
          </cell>
          <cell r="H616" t="str">
            <v>NYC</v>
          </cell>
          <cell r="I616" t="str">
            <v>O</v>
          </cell>
          <cell r="J616" t="str">
            <v>O</v>
          </cell>
          <cell r="K616" t="str">
            <v>RA</v>
          </cell>
          <cell r="L616">
            <v>4</v>
          </cell>
          <cell r="M616">
            <v>2</v>
          </cell>
          <cell r="N616" t="str">
            <v>N</v>
          </cell>
          <cell r="O616">
            <v>1</v>
          </cell>
          <cell r="Q616" t="str">
            <v>60-90</v>
          </cell>
          <cell r="R616" t="str">
            <v>B</v>
          </cell>
          <cell r="W616">
            <v>37759</v>
          </cell>
        </row>
        <row r="617">
          <cell r="G617" t="str">
            <v>James</v>
          </cell>
          <cell r="H617" t="str">
            <v>NYC</v>
          </cell>
          <cell r="I617" t="str">
            <v>U</v>
          </cell>
          <cell r="J617" t="str">
            <v>U</v>
          </cell>
          <cell r="K617" t="str">
            <v>RA</v>
          </cell>
          <cell r="L617">
            <v>1</v>
          </cell>
          <cell r="M617">
            <v>1</v>
          </cell>
          <cell r="N617" t="str">
            <v>Y</v>
          </cell>
          <cell r="O617" t="str">
            <v>S</v>
          </cell>
          <cell r="Q617" t="str">
            <v>60-90</v>
          </cell>
          <cell r="R617" t="str">
            <v>R</v>
          </cell>
          <cell r="W617">
            <v>37759</v>
          </cell>
        </row>
        <row r="618">
          <cell r="G618" t="str">
            <v>Bagnato</v>
          </cell>
          <cell r="H618" t="str">
            <v>NYC</v>
          </cell>
          <cell r="I618" t="str">
            <v>D</v>
          </cell>
          <cell r="J618" t="str">
            <v>O</v>
          </cell>
          <cell r="K618" t="str">
            <v>RA</v>
          </cell>
          <cell r="L618">
            <v>5</v>
          </cell>
          <cell r="M618">
            <v>4</v>
          </cell>
          <cell r="N618" t="str">
            <v>Y</v>
          </cell>
          <cell r="O618">
            <v>2</v>
          </cell>
          <cell r="Q618" t="str">
            <v>30-60</v>
          </cell>
          <cell r="R618" t="str">
            <v>O</v>
          </cell>
          <cell r="W618">
            <v>37759</v>
          </cell>
        </row>
        <row r="619">
          <cell r="G619" t="str">
            <v>Cahill</v>
          </cell>
          <cell r="H619" t="str">
            <v>NYC</v>
          </cell>
          <cell r="I619" t="str">
            <v>D</v>
          </cell>
          <cell r="J619" t="str">
            <v>U</v>
          </cell>
          <cell r="K619" t="str">
            <v>RA</v>
          </cell>
          <cell r="L619">
            <v>2</v>
          </cell>
          <cell r="M619">
            <v>4</v>
          </cell>
          <cell r="N619" t="str">
            <v>N</v>
          </cell>
          <cell r="O619" t="str">
            <v>S</v>
          </cell>
          <cell r="Q619" t="str">
            <v>60-90</v>
          </cell>
          <cell r="R619" t="str">
            <v>N</v>
          </cell>
          <cell r="W619">
            <v>37759</v>
          </cell>
        </row>
        <row r="620">
          <cell r="G620" t="str">
            <v>Lu</v>
          </cell>
          <cell r="H620" t="str">
            <v>NYC</v>
          </cell>
          <cell r="I620" t="str">
            <v>M</v>
          </cell>
          <cell r="J620" t="str">
            <v>U</v>
          </cell>
          <cell r="K620" t="str">
            <v>RA</v>
          </cell>
          <cell r="L620">
            <v>2</v>
          </cell>
          <cell r="M620">
            <v>4</v>
          </cell>
          <cell r="N620" t="str">
            <v>N</v>
          </cell>
          <cell r="O620" t="str">
            <v>S</v>
          </cell>
          <cell r="Q620" t="str">
            <v>30-60</v>
          </cell>
          <cell r="R620" t="str">
            <v>B</v>
          </cell>
          <cell r="W620">
            <v>37759</v>
          </cell>
        </row>
        <row r="621">
          <cell r="G621" t="str">
            <v>R</v>
          </cell>
          <cell r="H621" t="str">
            <v>NYC</v>
          </cell>
          <cell r="I621" t="str">
            <v>D</v>
          </cell>
          <cell r="J621" t="str">
            <v>N</v>
          </cell>
          <cell r="K621" t="str">
            <v>RH</v>
          </cell>
          <cell r="L621">
            <v>4</v>
          </cell>
          <cell r="N621" t="str">
            <v>N</v>
          </cell>
          <cell r="O621">
            <v>2</v>
          </cell>
          <cell r="Q621" t="str">
            <v>30-60</v>
          </cell>
          <cell r="R621" t="str">
            <v>W</v>
          </cell>
          <cell r="W621">
            <v>37759</v>
          </cell>
        </row>
        <row r="622">
          <cell r="G622" t="str">
            <v>Nainel</v>
          </cell>
          <cell r="H622" t="str">
            <v>NYC</v>
          </cell>
          <cell r="I622" t="str">
            <v>D</v>
          </cell>
          <cell r="J622" t="str">
            <v>N</v>
          </cell>
          <cell r="K622" t="str">
            <v>RH</v>
          </cell>
          <cell r="L622">
            <v>4</v>
          </cell>
          <cell r="N622" t="str">
            <v>N</v>
          </cell>
          <cell r="O622">
            <v>1</v>
          </cell>
          <cell r="Q622" t="str">
            <v>30-60</v>
          </cell>
          <cell r="R622" t="str">
            <v>W</v>
          </cell>
          <cell r="W622">
            <v>37759</v>
          </cell>
        </row>
        <row r="623">
          <cell r="G623" t="str">
            <v>Sheikhzadeh</v>
          </cell>
          <cell r="H623" t="str">
            <v>NYC</v>
          </cell>
          <cell r="I623" t="str">
            <v>D</v>
          </cell>
          <cell r="J623" t="str">
            <v>N</v>
          </cell>
          <cell r="K623" t="str">
            <v>RA</v>
          </cell>
          <cell r="L623">
            <v>1</v>
          </cell>
          <cell r="N623" t="str">
            <v>N</v>
          </cell>
          <cell r="O623" t="str">
            <v>S</v>
          </cell>
          <cell r="Q623" t="str">
            <v>FLEX</v>
          </cell>
          <cell r="R623" t="str">
            <v>O</v>
          </cell>
          <cell r="W623">
            <v>37759</v>
          </cell>
        </row>
        <row r="624">
          <cell r="G624" t="str">
            <v>Pinto</v>
          </cell>
          <cell r="H624" t="str">
            <v>NYC</v>
          </cell>
          <cell r="I624" t="str">
            <v>D</v>
          </cell>
          <cell r="J624" t="str">
            <v>O</v>
          </cell>
          <cell r="K624" t="str">
            <v>RA</v>
          </cell>
          <cell r="L624">
            <v>1</v>
          </cell>
          <cell r="N624" t="str">
            <v>N</v>
          </cell>
          <cell r="O624" t="str">
            <v>S</v>
          </cell>
          <cell r="Q624" t="str">
            <v>IMMED</v>
          </cell>
          <cell r="R624" t="str">
            <v>B</v>
          </cell>
          <cell r="W624">
            <v>37759</v>
          </cell>
        </row>
        <row r="625">
          <cell r="G625" t="str">
            <v>Shei</v>
          </cell>
          <cell r="H625" t="str">
            <v>NYC</v>
          </cell>
          <cell r="I625" t="str">
            <v>D</v>
          </cell>
          <cell r="J625" t="str">
            <v>O</v>
          </cell>
          <cell r="K625" t="str">
            <v>RA</v>
          </cell>
          <cell r="L625">
            <v>1</v>
          </cell>
          <cell r="N625" t="str">
            <v>N</v>
          </cell>
          <cell r="O625" t="str">
            <v>S</v>
          </cell>
          <cell r="Q625" t="str">
            <v>IMMED</v>
          </cell>
          <cell r="R625" t="str">
            <v>O</v>
          </cell>
          <cell r="W625">
            <v>37759</v>
          </cell>
        </row>
        <row r="626">
          <cell r="G626" t="str">
            <v>Landau</v>
          </cell>
          <cell r="H626" t="str">
            <v>NYC</v>
          </cell>
          <cell r="I626" t="str">
            <v>M</v>
          </cell>
          <cell r="J626" t="str">
            <v>N</v>
          </cell>
          <cell r="K626" t="str">
            <v>RA</v>
          </cell>
          <cell r="L626">
            <v>3</v>
          </cell>
          <cell r="M626">
            <v>1</v>
          </cell>
          <cell r="N626" t="str">
            <v>Y</v>
          </cell>
          <cell r="O626">
            <v>1</v>
          </cell>
          <cell r="Q626" t="str">
            <v>IMMED</v>
          </cell>
          <cell r="R626" t="str">
            <v>W</v>
          </cell>
          <cell r="W626">
            <v>37759</v>
          </cell>
        </row>
        <row r="627">
          <cell r="G627" t="str">
            <v>Fitmarino</v>
          </cell>
          <cell r="H627" t="str">
            <v>NYC</v>
          </cell>
          <cell r="I627" t="str">
            <v>M</v>
          </cell>
          <cell r="J627" t="str">
            <v>U</v>
          </cell>
          <cell r="K627" t="str">
            <v>RA</v>
          </cell>
          <cell r="L627">
            <v>5</v>
          </cell>
          <cell r="M627">
            <v>4</v>
          </cell>
          <cell r="N627" t="str">
            <v>N</v>
          </cell>
          <cell r="O627">
            <v>3</v>
          </cell>
          <cell r="Q627" t="str">
            <v>IMMED</v>
          </cell>
          <cell r="R627" t="str">
            <v>W</v>
          </cell>
          <cell r="W627">
            <v>37759</v>
          </cell>
        </row>
        <row r="628">
          <cell r="G628" t="str">
            <v>Apostolides</v>
          </cell>
          <cell r="H628" t="str">
            <v>NYC</v>
          </cell>
          <cell r="I628" t="str">
            <v>M</v>
          </cell>
          <cell r="J628" t="str">
            <v>M</v>
          </cell>
          <cell r="K628" t="str">
            <v>RA</v>
          </cell>
          <cell r="L628">
            <v>1</v>
          </cell>
          <cell r="M628">
            <v>1</v>
          </cell>
          <cell r="N628" t="str">
            <v>N</v>
          </cell>
          <cell r="O628">
            <v>2</v>
          </cell>
          <cell r="Q628" t="str">
            <v>IMMED</v>
          </cell>
          <cell r="R628" t="str">
            <v>I</v>
          </cell>
          <cell r="W628">
            <v>37759</v>
          </cell>
        </row>
        <row r="629">
          <cell r="G629" t="str">
            <v>Stalie</v>
          </cell>
          <cell r="H629" t="str">
            <v>NYC</v>
          </cell>
          <cell r="I629" t="str">
            <v>M</v>
          </cell>
          <cell r="J629" t="str">
            <v>U</v>
          </cell>
          <cell r="K629" t="str">
            <v>RA</v>
          </cell>
          <cell r="L629">
            <v>4</v>
          </cell>
          <cell r="M629">
            <v>2</v>
          </cell>
          <cell r="N629" t="str">
            <v>Y</v>
          </cell>
          <cell r="O629">
            <v>1</v>
          </cell>
          <cell r="Q629" t="str">
            <v>30-60</v>
          </cell>
          <cell r="R629" t="str">
            <v>N</v>
          </cell>
          <cell r="W629">
            <v>37759</v>
          </cell>
        </row>
        <row r="630">
          <cell r="G630" t="str">
            <v>O'Connell</v>
          </cell>
          <cell r="H630" t="str">
            <v>NYC</v>
          </cell>
          <cell r="I630" t="str">
            <v>M</v>
          </cell>
          <cell r="J630" t="str">
            <v>N</v>
          </cell>
          <cell r="K630" t="str">
            <v>RA</v>
          </cell>
          <cell r="L630">
            <v>3</v>
          </cell>
          <cell r="M630">
            <v>1</v>
          </cell>
          <cell r="N630" t="str">
            <v>N</v>
          </cell>
          <cell r="O630">
            <v>2</v>
          </cell>
          <cell r="Q630" t="str">
            <v>30-60</v>
          </cell>
          <cell r="R630" t="str">
            <v>N</v>
          </cell>
          <cell r="W630">
            <v>37759</v>
          </cell>
        </row>
        <row r="631">
          <cell r="G631" t="str">
            <v>O'Connell</v>
          </cell>
          <cell r="H631" t="str">
            <v>NYC</v>
          </cell>
          <cell r="I631" t="str">
            <v>M</v>
          </cell>
          <cell r="J631" t="str">
            <v>N</v>
          </cell>
          <cell r="K631" t="str">
            <v>RA</v>
          </cell>
          <cell r="L631">
            <v>3</v>
          </cell>
          <cell r="M631">
            <v>1</v>
          </cell>
          <cell r="N631" t="str">
            <v>N</v>
          </cell>
          <cell r="O631">
            <v>2</v>
          </cell>
          <cell r="Q631" t="str">
            <v>30-60</v>
          </cell>
          <cell r="R631" t="str">
            <v>N</v>
          </cell>
          <cell r="W631">
            <v>0</v>
          </cell>
        </row>
        <row r="632">
          <cell r="G632" t="str">
            <v>O'Connell</v>
          </cell>
          <cell r="H632" t="str">
            <v>NYC</v>
          </cell>
          <cell r="I632" t="str">
            <v>M</v>
          </cell>
          <cell r="J632" t="str">
            <v>N</v>
          </cell>
          <cell r="K632" t="str">
            <v>RA</v>
          </cell>
          <cell r="L632">
            <v>3</v>
          </cell>
          <cell r="M632">
            <v>1</v>
          </cell>
          <cell r="N632" t="str">
            <v>N</v>
          </cell>
          <cell r="O632">
            <v>2</v>
          </cell>
          <cell r="Q632" t="str">
            <v>30-60</v>
          </cell>
          <cell r="R632" t="str">
            <v>N</v>
          </cell>
          <cell r="W632">
            <v>0</v>
          </cell>
        </row>
        <row r="633">
          <cell r="W633">
            <v>0</v>
          </cell>
        </row>
        <row r="634">
          <cell r="W634">
            <v>0</v>
          </cell>
        </row>
        <row r="635">
          <cell r="W635">
            <v>0</v>
          </cell>
        </row>
        <row r="636">
          <cell r="W636">
            <v>0</v>
          </cell>
        </row>
        <row r="637">
          <cell r="W637">
            <v>0</v>
          </cell>
        </row>
        <row r="638">
          <cell r="W638">
            <v>0</v>
          </cell>
        </row>
        <row r="639">
          <cell r="W639">
            <v>0</v>
          </cell>
        </row>
        <row r="640">
          <cell r="G640" t="str">
            <v>Creronin</v>
          </cell>
          <cell r="H640" t="str">
            <v>NYC</v>
          </cell>
          <cell r="J640" t="str">
            <v>O</v>
          </cell>
          <cell r="L640">
            <v>1</v>
          </cell>
          <cell r="O640" t="str">
            <v>S</v>
          </cell>
          <cell r="Q640" t="str">
            <v>30-60</v>
          </cell>
          <cell r="R640" t="str">
            <v>W</v>
          </cell>
          <cell r="W640">
            <v>37760</v>
          </cell>
        </row>
        <row r="641">
          <cell r="G641" t="str">
            <v>Brickner</v>
          </cell>
          <cell r="H641" t="str">
            <v>NYC</v>
          </cell>
          <cell r="I641" t="str">
            <v>M</v>
          </cell>
          <cell r="J641" t="str">
            <v>M</v>
          </cell>
          <cell r="K641" t="str">
            <v>OH</v>
          </cell>
          <cell r="L641">
            <v>3</v>
          </cell>
          <cell r="O641">
            <v>1</v>
          </cell>
          <cell r="Q641" t="str">
            <v>IMMED</v>
          </cell>
          <cell r="R641" t="str">
            <v>B</v>
          </cell>
          <cell r="W641">
            <v>37760</v>
          </cell>
        </row>
        <row r="642">
          <cell r="G642" t="str">
            <v>Mann</v>
          </cell>
          <cell r="H642" t="str">
            <v>NYC</v>
          </cell>
          <cell r="I642" t="str">
            <v>D</v>
          </cell>
          <cell r="J642" t="str">
            <v>S</v>
          </cell>
          <cell r="K642" t="str">
            <v>OH</v>
          </cell>
          <cell r="L642">
            <v>5</v>
          </cell>
          <cell r="N642" t="str">
            <v>N</v>
          </cell>
          <cell r="O642">
            <v>2</v>
          </cell>
          <cell r="Q642" t="str">
            <v>30-60</v>
          </cell>
          <cell r="R642" t="str">
            <v>B</v>
          </cell>
          <cell r="W642">
            <v>37760</v>
          </cell>
        </row>
        <row r="643">
          <cell r="G643" t="str">
            <v>Geller</v>
          </cell>
          <cell r="H643" t="str">
            <v>O</v>
          </cell>
          <cell r="I643" t="str">
            <v>D</v>
          </cell>
          <cell r="J643" t="str">
            <v>M</v>
          </cell>
          <cell r="K643" t="str">
            <v>RA</v>
          </cell>
          <cell r="L643">
            <v>4</v>
          </cell>
          <cell r="N643" t="str">
            <v>N</v>
          </cell>
          <cell r="O643">
            <v>1</v>
          </cell>
          <cell r="Q643" t="str">
            <v>IMMED</v>
          </cell>
          <cell r="R643" t="str">
            <v>I</v>
          </cell>
          <cell r="W643">
            <v>37760</v>
          </cell>
        </row>
        <row r="644">
          <cell r="G644" t="str">
            <v>Baker</v>
          </cell>
          <cell r="H644" t="str">
            <v>NYC</v>
          </cell>
          <cell r="I644" t="str">
            <v>M</v>
          </cell>
          <cell r="J644" t="str">
            <v>P</v>
          </cell>
          <cell r="K644" t="str">
            <v>OH</v>
          </cell>
          <cell r="L644">
            <v>5</v>
          </cell>
          <cell r="M644">
            <v>3</v>
          </cell>
          <cell r="N644" t="str">
            <v>N</v>
          </cell>
          <cell r="O644">
            <v>1</v>
          </cell>
          <cell r="Q644" t="str">
            <v>60-90</v>
          </cell>
          <cell r="R644" t="str">
            <v>N</v>
          </cell>
          <cell r="W644">
            <v>37760</v>
          </cell>
        </row>
        <row r="645">
          <cell r="G645" t="str">
            <v>Chhabra</v>
          </cell>
          <cell r="H645" t="str">
            <v>NYC</v>
          </cell>
          <cell r="I645" t="str">
            <v>M</v>
          </cell>
          <cell r="J645" t="str">
            <v>U</v>
          </cell>
          <cell r="K645" t="str">
            <v>OH</v>
          </cell>
          <cell r="L645">
            <v>2</v>
          </cell>
          <cell r="M645">
            <v>3</v>
          </cell>
          <cell r="N645" t="str">
            <v>N</v>
          </cell>
          <cell r="O645" t="str">
            <v>S</v>
          </cell>
          <cell r="Q645" t="str">
            <v>30-60</v>
          </cell>
          <cell r="R645" t="str">
            <v>W</v>
          </cell>
          <cell r="W645">
            <v>37760</v>
          </cell>
        </row>
        <row r="646">
          <cell r="G646" t="str">
            <v>Rose</v>
          </cell>
          <cell r="H646" t="str">
            <v>NYC</v>
          </cell>
          <cell r="I646" t="str">
            <v>D</v>
          </cell>
          <cell r="J646" t="str">
            <v>O</v>
          </cell>
          <cell r="K646" t="str">
            <v>RA</v>
          </cell>
          <cell r="L646">
            <v>5</v>
          </cell>
          <cell r="M646">
            <v>2</v>
          </cell>
          <cell r="N646" t="str">
            <v>Y</v>
          </cell>
          <cell r="O646">
            <v>2</v>
          </cell>
          <cell r="Q646" t="str">
            <v>60-90</v>
          </cell>
          <cell r="R646" t="str">
            <v>B</v>
          </cell>
          <cell r="W646">
            <v>37760</v>
          </cell>
        </row>
        <row r="647">
          <cell r="G647" t="str">
            <v>Gormin</v>
          </cell>
          <cell r="H647" t="str">
            <v>NYC</v>
          </cell>
          <cell r="I647" t="str">
            <v>D</v>
          </cell>
          <cell r="J647" t="str">
            <v>U</v>
          </cell>
          <cell r="K647" t="str">
            <v>RA</v>
          </cell>
          <cell r="L647">
            <v>4</v>
          </cell>
          <cell r="M647">
            <v>2</v>
          </cell>
          <cell r="N647" t="str">
            <v>N</v>
          </cell>
          <cell r="O647">
            <v>1</v>
          </cell>
          <cell r="Q647" t="str">
            <v>FLEX</v>
          </cell>
          <cell r="R647" t="str">
            <v>O</v>
          </cell>
          <cell r="W647">
            <v>37760</v>
          </cell>
        </row>
        <row r="648">
          <cell r="G648" t="str">
            <v>Griffith</v>
          </cell>
          <cell r="H648" t="str">
            <v>NYC</v>
          </cell>
          <cell r="I648" t="str">
            <v>D</v>
          </cell>
          <cell r="J648" t="str">
            <v>U</v>
          </cell>
          <cell r="K648" t="str">
            <v>RA</v>
          </cell>
          <cell r="L648">
            <v>1</v>
          </cell>
          <cell r="M648">
            <v>2</v>
          </cell>
          <cell r="N648" t="str">
            <v>N</v>
          </cell>
          <cell r="O648">
            <v>1</v>
          </cell>
          <cell r="Q648" t="str">
            <v>30-60</v>
          </cell>
          <cell r="R648" t="str">
            <v>O</v>
          </cell>
          <cell r="W648">
            <v>37760</v>
          </cell>
        </row>
        <row r="649">
          <cell r="G649" t="str">
            <v>Liambas</v>
          </cell>
          <cell r="H649" t="str">
            <v>NYC</v>
          </cell>
          <cell r="I649" t="str">
            <v>U</v>
          </cell>
          <cell r="J649" t="str">
            <v>M</v>
          </cell>
          <cell r="K649" t="str">
            <v>RA</v>
          </cell>
          <cell r="L649">
            <v>2</v>
          </cell>
          <cell r="M649">
            <v>1</v>
          </cell>
          <cell r="N649" t="str">
            <v>Y</v>
          </cell>
          <cell r="O649">
            <v>1</v>
          </cell>
          <cell r="Q649" t="str">
            <v>IMMED</v>
          </cell>
          <cell r="R649" t="str">
            <v>W</v>
          </cell>
          <cell r="W649">
            <v>37760</v>
          </cell>
        </row>
        <row r="650">
          <cell r="G650" t="str">
            <v>Schneider</v>
          </cell>
          <cell r="H650" t="str">
            <v>USA</v>
          </cell>
          <cell r="I650" t="str">
            <v>M</v>
          </cell>
          <cell r="J650" t="str">
            <v>M</v>
          </cell>
          <cell r="K650" t="str">
            <v>RA</v>
          </cell>
          <cell r="L650">
            <v>3</v>
          </cell>
          <cell r="M650">
            <v>1</v>
          </cell>
          <cell r="N650" t="str">
            <v>N</v>
          </cell>
          <cell r="O650">
            <v>1</v>
          </cell>
          <cell r="Q650" t="str">
            <v>IMMED</v>
          </cell>
          <cell r="R650" t="str">
            <v>B</v>
          </cell>
          <cell r="W650">
            <v>37760</v>
          </cell>
        </row>
        <row r="651">
          <cell r="G651" t="str">
            <v>Lesniak</v>
          </cell>
          <cell r="H651" t="str">
            <v>USA</v>
          </cell>
          <cell r="I651" t="str">
            <v>D</v>
          </cell>
          <cell r="J651" t="str">
            <v>M</v>
          </cell>
          <cell r="K651" t="str">
            <v>OH</v>
          </cell>
          <cell r="L651">
            <v>1</v>
          </cell>
          <cell r="M651">
            <v>1</v>
          </cell>
          <cell r="N651" t="str">
            <v>N</v>
          </cell>
          <cell r="O651">
            <v>1</v>
          </cell>
          <cell r="Q651" t="str">
            <v>IMMED</v>
          </cell>
          <cell r="R651" t="str">
            <v>R</v>
          </cell>
          <cell r="W651">
            <v>37760</v>
          </cell>
        </row>
        <row r="652">
          <cell r="G652" t="str">
            <v>Baker</v>
          </cell>
          <cell r="H652" t="str">
            <v>USA</v>
          </cell>
          <cell r="I652" t="str">
            <v>D</v>
          </cell>
          <cell r="J652" t="str">
            <v>M</v>
          </cell>
          <cell r="K652" t="str">
            <v>OH</v>
          </cell>
          <cell r="L652">
            <v>2</v>
          </cell>
          <cell r="M652">
            <v>2</v>
          </cell>
          <cell r="N652" t="str">
            <v>N</v>
          </cell>
          <cell r="O652">
            <v>2</v>
          </cell>
          <cell r="Q652" t="str">
            <v>30-60</v>
          </cell>
          <cell r="R652" t="str">
            <v>B</v>
          </cell>
          <cell r="W652">
            <v>37760</v>
          </cell>
        </row>
        <row r="653">
          <cell r="G653" t="str">
            <v>North</v>
          </cell>
          <cell r="H653" t="str">
            <v>USA</v>
          </cell>
          <cell r="I653" t="str">
            <v>D</v>
          </cell>
          <cell r="J653" t="str">
            <v>O</v>
          </cell>
          <cell r="K653" t="str">
            <v>OH</v>
          </cell>
          <cell r="L653">
            <v>3</v>
          </cell>
          <cell r="M653">
            <v>2</v>
          </cell>
          <cell r="N653" t="str">
            <v>N</v>
          </cell>
          <cell r="O653">
            <v>1</v>
          </cell>
          <cell r="Q653" t="str">
            <v>30-60</v>
          </cell>
          <cell r="R653" t="str">
            <v>I</v>
          </cell>
          <cell r="W653">
            <v>37760</v>
          </cell>
        </row>
        <row r="654">
          <cell r="G654" t="str">
            <v>North</v>
          </cell>
          <cell r="H654" t="str">
            <v>USA</v>
          </cell>
          <cell r="J654" t="str">
            <v>O</v>
          </cell>
          <cell r="L654">
            <v>3</v>
          </cell>
          <cell r="M654">
            <v>2</v>
          </cell>
          <cell r="N654" t="str">
            <v>N</v>
          </cell>
          <cell r="O654">
            <v>1</v>
          </cell>
          <cell r="Q654" t="str">
            <v>30-60</v>
          </cell>
          <cell r="R654" t="str">
            <v>I</v>
          </cell>
          <cell r="W654">
            <v>0</v>
          </cell>
        </row>
        <row r="655">
          <cell r="G655" t="str">
            <v>North</v>
          </cell>
          <cell r="J655" t="str">
            <v>O</v>
          </cell>
          <cell r="L655">
            <v>3</v>
          </cell>
          <cell r="O655">
            <v>1</v>
          </cell>
          <cell r="Q655" t="str">
            <v>30-60</v>
          </cell>
          <cell r="R655" t="str">
            <v>I</v>
          </cell>
          <cell r="W655">
            <v>0</v>
          </cell>
        </row>
        <row r="656">
          <cell r="G656" t="str">
            <v>Stronnes</v>
          </cell>
          <cell r="H656" t="str">
            <v>NYC</v>
          </cell>
          <cell r="I656" t="str">
            <v>D</v>
          </cell>
          <cell r="J656" t="str">
            <v>U</v>
          </cell>
          <cell r="K656" t="str">
            <v>RA</v>
          </cell>
          <cell r="L656">
            <v>4</v>
          </cell>
          <cell r="M656">
            <v>2</v>
          </cell>
          <cell r="N656" t="str">
            <v>Y</v>
          </cell>
          <cell r="O656">
            <v>1</v>
          </cell>
          <cell r="Q656" t="str">
            <v>30-60</v>
          </cell>
          <cell r="R656" t="str">
            <v>W</v>
          </cell>
          <cell r="W656">
            <v>37761</v>
          </cell>
        </row>
        <row r="657">
          <cell r="G657" t="str">
            <v>Brinzerhoff</v>
          </cell>
          <cell r="H657" t="str">
            <v>USA</v>
          </cell>
          <cell r="I657" t="str">
            <v>U</v>
          </cell>
          <cell r="J657" t="str">
            <v>M</v>
          </cell>
          <cell r="K657" t="str">
            <v>RA</v>
          </cell>
          <cell r="L657">
            <v>1</v>
          </cell>
          <cell r="M657">
            <v>1</v>
          </cell>
          <cell r="N657" t="str">
            <v>N</v>
          </cell>
          <cell r="O657" t="str">
            <v>S</v>
          </cell>
          <cell r="Q657" t="str">
            <v>IMMED</v>
          </cell>
          <cell r="R657" t="str">
            <v>I</v>
          </cell>
          <cell r="W657">
            <v>37761</v>
          </cell>
        </row>
        <row r="658">
          <cell r="G658" t="str">
            <v>Denhart</v>
          </cell>
          <cell r="H658" t="str">
            <v>O</v>
          </cell>
          <cell r="I658" t="str">
            <v>D</v>
          </cell>
          <cell r="J658" t="str">
            <v>M</v>
          </cell>
          <cell r="K658" t="str">
            <v>OC</v>
          </cell>
          <cell r="L658">
            <v>2</v>
          </cell>
          <cell r="M658">
            <v>1</v>
          </cell>
          <cell r="N658" t="str">
            <v>N</v>
          </cell>
          <cell r="O658" t="str">
            <v>S</v>
          </cell>
          <cell r="Q658" t="str">
            <v>30-60</v>
          </cell>
          <cell r="R658" t="str">
            <v>N</v>
          </cell>
          <cell r="W658">
            <v>37761</v>
          </cell>
        </row>
        <row r="659">
          <cell r="G659" t="str">
            <v>Fischer</v>
          </cell>
          <cell r="H659" t="str">
            <v>NYC</v>
          </cell>
          <cell r="I659" t="str">
            <v>D</v>
          </cell>
          <cell r="J659" t="str">
            <v>U</v>
          </cell>
          <cell r="K659" t="str">
            <v>OC</v>
          </cell>
          <cell r="L659">
            <v>2</v>
          </cell>
          <cell r="M659">
            <v>1</v>
          </cell>
          <cell r="N659" t="str">
            <v>N</v>
          </cell>
          <cell r="O659">
            <v>2</v>
          </cell>
          <cell r="Q659" t="str">
            <v>30-60</v>
          </cell>
          <cell r="R659" t="str">
            <v>W</v>
          </cell>
          <cell r="W659">
            <v>37761</v>
          </cell>
        </row>
        <row r="660">
          <cell r="G660" t="str">
            <v>Mitchell</v>
          </cell>
          <cell r="H660" t="str">
            <v>NYC</v>
          </cell>
          <cell r="I660" t="str">
            <v>M</v>
          </cell>
          <cell r="J660" t="str">
            <v>U</v>
          </cell>
          <cell r="K660" t="str">
            <v>RA</v>
          </cell>
          <cell r="L660">
            <v>5</v>
          </cell>
          <cell r="M660">
            <v>2</v>
          </cell>
          <cell r="N660" t="str">
            <v>N</v>
          </cell>
          <cell r="O660">
            <v>1</v>
          </cell>
          <cell r="Q660" t="str">
            <v>60-90</v>
          </cell>
          <cell r="R660" t="str">
            <v>W</v>
          </cell>
          <cell r="W660">
            <v>37761</v>
          </cell>
        </row>
        <row r="661">
          <cell r="G661" t="str">
            <v>Bassila</v>
          </cell>
          <cell r="H661" t="str">
            <v>USA</v>
          </cell>
          <cell r="I661" t="str">
            <v>M</v>
          </cell>
          <cell r="J661" t="str">
            <v>M</v>
          </cell>
          <cell r="K661" t="str">
            <v>RA</v>
          </cell>
          <cell r="L661">
            <v>4</v>
          </cell>
          <cell r="M661">
            <v>2</v>
          </cell>
          <cell r="N661" t="str">
            <v>N</v>
          </cell>
          <cell r="O661">
            <v>2</v>
          </cell>
          <cell r="Q661" t="str">
            <v>30-60</v>
          </cell>
          <cell r="R661" t="str">
            <v>R</v>
          </cell>
          <cell r="W661">
            <v>37761</v>
          </cell>
        </row>
        <row r="662">
          <cell r="G662" t="str">
            <v>Smee</v>
          </cell>
          <cell r="H662" t="str">
            <v>NYC</v>
          </cell>
          <cell r="I662" t="str">
            <v>D</v>
          </cell>
          <cell r="J662" t="str">
            <v>M</v>
          </cell>
          <cell r="K662" t="str">
            <v>RA</v>
          </cell>
          <cell r="L662">
            <v>3</v>
          </cell>
          <cell r="M662">
            <v>2</v>
          </cell>
          <cell r="N662" t="str">
            <v>N</v>
          </cell>
          <cell r="O662">
            <v>1</v>
          </cell>
          <cell r="Q662" t="str">
            <v>IMMED</v>
          </cell>
          <cell r="R662" t="str">
            <v>W</v>
          </cell>
          <cell r="W662">
            <v>37761</v>
          </cell>
        </row>
        <row r="663">
          <cell r="G663" t="str">
            <v>Baker</v>
          </cell>
          <cell r="H663" t="str">
            <v>NYC</v>
          </cell>
          <cell r="I663" t="str">
            <v>D</v>
          </cell>
          <cell r="J663" t="str">
            <v>O</v>
          </cell>
          <cell r="K663" t="str">
            <v>RA</v>
          </cell>
          <cell r="L663">
            <v>3</v>
          </cell>
          <cell r="M663">
            <v>2</v>
          </cell>
          <cell r="N663" t="str">
            <v>N</v>
          </cell>
          <cell r="O663">
            <v>3</v>
          </cell>
          <cell r="Q663" t="str">
            <v>IMMED</v>
          </cell>
          <cell r="R663" t="str">
            <v>B</v>
          </cell>
          <cell r="W663">
            <v>37761</v>
          </cell>
        </row>
        <row r="664">
          <cell r="G664" t="str">
            <v>Brecher</v>
          </cell>
          <cell r="H664" t="str">
            <v>NYC</v>
          </cell>
          <cell r="I664" t="str">
            <v>D</v>
          </cell>
          <cell r="J664" t="str">
            <v>O</v>
          </cell>
          <cell r="L664">
            <v>1</v>
          </cell>
          <cell r="M664">
            <v>2</v>
          </cell>
          <cell r="N664" t="str">
            <v>N</v>
          </cell>
          <cell r="O664">
            <v>1</v>
          </cell>
          <cell r="Q664" t="str">
            <v>IMMED</v>
          </cell>
          <cell r="R664" t="str">
            <v>B</v>
          </cell>
          <cell r="W664">
            <v>37761</v>
          </cell>
        </row>
        <row r="665">
          <cell r="G665" t="str">
            <v>McClanahan</v>
          </cell>
          <cell r="H665" t="str">
            <v>USA</v>
          </cell>
          <cell r="I665" t="str">
            <v>O</v>
          </cell>
          <cell r="J665" t="str">
            <v>M</v>
          </cell>
          <cell r="K665" t="str">
            <v>OH</v>
          </cell>
          <cell r="L665">
            <v>3</v>
          </cell>
          <cell r="M665">
            <v>2</v>
          </cell>
          <cell r="N665" t="str">
            <v>N</v>
          </cell>
          <cell r="O665" t="str">
            <v>S</v>
          </cell>
          <cell r="Q665" t="str">
            <v>IMMED</v>
          </cell>
          <cell r="R665" t="str">
            <v>B</v>
          </cell>
          <cell r="W665">
            <v>37761</v>
          </cell>
        </row>
        <row r="666">
          <cell r="G666" t="str">
            <v>Caoy</v>
          </cell>
          <cell r="H666" t="str">
            <v>NYC</v>
          </cell>
          <cell r="I666" t="str">
            <v>M</v>
          </cell>
          <cell r="J666" t="str">
            <v>N</v>
          </cell>
          <cell r="K666" t="str">
            <v>OC</v>
          </cell>
          <cell r="L666">
            <v>5</v>
          </cell>
          <cell r="M666">
            <v>4</v>
          </cell>
          <cell r="N666" t="str">
            <v>N</v>
          </cell>
          <cell r="O666">
            <v>2</v>
          </cell>
          <cell r="Q666" t="str">
            <v>30-60</v>
          </cell>
          <cell r="R666" t="str">
            <v>R</v>
          </cell>
          <cell r="W666">
            <v>37761</v>
          </cell>
        </row>
        <row r="667">
          <cell r="G667" t="str">
            <v>Nunn</v>
          </cell>
          <cell r="H667" t="str">
            <v>O</v>
          </cell>
          <cell r="I667" t="str">
            <v>D</v>
          </cell>
          <cell r="J667" t="str">
            <v>S</v>
          </cell>
          <cell r="K667" t="str">
            <v>OC</v>
          </cell>
          <cell r="L667">
            <v>5</v>
          </cell>
          <cell r="M667">
            <v>4</v>
          </cell>
          <cell r="N667" t="str">
            <v>N</v>
          </cell>
          <cell r="O667" t="str">
            <v>S</v>
          </cell>
          <cell r="Q667" t="str">
            <v>IMMED</v>
          </cell>
          <cell r="R667" t="str">
            <v>W</v>
          </cell>
          <cell r="W667">
            <v>37761</v>
          </cell>
        </row>
        <row r="668">
          <cell r="G668" t="str">
            <v>Nunn</v>
          </cell>
          <cell r="H668" t="str">
            <v>O</v>
          </cell>
          <cell r="I668" t="str">
            <v>D</v>
          </cell>
          <cell r="J668" t="str">
            <v>S</v>
          </cell>
          <cell r="K668" t="str">
            <v>OC</v>
          </cell>
          <cell r="L668">
            <v>5</v>
          </cell>
          <cell r="M668">
            <v>4</v>
          </cell>
          <cell r="N668" t="str">
            <v>N</v>
          </cell>
          <cell r="O668" t="str">
            <v>S</v>
          </cell>
          <cell r="Q668" t="str">
            <v>IMMED</v>
          </cell>
          <cell r="R668" t="str">
            <v>W</v>
          </cell>
          <cell r="W668">
            <v>0</v>
          </cell>
        </row>
        <row r="669">
          <cell r="G669" t="str">
            <v>Driscoll</v>
          </cell>
          <cell r="H669" t="str">
            <v>O</v>
          </cell>
          <cell r="I669" t="str">
            <v>O</v>
          </cell>
          <cell r="J669" t="str">
            <v>O</v>
          </cell>
          <cell r="L669">
            <v>4</v>
          </cell>
          <cell r="M669">
            <v>2</v>
          </cell>
          <cell r="N669" t="str">
            <v>N</v>
          </cell>
          <cell r="O669">
            <v>2</v>
          </cell>
          <cell r="Q669" t="str">
            <v>60-90</v>
          </cell>
          <cell r="R669" t="str">
            <v>N</v>
          </cell>
          <cell r="W669">
            <v>37762</v>
          </cell>
        </row>
        <row r="670">
          <cell r="G670" t="str">
            <v>Chhabra</v>
          </cell>
          <cell r="H670" t="str">
            <v>NYC</v>
          </cell>
          <cell r="I670" t="str">
            <v>D</v>
          </cell>
          <cell r="J670" t="str">
            <v>U</v>
          </cell>
          <cell r="L670">
            <v>2</v>
          </cell>
          <cell r="M670">
            <v>1</v>
          </cell>
          <cell r="N670" t="str">
            <v>N</v>
          </cell>
          <cell r="O670" t="str">
            <v>S</v>
          </cell>
          <cell r="Q670" t="str">
            <v>30-60</v>
          </cell>
          <cell r="R670" t="str">
            <v>W</v>
          </cell>
          <cell r="W670">
            <v>37762</v>
          </cell>
        </row>
        <row r="671">
          <cell r="G671" t="str">
            <v>Lou</v>
          </cell>
          <cell r="H671" t="str">
            <v>NYC</v>
          </cell>
          <cell r="I671" t="str">
            <v>M</v>
          </cell>
          <cell r="J671" t="str">
            <v>O</v>
          </cell>
          <cell r="K671" t="str">
            <v>RA</v>
          </cell>
          <cell r="L671">
            <v>2</v>
          </cell>
          <cell r="M671">
            <v>2</v>
          </cell>
          <cell r="N671" t="str">
            <v>N</v>
          </cell>
          <cell r="O671" t="str">
            <v>S</v>
          </cell>
          <cell r="Q671" t="str">
            <v>30-60</v>
          </cell>
          <cell r="R671" t="str">
            <v>N</v>
          </cell>
          <cell r="W671">
            <v>37762</v>
          </cell>
        </row>
        <row r="672">
          <cell r="G672" t="str">
            <v>Goodrich</v>
          </cell>
          <cell r="H672" t="str">
            <v>NYC</v>
          </cell>
          <cell r="I672" t="str">
            <v>M</v>
          </cell>
          <cell r="J672" t="str">
            <v>N</v>
          </cell>
          <cell r="K672" t="str">
            <v>RA</v>
          </cell>
          <cell r="L672">
            <v>2</v>
          </cell>
          <cell r="M672">
            <v>2</v>
          </cell>
          <cell r="N672" t="str">
            <v>N</v>
          </cell>
          <cell r="O672">
            <v>3</v>
          </cell>
          <cell r="Q672" t="str">
            <v>IMMED</v>
          </cell>
          <cell r="R672" t="str">
            <v>B</v>
          </cell>
          <cell r="W672">
            <v>37762</v>
          </cell>
        </row>
        <row r="673">
          <cell r="G673" t="str">
            <v>Moyar</v>
          </cell>
          <cell r="H673" t="str">
            <v>NYC</v>
          </cell>
          <cell r="I673" t="str">
            <v>M</v>
          </cell>
          <cell r="J673" t="str">
            <v>N</v>
          </cell>
          <cell r="K673" t="str">
            <v>RA</v>
          </cell>
          <cell r="M673">
            <v>2</v>
          </cell>
          <cell r="N673" t="str">
            <v>N</v>
          </cell>
          <cell r="O673">
            <v>3</v>
          </cell>
          <cell r="Q673" t="str">
            <v>IMMED</v>
          </cell>
          <cell r="R673" t="str">
            <v>B</v>
          </cell>
          <cell r="W673">
            <v>37762</v>
          </cell>
        </row>
        <row r="674">
          <cell r="G674" t="str">
            <v>Jaeger</v>
          </cell>
          <cell r="H674" t="str">
            <v>NYC</v>
          </cell>
          <cell r="I674" t="str">
            <v>U</v>
          </cell>
          <cell r="J674" t="str">
            <v>U</v>
          </cell>
          <cell r="K674" t="str">
            <v>RA</v>
          </cell>
          <cell r="L674">
            <v>2</v>
          </cell>
          <cell r="N674" t="str">
            <v>Y</v>
          </cell>
          <cell r="O674" t="str">
            <v>S</v>
          </cell>
          <cell r="Q674" t="str">
            <v>30-60</v>
          </cell>
          <cell r="R674" t="str">
            <v>I</v>
          </cell>
          <cell r="W674">
            <v>37762</v>
          </cell>
        </row>
        <row r="675">
          <cell r="G675" t="str">
            <v>Sowa</v>
          </cell>
          <cell r="H675" t="str">
            <v>TRI</v>
          </cell>
          <cell r="I675" t="str">
            <v>U</v>
          </cell>
          <cell r="J675" t="str">
            <v>U</v>
          </cell>
          <cell r="K675" t="str">
            <v>RA</v>
          </cell>
          <cell r="L675">
            <v>2</v>
          </cell>
          <cell r="N675" t="str">
            <v>Y</v>
          </cell>
          <cell r="O675">
            <v>2</v>
          </cell>
          <cell r="Q675" t="str">
            <v>30-60</v>
          </cell>
          <cell r="R675" t="str">
            <v>I</v>
          </cell>
          <cell r="W675">
            <v>37762</v>
          </cell>
        </row>
        <row r="676">
          <cell r="G676" t="str">
            <v>Siegel</v>
          </cell>
          <cell r="H676" t="str">
            <v>NYC</v>
          </cell>
          <cell r="I676" t="str">
            <v>U</v>
          </cell>
          <cell r="J676" t="str">
            <v>N</v>
          </cell>
          <cell r="K676" t="str">
            <v>RA</v>
          </cell>
          <cell r="L676">
            <v>5</v>
          </cell>
          <cell r="N676" t="str">
            <v>Y</v>
          </cell>
          <cell r="O676">
            <v>2</v>
          </cell>
          <cell r="Q676" t="str">
            <v>30-60</v>
          </cell>
          <cell r="R676" t="str">
            <v>B</v>
          </cell>
          <cell r="W676">
            <v>37762</v>
          </cell>
        </row>
        <row r="677">
          <cell r="G677" t="str">
            <v>Fig</v>
          </cell>
          <cell r="H677" t="str">
            <v>NYC</v>
          </cell>
          <cell r="I677" t="str">
            <v>D</v>
          </cell>
          <cell r="J677" t="str">
            <v>U</v>
          </cell>
          <cell r="K677" t="str">
            <v>RA</v>
          </cell>
          <cell r="L677">
            <v>2</v>
          </cell>
          <cell r="N677" t="str">
            <v>Y</v>
          </cell>
          <cell r="O677">
            <v>1</v>
          </cell>
          <cell r="Q677" t="str">
            <v>60-90</v>
          </cell>
          <cell r="R677" t="str">
            <v>R</v>
          </cell>
          <cell r="W677">
            <v>37762</v>
          </cell>
        </row>
        <row r="678">
          <cell r="G678" t="str">
            <v>Aline</v>
          </cell>
          <cell r="H678" t="str">
            <v>NYC</v>
          </cell>
          <cell r="I678" t="str">
            <v>U</v>
          </cell>
          <cell r="J678" t="str">
            <v>N</v>
          </cell>
          <cell r="K678" t="str">
            <v>RA</v>
          </cell>
          <cell r="L678">
            <v>1</v>
          </cell>
          <cell r="M678">
            <v>3</v>
          </cell>
          <cell r="N678" t="str">
            <v>N</v>
          </cell>
          <cell r="O678">
            <v>2</v>
          </cell>
          <cell r="Q678" t="str">
            <v>30-60</v>
          </cell>
          <cell r="R678" t="str">
            <v>N</v>
          </cell>
          <cell r="W678">
            <v>37762</v>
          </cell>
        </row>
        <row r="679">
          <cell r="G679" t="str">
            <v>Aline</v>
          </cell>
          <cell r="H679" t="str">
            <v>NYC</v>
          </cell>
          <cell r="I679" t="str">
            <v>U</v>
          </cell>
          <cell r="J679" t="str">
            <v>N</v>
          </cell>
          <cell r="K679" t="str">
            <v>RA</v>
          </cell>
          <cell r="L679">
            <v>1</v>
          </cell>
          <cell r="M679">
            <v>3</v>
          </cell>
          <cell r="N679" t="str">
            <v>N</v>
          </cell>
          <cell r="O679">
            <v>2</v>
          </cell>
          <cell r="Q679" t="str">
            <v>30-60</v>
          </cell>
          <cell r="R679" t="str">
            <v>N</v>
          </cell>
          <cell r="W679">
            <v>0</v>
          </cell>
        </row>
        <row r="680">
          <cell r="G680" t="str">
            <v>Aline</v>
          </cell>
          <cell r="I680" t="str">
            <v>U</v>
          </cell>
          <cell r="J680" t="str">
            <v>N</v>
          </cell>
          <cell r="L680">
            <v>1</v>
          </cell>
          <cell r="M680">
            <v>3</v>
          </cell>
          <cell r="N680" t="str">
            <v>N</v>
          </cell>
          <cell r="O680">
            <v>2</v>
          </cell>
          <cell r="Q680" t="str">
            <v>30-60</v>
          </cell>
          <cell r="R680" t="str">
            <v>N</v>
          </cell>
          <cell r="W680">
            <v>0</v>
          </cell>
        </row>
        <row r="681">
          <cell r="W681">
            <v>0</v>
          </cell>
        </row>
        <row r="682">
          <cell r="W682">
            <v>0</v>
          </cell>
        </row>
        <row r="683">
          <cell r="W683">
            <v>0</v>
          </cell>
        </row>
        <row r="684">
          <cell r="W684">
            <v>0</v>
          </cell>
        </row>
        <row r="685">
          <cell r="W685">
            <v>0</v>
          </cell>
        </row>
        <row r="686">
          <cell r="W686">
            <v>0</v>
          </cell>
        </row>
        <row r="687">
          <cell r="W687">
            <v>0</v>
          </cell>
        </row>
        <row r="688">
          <cell r="W688">
            <v>0</v>
          </cell>
        </row>
        <row r="689">
          <cell r="W689">
            <v>0</v>
          </cell>
        </row>
        <row r="690">
          <cell r="W690">
            <v>0</v>
          </cell>
        </row>
        <row r="691">
          <cell r="W691">
            <v>0</v>
          </cell>
        </row>
        <row r="692">
          <cell r="W692">
            <v>0</v>
          </cell>
        </row>
        <row r="693">
          <cell r="G693" t="str">
            <v>Warner</v>
          </cell>
          <cell r="R693" t="str">
            <v>B</v>
          </cell>
          <cell r="W693">
            <v>37763</v>
          </cell>
        </row>
        <row r="694">
          <cell r="G694" t="str">
            <v>Sakoff</v>
          </cell>
          <cell r="R694" t="str">
            <v>B</v>
          </cell>
          <cell r="W694">
            <v>37763</v>
          </cell>
        </row>
        <row r="695">
          <cell r="G695" t="str">
            <v>Wang</v>
          </cell>
          <cell r="H695" t="str">
            <v>O</v>
          </cell>
          <cell r="J695" t="str">
            <v>M</v>
          </cell>
          <cell r="K695" t="str">
            <v>RA</v>
          </cell>
          <cell r="O695">
            <v>1</v>
          </cell>
          <cell r="Q695" t="str">
            <v>30-60</v>
          </cell>
          <cell r="R695" t="str">
            <v>B</v>
          </cell>
          <cell r="W695">
            <v>37763</v>
          </cell>
        </row>
        <row r="696">
          <cell r="G696" t="str">
            <v>McCoal</v>
          </cell>
          <cell r="H696" t="str">
            <v>O</v>
          </cell>
          <cell r="I696" t="str">
            <v>D</v>
          </cell>
          <cell r="J696" t="str">
            <v>M</v>
          </cell>
          <cell r="K696" t="str">
            <v>RH</v>
          </cell>
          <cell r="L696">
            <v>5</v>
          </cell>
          <cell r="M696">
            <v>2</v>
          </cell>
          <cell r="N696" t="str">
            <v>N</v>
          </cell>
          <cell r="O696">
            <v>2</v>
          </cell>
          <cell r="Q696" t="str">
            <v>30-60</v>
          </cell>
          <cell r="R696" t="str">
            <v>B</v>
          </cell>
          <cell r="W696">
            <v>37763</v>
          </cell>
        </row>
        <row r="697">
          <cell r="G697" t="str">
            <v>Kawaja</v>
          </cell>
          <cell r="H697" t="str">
            <v>NYC</v>
          </cell>
          <cell r="I697" t="str">
            <v>U</v>
          </cell>
          <cell r="J697" t="str">
            <v>O</v>
          </cell>
          <cell r="K697" t="str">
            <v>RA</v>
          </cell>
          <cell r="L697">
            <v>5</v>
          </cell>
          <cell r="M697">
            <v>2</v>
          </cell>
          <cell r="N697" t="str">
            <v>N</v>
          </cell>
          <cell r="O697">
            <v>1</v>
          </cell>
          <cell r="Q697" t="str">
            <v>30-60</v>
          </cell>
          <cell r="R697" t="str">
            <v>W</v>
          </cell>
          <cell r="W697">
            <v>37763</v>
          </cell>
        </row>
        <row r="698">
          <cell r="G698" t="str">
            <v>Lopez</v>
          </cell>
          <cell r="H698" t="str">
            <v>USA</v>
          </cell>
          <cell r="I698" t="str">
            <v>D</v>
          </cell>
          <cell r="J698" t="str">
            <v>M</v>
          </cell>
          <cell r="K698" t="str">
            <v>RA</v>
          </cell>
          <cell r="L698">
            <v>3</v>
          </cell>
          <cell r="M698">
            <v>2</v>
          </cell>
          <cell r="N698" t="str">
            <v>N</v>
          </cell>
          <cell r="O698">
            <v>1</v>
          </cell>
          <cell r="Q698" t="str">
            <v>30-60</v>
          </cell>
          <cell r="R698" t="str">
            <v>N</v>
          </cell>
          <cell r="W698">
            <v>37763</v>
          </cell>
        </row>
        <row r="699">
          <cell r="G699" t="str">
            <v>Coleman</v>
          </cell>
          <cell r="H699" t="str">
            <v>USA</v>
          </cell>
          <cell r="I699" t="str">
            <v>D</v>
          </cell>
          <cell r="J699" t="str">
            <v>U</v>
          </cell>
          <cell r="K699" t="str">
            <v>RA</v>
          </cell>
          <cell r="L699">
            <v>2</v>
          </cell>
          <cell r="M699">
            <v>2</v>
          </cell>
          <cell r="N699" t="str">
            <v>N</v>
          </cell>
          <cell r="O699">
            <v>1</v>
          </cell>
          <cell r="Q699" t="str">
            <v>30-60</v>
          </cell>
          <cell r="R699" t="str">
            <v>W</v>
          </cell>
          <cell r="W699">
            <v>37763</v>
          </cell>
        </row>
        <row r="700">
          <cell r="G700" t="str">
            <v>Lee</v>
          </cell>
          <cell r="H700" t="str">
            <v>TRI</v>
          </cell>
          <cell r="I700" t="str">
            <v>D</v>
          </cell>
          <cell r="J700" t="str">
            <v>M</v>
          </cell>
          <cell r="K700" t="str">
            <v>RA</v>
          </cell>
          <cell r="L700">
            <v>3</v>
          </cell>
          <cell r="O700" t="str">
            <v>S</v>
          </cell>
          <cell r="Q700" t="str">
            <v>30-60</v>
          </cell>
          <cell r="R700" t="str">
            <v>W</v>
          </cell>
          <cell r="W700">
            <v>37763</v>
          </cell>
        </row>
        <row r="701">
          <cell r="G701" t="str">
            <v>Difronzo</v>
          </cell>
          <cell r="H701" t="str">
            <v>NYC</v>
          </cell>
          <cell r="I701" t="str">
            <v>D</v>
          </cell>
          <cell r="J701" t="str">
            <v>U</v>
          </cell>
          <cell r="L701">
            <v>1</v>
          </cell>
          <cell r="M701">
            <v>2</v>
          </cell>
          <cell r="N701" t="str">
            <v>N</v>
          </cell>
          <cell r="O701">
            <v>2</v>
          </cell>
          <cell r="Q701" t="str">
            <v>FLEX</v>
          </cell>
          <cell r="R701" t="str">
            <v>B</v>
          </cell>
          <cell r="W701">
            <v>37763</v>
          </cell>
        </row>
        <row r="702">
          <cell r="G702" t="str">
            <v>Mullen</v>
          </cell>
          <cell r="H702" t="str">
            <v>NYC</v>
          </cell>
          <cell r="J702" t="str">
            <v>S</v>
          </cell>
          <cell r="L702">
            <v>1</v>
          </cell>
          <cell r="M702">
            <v>2</v>
          </cell>
          <cell r="N702" t="str">
            <v>N</v>
          </cell>
          <cell r="O702" t="str">
            <v>S</v>
          </cell>
          <cell r="Q702" t="str">
            <v>30-60</v>
          </cell>
          <cell r="R702" t="str">
            <v>O</v>
          </cell>
          <cell r="W702">
            <v>37763</v>
          </cell>
        </row>
        <row r="703">
          <cell r="G703" t="str">
            <v>Onkey</v>
          </cell>
          <cell r="H703" t="str">
            <v>NYC</v>
          </cell>
          <cell r="I703" t="str">
            <v>M</v>
          </cell>
          <cell r="J703" t="str">
            <v>O</v>
          </cell>
          <cell r="K703" t="str">
            <v>RA</v>
          </cell>
          <cell r="L703">
            <v>4</v>
          </cell>
          <cell r="M703">
            <v>1</v>
          </cell>
          <cell r="N703" t="str">
            <v>N</v>
          </cell>
          <cell r="O703">
            <v>1</v>
          </cell>
          <cell r="Q703" t="str">
            <v>30-60</v>
          </cell>
          <cell r="R703" t="str">
            <v>B</v>
          </cell>
          <cell r="W703">
            <v>37763</v>
          </cell>
        </row>
        <row r="704">
          <cell r="G704" t="str">
            <v>Onkey</v>
          </cell>
          <cell r="H704" t="str">
            <v>NYC</v>
          </cell>
          <cell r="I704" t="str">
            <v>M</v>
          </cell>
          <cell r="J704" t="str">
            <v>O</v>
          </cell>
          <cell r="K704" t="str">
            <v>RA</v>
          </cell>
          <cell r="L704">
            <v>4</v>
          </cell>
          <cell r="M704">
            <v>1</v>
          </cell>
          <cell r="N704" t="str">
            <v>N</v>
          </cell>
          <cell r="O704">
            <v>1</v>
          </cell>
          <cell r="Q704" t="str">
            <v>30-60</v>
          </cell>
          <cell r="R704" t="str">
            <v>B</v>
          </cell>
          <cell r="W704">
            <v>0</v>
          </cell>
        </row>
        <row r="705">
          <cell r="G705" t="str">
            <v>Onkey</v>
          </cell>
          <cell r="H705" t="str">
            <v>NYC</v>
          </cell>
          <cell r="I705" t="str">
            <v>M</v>
          </cell>
          <cell r="J705" t="str">
            <v>O</v>
          </cell>
          <cell r="K705" t="str">
            <v>RA</v>
          </cell>
          <cell r="L705">
            <v>4</v>
          </cell>
          <cell r="M705">
            <v>1</v>
          </cell>
          <cell r="N705" t="str">
            <v>N</v>
          </cell>
          <cell r="O705">
            <v>1</v>
          </cell>
          <cell r="Q705" t="str">
            <v>30-60</v>
          </cell>
          <cell r="R705" t="str">
            <v>B</v>
          </cell>
          <cell r="W705">
            <v>0</v>
          </cell>
        </row>
        <row r="706">
          <cell r="W706">
            <v>0</v>
          </cell>
        </row>
        <row r="707">
          <cell r="W707">
            <v>0</v>
          </cell>
        </row>
        <row r="708">
          <cell r="W708">
            <v>0</v>
          </cell>
        </row>
        <row r="709">
          <cell r="W709">
            <v>0</v>
          </cell>
        </row>
        <row r="710">
          <cell r="W710">
            <v>0</v>
          </cell>
        </row>
        <row r="711">
          <cell r="W711">
            <v>0</v>
          </cell>
        </row>
        <row r="712">
          <cell r="W712">
            <v>0</v>
          </cell>
        </row>
        <row r="713">
          <cell r="W713">
            <v>0</v>
          </cell>
        </row>
        <row r="714">
          <cell r="G714" t="str">
            <v>Hodes</v>
          </cell>
          <cell r="H714" t="str">
            <v>USA</v>
          </cell>
          <cell r="I714" t="str">
            <v>M</v>
          </cell>
          <cell r="J714" t="str">
            <v>M</v>
          </cell>
          <cell r="K714" t="str">
            <v>OH</v>
          </cell>
          <cell r="L714">
            <v>2</v>
          </cell>
          <cell r="M714">
            <v>2</v>
          </cell>
          <cell r="N714" t="str">
            <v>N</v>
          </cell>
          <cell r="O714">
            <v>1</v>
          </cell>
          <cell r="Q714" t="str">
            <v>60-90</v>
          </cell>
          <cell r="R714" t="str">
            <v>B</v>
          </cell>
          <cell r="W714">
            <v>37764</v>
          </cell>
        </row>
        <row r="715">
          <cell r="G715" t="str">
            <v>Knob</v>
          </cell>
          <cell r="H715" t="str">
            <v>NYC</v>
          </cell>
          <cell r="I715" t="str">
            <v>M</v>
          </cell>
          <cell r="J715" t="str">
            <v>O</v>
          </cell>
          <cell r="K715" t="str">
            <v>OH</v>
          </cell>
          <cell r="L715">
            <v>3</v>
          </cell>
          <cell r="M715">
            <v>2</v>
          </cell>
          <cell r="N715" t="str">
            <v>N</v>
          </cell>
          <cell r="O715">
            <v>1</v>
          </cell>
          <cell r="Q715" t="str">
            <v>IMMED</v>
          </cell>
          <cell r="R715" t="str">
            <v>I</v>
          </cell>
          <cell r="W715">
            <v>37764</v>
          </cell>
        </row>
        <row r="716">
          <cell r="G716" t="str">
            <v>Hadler</v>
          </cell>
          <cell r="H716" t="str">
            <v>USA</v>
          </cell>
          <cell r="I716" t="str">
            <v>M</v>
          </cell>
          <cell r="J716" t="str">
            <v>M</v>
          </cell>
          <cell r="K716" t="str">
            <v>OH</v>
          </cell>
          <cell r="L716">
            <v>2</v>
          </cell>
          <cell r="M716">
            <v>2</v>
          </cell>
          <cell r="N716" t="str">
            <v>N</v>
          </cell>
          <cell r="O716">
            <v>1</v>
          </cell>
          <cell r="Q716" t="str">
            <v>60-90</v>
          </cell>
          <cell r="R716" t="str">
            <v>B</v>
          </cell>
          <cell r="S716" t="str">
            <v>Citi Habitats</v>
          </cell>
          <cell r="W716">
            <v>37764</v>
          </cell>
        </row>
        <row r="717">
          <cell r="G717" t="str">
            <v>McLean</v>
          </cell>
          <cell r="H717" t="str">
            <v>NYC</v>
          </cell>
          <cell r="I717" t="str">
            <v>M</v>
          </cell>
          <cell r="J717" t="str">
            <v>U</v>
          </cell>
          <cell r="K717" t="str">
            <v>RA</v>
          </cell>
          <cell r="L717">
            <v>5</v>
          </cell>
          <cell r="M717">
            <v>2</v>
          </cell>
          <cell r="N717" t="str">
            <v>N</v>
          </cell>
          <cell r="O717">
            <v>1</v>
          </cell>
          <cell r="Q717" t="str">
            <v>30-60</v>
          </cell>
          <cell r="R717" t="str">
            <v>B</v>
          </cell>
          <cell r="S717" t="str">
            <v>Citi Habitats</v>
          </cell>
          <cell r="W717">
            <v>37764</v>
          </cell>
        </row>
        <row r="718">
          <cell r="G718" t="str">
            <v>McLean</v>
          </cell>
          <cell r="H718" t="str">
            <v>NYC</v>
          </cell>
          <cell r="I718" t="str">
            <v>M</v>
          </cell>
          <cell r="J718" t="str">
            <v>U</v>
          </cell>
          <cell r="K718" t="str">
            <v>RA</v>
          </cell>
          <cell r="L718">
            <v>5</v>
          </cell>
          <cell r="M718">
            <v>2</v>
          </cell>
          <cell r="N718" t="str">
            <v>N</v>
          </cell>
          <cell r="O718">
            <v>1</v>
          </cell>
          <cell r="Q718" t="str">
            <v>30-60</v>
          </cell>
          <cell r="R718" t="str">
            <v>B</v>
          </cell>
          <cell r="S718" t="str">
            <v>Citi Habitats</v>
          </cell>
          <cell r="W718">
            <v>0</v>
          </cell>
        </row>
        <row r="719">
          <cell r="G719" t="str">
            <v>McLean</v>
          </cell>
          <cell r="H719" t="str">
            <v>NYC</v>
          </cell>
          <cell r="I719" t="str">
            <v>M</v>
          </cell>
          <cell r="J719" t="str">
            <v>U</v>
          </cell>
          <cell r="K719" t="str">
            <v>RA</v>
          </cell>
          <cell r="L719">
            <v>5</v>
          </cell>
          <cell r="N719" t="str">
            <v>N</v>
          </cell>
          <cell r="O719">
            <v>1</v>
          </cell>
          <cell r="Q719" t="str">
            <v>30-60</v>
          </cell>
          <cell r="R719" t="str">
            <v>B</v>
          </cell>
          <cell r="W719">
            <v>0</v>
          </cell>
        </row>
        <row r="720">
          <cell r="W720">
            <v>0</v>
          </cell>
        </row>
        <row r="721">
          <cell r="W721">
            <v>0</v>
          </cell>
        </row>
        <row r="722">
          <cell r="W722">
            <v>0</v>
          </cell>
        </row>
        <row r="723">
          <cell r="W723">
            <v>0</v>
          </cell>
        </row>
        <row r="724">
          <cell r="G724" t="str">
            <v>Coleman</v>
          </cell>
          <cell r="H724" t="str">
            <v>NYC</v>
          </cell>
          <cell r="I724" t="str">
            <v>D</v>
          </cell>
          <cell r="J724" t="str">
            <v>U</v>
          </cell>
          <cell r="L724">
            <v>2</v>
          </cell>
          <cell r="M724">
            <v>2</v>
          </cell>
          <cell r="N724" t="str">
            <v>Y</v>
          </cell>
          <cell r="O724">
            <v>1</v>
          </cell>
          <cell r="Q724" t="str">
            <v>30-60</v>
          </cell>
          <cell r="R724" t="str">
            <v>O</v>
          </cell>
          <cell r="W724">
            <v>37765</v>
          </cell>
        </row>
        <row r="725">
          <cell r="G725" t="str">
            <v>Pondergast</v>
          </cell>
          <cell r="H725" t="str">
            <v>NYC</v>
          </cell>
          <cell r="I725" t="str">
            <v>U</v>
          </cell>
          <cell r="J725" t="str">
            <v>U</v>
          </cell>
          <cell r="L725">
            <v>3</v>
          </cell>
          <cell r="M725">
            <v>2</v>
          </cell>
          <cell r="N725" t="str">
            <v>N</v>
          </cell>
          <cell r="O725">
            <v>1</v>
          </cell>
          <cell r="Q725" t="str">
            <v>30-60</v>
          </cell>
          <cell r="R725" t="str">
            <v>N</v>
          </cell>
          <cell r="W725">
            <v>37765</v>
          </cell>
        </row>
        <row r="726">
          <cell r="G726" t="str">
            <v>Breiten</v>
          </cell>
          <cell r="H726" t="str">
            <v>NYC</v>
          </cell>
          <cell r="I726" t="str">
            <v>M</v>
          </cell>
          <cell r="J726" t="str">
            <v>N</v>
          </cell>
          <cell r="K726" t="str">
            <v>RA</v>
          </cell>
          <cell r="L726">
            <v>5</v>
          </cell>
          <cell r="M726">
            <v>2</v>
          </cell>
          <cell r="N726" t="str">
            <v>N</v>
          </cell>
          <cell r="O726">
            <v>2</v>
          </cell>
          <cell r="Q726" t="str">
            <v>30-60</v>
          </cell>
          <cell r="R726" t="str">
            <v>O</v>
          </cell>
          <cell r="W726">
            <v>37765</v>
          </cell>
        </row>
        <row r="727">
          <cell r="G727" t="str">
            <v>Sanghvi</v>
          </cell>
          <cell r="H727" t="str">
            <v>NYC</v>
          </cell>
          <cell r="I727" t="str">
            <v>M</v>
          </cell>
          <cell r="J727" t="str">
            <v>U</v>
          </cell>
          <cell r="K727" t="str">
            <v>RA</v>
          </cell>
          <cell r="L727">
            <v>4</v>
          </cell>
          <cell r="M727">
            <v>2</v>
          </cell>
          <cell r="N727" t="str">
            <v>N</v>
          </cell>
          <cell r="O727">
            <v>1</v>
          </cell>
          <cell r="Q727" t="str">
            <v>IMMED</v>
          </cell>
          <cell r="R727" t="str">
            <v>N</v>
          </cell>
          <cell r="W727">
            <v>37765</v>
          </cell>
        </row>
        <row r="728">
          <cell r="G728" t="str">
            <v>Boorstein</v>
          </cell>
          <cell r="H728" t="str">
            <v>TRI</v>
          </cell>
          <cell r="I728" t="str">
            <v>M</v>
          </cell>
          <cell r="J728" t="str">
            <v>M</v>
          </cell>
          <cell r="K728" t="str">
            <v>OC</v>
          </cell>
          <cell r="L728">
            <v>5</v>
          </cell>
          <cell r="M728">
            <v>3</v>
          </cell>
          <cell r="N728" t="str">
            <v>Y</v>
          </cell>
          <cell r="O728">
            <v>2</v>
          </cell>
          <cell r="Q728" t="str">
            <v>30-60</v>
          </cell>
          <cell r="R728" t="str">
            <v>R</v>
          </cell>
          <cell r="W728">
            <v>37765</v>
          </cell>
        </row>
        <row r="729">
          <cell r="G729" t="str">
            <v>Boorstein</v>
          </cell>
          <cell r="H729" t="str">
            <v>TRI</v>
          </cell>
          <cell r="I729" t="str">
            <v>M</v>
          </cell>
          <cell r="J729" t="str">
            <v>M</v>
          </cell>
          <cell r="K729" t="str">
            <v>OC</v>
          </cell>
          <cell r="L729">
            <v>5</v>
          </cell>
          <cell r="M729">
            <v>3</v>
          </cell>
          <cell r="N729" t="str">
            <v>Y</v>
          </cell>
          <cell r="O729">
            <v>2</v>
          </cell>
          <cell r="Q729" t="str">
            <v>30-60</v>
          </cell>
          <cell r="R729" t="str">
            <v>R</v>
          </cell>
          <cell r="W729">
            <v>0</v>
          </cell>
        </row>
        <row r="730">
          <cell r="G730" t="str">
            <v>Boorstein</v>
          </cell>
          <cell r="H730" t="str">
            <v>TRI</v>
          </cell>
          <cell r="I730" t="str">
            <v>M</v>
          </cell>
          <cell r="J730" t="str">
            <v>M</v>
          </cell>
          <cell r="K730" t="str">
            <v>OC</v>
          </cell>
          <cell r="L730">
            <v>5</v>
          </cell>
          <cell r="M730">
            <v>3</v>
          </cell>
          <cell r="N730" t="str">
            <v>Y</v>
          </cell>
          <cell r="O730">
            <v>2</v>
          </cell>
          <cell r="Q730" t="str">
            <v>30-60</v>
          </cell>
          <cell r="R730" t="str">
            <v>R</v>
          </cell>
          <cell r="W730">
            <v>0</v>
          </cell>
        </row>
        <row r="731">
          <cell r="W731">
            <v>0</v>
          </cell>
        </row>
        <row r="732">
          <cell r="W732">
            <v>0</v>
          </cell>
        </row>
        <row r="733">
          <cell r="W733">
            <v>0</v>
          </cell>
        </row>
        <row r="734">
          <cell r="W734">
            <v>0</v>
          </cell>
        </row>
        <row r="735">
          <cell r="W735">
            <v>0</v>
          </cell>
        </row>
        <row r="736">
          <cell r="W736">
            <v>0</v>
          </cell>
        </row>
        <row r="737">
          <cell r="W737">
            <v>0</v>
          </cell>
        </row>
        <row r="738">
          <cell r="W738">
            <v>0</v>
          </cell>
        </row>
        <row r="739">
          <cell r="W739">
            <v>0</v>
          </cell>
        </row>
        <row r="740">
          <cell r="W740">
            <v>0</v>
          </cell>
        </row>
        <row r="741">
          <cell r="G741" t="str">
            <v>McLecann</v>
          </cell>
          <cell r="H741" t="str">
            <v>NYC</v>
          </cell>
          <cell r="I741" t="str">
            <v>M</v>
          </cell>
          <cell r="J741" t="str">
            <v>U</v>
          </cell>
          <cell r="K741" t="str">
            <v>RA</v>
          </cell>
          <cell r="L741">
            <v>5</v>
          </cell>
          <cell r="N741" t="str">
            <v>N</v>
          </cell>
          <cell r="O741">
            <v>1</v>
          </cell>
          <cell r="Q741" t="str">
            <v>30-60</v>
          </cell>
          <cell r="R741" t="str">
            <v>B</v>
          </cell>
          <cell r="W741">
            <v>0</v>
          </cell>
        </row>
        <row r="742">
          <cell r="G742" t="str">
            <v>Waters</v>
          </cell>
          <cell r="H742" t="str">
            <v>NYC</v>
          </cell>
          <cell r="I742" t="str">
            <v>U</v>
          </cell>
          <cell r="J742" t="str">
            <v>N</v>
          </cell>
          <cell r="K742" t="str">
            <v>RA</v>
          </cell>
          <cell r="L742">
            <v>2</v>
          </cell>
          <cell r="N742" t="str">
            <v>N</v>
          </cell>
          <cell r="O742">
            <v>1</v>
          </cell>
          <cell r="Q742" t="str">
            <v>30-60</v>
          </cell>
          <cell r="R742" t="str">
            <v>N</v>
          </cell>
          <cell r="W742">
            <v>37765</v>
          </cell>
        </row>
        <row r="743">
          <cell r="G743" t="str">
            <v>Meyers</v>
          </cell>
          <cell r="H743" t="str">
            <v>NYC</v>
          </cell>
          <cell r="I743" t="str">
            <v>M</v>
          </cell>
          <cell r="J743" t="str">
            <v>P</v>
          </cell>
          <cell r="K743" t="str">
            <v>RA</v>
          </cell>
          <cell r="L743">
            <v>4</v>
          </cell>
          <cell r="M743">
            <v>3</v>
          </cell>
          <cell r="N743" t="str">
            <v>N</v>
          </cell>
          <cell r="O743">
            <v>3</v>
          </cell>
          <cell r="Q743" t="str">
            <v>30-60</v>
          </cell>
          <cell r="R743" t="str">
            <v>B</v>
          </cell>
          <cell r="W743">
            <v>37765</v>
          </cell>
        </row>
        <row r="744">
          <cell r="G744" t="str">
            <v>Beerley</v>
          </cell>
          <cell r="H744" t="str">
            <v>NYC</v>
          </cell>
          <cell r="I744" t="str">
            <v>U</v>
          </cell>
          <cell r="J744" t="str">
            <v>O</v>
          </cell>
          <cell r="K744" t="str">
            <v>RA</v>
          </cell>
          <cell r="L744">
            <v>2</v>
          </cell>
          <cell r="M744">
            <v>3</v>
          </cell>
          <cell r="O744">
            <v>1</v>
          </cell>
          <cell r="Q744" t="str">
            <v>60-90</v>
          </cell>
          <cell r="R744" t="str">
            <v>B</v>
          </cell>
          <cell r="W744">
            <v>37765</v>
          </cell>
        </row>
        <row r="745">
          <cell r="G745" t="str">
            <v>Tuttle</v>
          </cell>
          <cell r="H745" t="str">
            <v>NYC</v>
          </cell>
          <cell r="I745" t="str">
            <v>D</v>
          </cell>
          <cell r="J745" t="str">
            <v>S</v>
          </cell>
          <cell r="K745" t="str">
            <v>OC</v>
          </cell>
          <cell r="L745">
            <v>5</v>
          </cell>
          <cell r="M745">
            <v>3</v>
          </cell>
          <cell r="N745" t="str">
            <v>Y</v>
          </cell>
          <cell r="O745">
            <v>3</v>
          </cell>
          <cell r="Q745" t="str">
            <v>30-60</v>
          </cell>
          <cell r="R745" t="str">
            <v>N</v>
          </cell>
          <cell r="W745">
            <v>37765</v>
          </cell>
        </row>
        <row r="746">
          <cell r="G746" t="str">
            <v>OsterweIl</v>
          </cell>
          <cell r="H746" t="str">
            <v>NYC</v>
          </cell>
          <cell r="I746" t="str">
            <v>O</v>
          </cell>
          <cell r="J746" t="str">
            <v>M</v>
          </cell>
          <cell r="K746" t="str">
            <v>RA</v>
          </cell>
          <cell r="L746">
            <v>4</v>
          </cell>
          <cell r="M746">
            <v>2</v>
          </cell>
          <cell r="N746" t="str">
            <v>Y</v>
          </cell>
          <cell r="O746">
            <v>2</v>
          </cell>
          <cell r="Q746" t="str">
            <v>60-90</v>
          </cell>
          <cell r="R746" t="str">
            <v>W</v>
          </cell>
          <cell r="W746">
            <v>37765</v>
          </cell>
        </row>
        <row r="747">
          <cell r="G747" t="str">
            <v>Wolk</v>
          </cell>
          <cell r="H747" t="str">
            <v>TRI</v>
          </cell>
          <cell r="I747" t="str">
            <v>M</v>
          </cell>
          <cell r="J747" t="str">
            <v>M</v>
          </cell>
          <cell r="K747" t="str">
            <v>RA</v>
          </cell>
          <cell r="L747">
            <v>4</v>
          </cell>
          <cell r="M747">
            <v>2</v>
          </cell>
          <cell r="N747" t="str">
            <v>Y</v>
          </cell>
          <cell r="O747">
            <v>2</v>
          </cell>
          <cell r="Q747" t="str">
            <v>60-90</v>
          </cell>
          <cell r="R747" t="str">
            <v>W</v>
          </cell>
          <cell r="W747">
            <v>37765</v>
          </cell>
        </row>
        <row r="748">
          <cell r="G748" t="str">
            <v>Bali</v>
          </cell>
          <cell r="H748" t="str">
            <v>NYC</v>
          </cell>
          <cell r="I748" t="str">
            <v>D</v>
          </cell>
          <cell r="J748" t="str">
            <v>N</v>
          </cell>
          <cell r="K748" t="str">
            <v>RA</v>
          </cell>
          <cell r="L748">
            <v>5</v>
          </cell>
          <cell r="M748">
            <v>2</v>
          </cell>
          <cell r="N748" t="str">
            <v>N</v>
          </cell>
          <cell r="O748">
            <v>1</v>
          </cell>
          <cell r="Q748" t="str">
            <v>60-90</v>
          </cell>
          <cell r="R748" t="str">
            <v>W</v>
          </cell>
          <cell r="W748">
            <v>37765</v>
          </cell>
        </row>
        <row r="749">
          <cell r="G749" t="str">
            <v>Meyerstuff</v>
          </cell>
          <cell r="H749" t="str">
            <v>NYC</v>
          </cell>
          <cell r="I749" t="str">
            <v>U</v>
          </cell>
          <cell r="J749" t="str">
            <v>N</v>
          </cell>
          <cell r="K749" t="str">
            <v>RA</v>
          </cell>
          <cell r="L749">
            <v>4</v>
          </cell>
          <cell r="N749" t="str">
            <v>N</v>
          </cell>
          <cell r="O749">
            <v>3</v>
          </cell>
          <cell r="Q749" t="str">
            <v>30-60</v>
          </cell>
          <cell r="R749" t="str">
            <v>N</v>
          </cell>
          <cell r="W749">
            <v>37765</v>
          </cell>
        </row>
        <row r="750">
          <cell r="G750" t="str">
            <v>Moss</v>
          </cell>
          <cell r="H750" t="str">
            <v>NYC</v>
          </cell>
          <cell r="I750" t="str">
            <v>M</v>
          </cell>
          <cell r="J750" t="str">
            <v>N</v>
          </cell>
          <cell r="K750" t="str">
            <v>RA</v>
          </cell>
          <cell r="L750">
            <v>5</v>
          </cell>
          <cell r="M750">
            <v>3</v>
          </cell>
          <cell r="N750" t="str">
            <v>N</v>
          </cell>
          <cell r="O750">
            <v>1</v>
          </cell>
          <cell r="Q750" t="str">
            <v>60-90</v>
          </cell>
          <cell r="R750" t="str">
            <v>W</v>
          </cell>
          <cell r="W750">
            <v>37765</v>
          </cell>
        </row>
        <row r="751">
          <cell r="G751" t="str">
            <v>Giffin</v>
          </cell>
          <cell r="H751" t="str">
            <v>O</v>
          </cell>
          <cell r="I751" t="str">
            <v>D</v>
          </cell>
          <cell r="J751" t="str">
            <v>M</v>
          </cell>
          <cell r="K751" t="str">
            <v>RA</v>
          </cell>
          <cell r="L751">
            <v>5</v>
          </cell>
          <cell r="M751">
            <v>2</v>
          </cell>
          <cell r="N751" t="str">
            <v>Y</v>
          </cell>
          <cell r="O751">
            <v>1</v>
          </cell>
          <cell r="Q751" t="str">
            <v>30-60</v>
          </cell>
          <cell r="R751" t="str">
            <v>O</v>
          </cell>
          <cell r="W751">
            <v>37765</v>
          </cell>
        </row>
        <row r="752">
          <cell r="G752" t="str">
            <v>Lee</v>
          </cell>
          <cell r="H752" t="str">
            <v>NYC</v>
          </cell>
          <cell r="I752" t="str">
            <v>D</v>
          </cell>
          <cell r="J752" t="str">
            <v>M</v>
          </cell>
          <cell r="K752" t="str">
            <v>RA</v>
          </cell>
          <cell r="L752">
            <v>1</v>
          </cell>
          <cell r="M752">
            <v>1</v>
          </cell>
          <cell r="N752" t="str">
            <v>Y</v>
          </cell>
          <cell r="O752">
            <v>1</v>
          </cell>
          <cell r="Q752" t="str">
            <v>30-60</v>
          </cell>
          <cell r="R752" t="str">
            <v>R</v>
          </cell>
          <cell r="W752">
            <v>37765</v>
          </cell>
        </row>
        <row r="753">
          <cell r="G753" t="str">
            <v>King</v>
          </cell>
          <cell r="H753" t="str">
            <v>NYC</v>
          </cell>
          <cell r="I753" t="str">
            <v>D</v>
          </cell>
          <cell r="J753" t="str">
            <v>U</v>
          </cell>
          <cell r="K753" t="str">
            <v>RA</v>
          </cell>
          <cell r="L753">
            <v>4</v>
          </cell>
          <cell r="M753">
            <v>3</v>
          </cell>
          <cell r="N753" t="str">
            <v>N</v>
          </cell>
          <cell r="O753">
            <v>3</v>
          </cell>
          <cell r="Q753" t="str">
            <v>60-90</v>
          </cell>
          <cell r="R753" t="str">
            <v>O</v>
          </cell>
          <cell r="W753">
            <v>37765</v>
          </cell>
        </row>
        <row r="754">
          <cell r="G754" t="str">
            <v>kim</v>
          </cell>
          <cell r="H754" t="str">
            <v>NYC</v>
          </cell>
          <cell r="I754" t="str">
            <v>O</v>
          </cell>
          <cell r="J754" t="str">
            <v>U</v>
          </cell>
          <cell r="K754" t="str">
            <v>RA</v>
          </cell>
          <cell r="L754">
            <v>5</v>
          </cell>
          <cell r="M754">
            <v>2</v>
          </cell>
          <cell r="N754" t="str">
            <v>N</v>
          </cell>
          <cell r="O754" t="str">
            <v>S</v>
          </cell>
          <cell r="Q754" t="str">
            <v>30-60</v>
          </cell>
          <cell r="R754" t="str">
            <v>I</v>
          </cell>
          <cell r="W754">
            <v>37765</v>
          </cell>
        </row>
        <row r="755">
          <cell r="G755" t="str">
            <v>Grimsman</v>
          </cell>
          <cell r="H755" t="str">
            <v>NYC</v>
          </cell>
          <cell r="I755" t="str">
            <v>O</v>
          </cell>
          <cell r="J755" t="str">
            <v>M</v>
          </cell>
          <cell r="K755" t="str">
            <v>RA</v>
          </cell>
          <cell r="L755">
            <v>1</v>
          </cell>
          <cell r="M755">
            <v>2</v>
          </cell>
          <cell r="N755" t="str">
            <v>N</v>
          </cell>
          <cell r="O755">
            <v>1</v>
          </cell>
          <cell r="Q755" t="str">
            <v>IMMED</v>
          </cell>
          <cell r="R755" t="str">
            <v>R</v>
          </cell>
          <cell r="W755">
            <v>37765</v>
          </cell>
        </row>
        <row r="756">
          <cell r="G756" t="str">
            <v>Rifai</v>
          </cell>
          <cell r="H756" t="str">
            <v>NYC</v>
          </cell>
          <cell r="I756" t="str">
            <v>D</v>
          </cell>
          <cell r="J756" t="str">
            <v>O</v>
          </cell>
          <cell r="K756" t="str">
            <v>RA</v>
          </cell>
          <cell r="L756">
            <v>3</v>
          </cell>
          <cell r="M756">
            <v>2</v>
          </cell>
          <cell r="N756" t="str">
            <v>N</v>
          </cell>
          <cell r="O756">
            <v>1</v>
          </cell>
          <cell r="Q756" t="str">
            <v>30-60</v>
          </cell>
          <cell r="R756" t="str">
            <v>W</v>
          </cell>
          <cell r="W756">
            <v>37765</v>
          </cell>
        </row>
        <row r="757">
          <cell r="G757" t="str">
            <v>Smith</v>
          </cell>
          <cell r="H757" t="str">
            <v>NYC</v>
          </cell>
          <cell r="I757" t="str">
            <v>M</v>
          </cell>
          <cell r="J757" t="str">
            <v>N</v>
          </cell>
          <cell r="K757" t="str">
            <v>RA</v>
          </cell>
          <cell r="L757">
            <v>5</v>
          </cell>
          <cell r="M757">
            <v>2</v>
          </cell>
          <cell r="N757" t="str">
            <v>N</v>
          </cell>
          <cell r="O757">
            <v>1</v>
          </cell>
          <cell r="Q757" t="str">
            <v>60-90</v>
          </cell>
          <cell r="R757" t="str">
            <v>W</v>
          </cell>
          <cell r="W757">
            <v>37765</v>
          </cell>
        </row>
        <row r="758">
          <cell r="G758" t="str">
            <v>Chu</v>
          </cell>
          <cell r="H758" t="str">
            <v>NYC</v>
          </cell>
          <cell r="I758" t="str">
            <v>D</v>
          </cell>
          <cell r="J758" t="str">
            <v>N</v>
          </cell>
          <cell r="K758" t="str">
            <v>RA</v>
          </cell>
          <cell r="L758">
            <v>2</v>
          </cell>
          <cell r="M758">
            <v>3</v>
          </cell>
          <cell r="N758" t="str">
            <v>N</v>
          </cell>
          <cell r="O758">
            <v>2</v>
          </cell>
          <cell r="Q758" t="str">
            <v>60-90</v>
          </cell>
          <cell r="R758" t="str">
            <v>W</v>
          </cell>
          <cell r="W758">
            <v>37765</v>
          </cell>
        </row>
        <row r="759">
          <cell r="G759" t="str">
            <v>Capano</v>
          </cell>
          <cell r="H759" t="str">
            <v>TRI</v>
          </cell>
          <cell r="I759" t="str">
            <v>D</v>
          </cell>
          <cell r="J759" t="str">
            <v>M</v>
          </cell>
          <cell r="K759" t="str">
            <v>OH</v>
          </cell>
          <cell r="L759">
            <v>2</v>
          </cell>
          <cell r="M759">
            <v>5</v>
          </cell>
          <cell r="N759" t="str">
            <v>Y</v>
          </cell>
          <cell r="O759">
            <v>3</v>
          </cell>
          <cell r="Q759" t="str">
            <v>30-60</v>
          </cell>
          <cell r="R759" t="str">
            <v>N</v>
          </cell>
          <cell r="W759">
            <v>37765</v>
          </cell>
        </row>
        <row r="760">
          <cell r="G760" t="str">
            <v>Khandelwal</v>
          </cell>
          <cell r="H760" t="str">
            <v>NYC</v>
          </cell>
          <cell r="I760" t="str">
            <v>D</v>
          </cell>
          <cell r="J760" t="str">
            <v>U</v>
          </cell>
          <cell r="K760" t="str">
            <v>OH</v>
          </cell>
          <cell r="L760">
            <v>4</v>
          </cell>
          <cell r="M760">
            <v>2</v>
          </cell>
          <cell r="N760" t="str">
            <v>N</v>
          </cell>
          <cell r="O760">
            <v>1</v>
          </cell>
          <cell r="Q760" t="str">
            <v>IMMED</v>
          </cell>
          <cell r="R760" t="str">
            <v>N</v>
          </cell>
          <cell r="W760">
            <v>37765</v>
          </cell>
        </row>
        <row r="761">
          <cell r="G761" t="str">
            <v>McManus</v>
          </cell>
          <cell r="H761" t="str">
            <v>USA</v>
          </cell>
          <cell r="I761" t="str">
            <v>M</v>
          </cell>
          <cell r="J761" t="str">
            <v>U</v>
          </cell>
          <cell r="K761" t="str">
            <v>OH</v>
          </cell>
          <cell r="L761">
            <v>1</v>
          </cell>
          <cell r="M761">
            <v>1</v>
          </cell>
          <cell r="N761" t="str">
            <v>N</v>
          </cell>
          <cell r="O761" t="str">
            <v>S</v>
          </cell>
          <cell r="Q761" t="str">
            <v>30-60</v>
          </cell>
          <cell r="R761" t="str">
            <v>W</v>
          </cell>
          <cell r="W761">
            <v>37765</v>
          </cell>
        </row>
        <row r="762">
          <cell r="G762" t="str">
            <v>Burnhart</v>
          </cell>
          <cell r="H762" t="str">
            <v>TRI</v>
          </cell>
          <cell r="I762" t="str">
            <v>D</v>
          </cell>
          <cell r="J762" t="str">
            <v>M</v>
          </cell>
          <cell r="K762" t="str">
            <v>RA</v>
          </cell>
          <cell r="L762">
            <v>3</v>
          </cell>
          <cell r="M762">
            <v>2</v>
          </cell>
          <cell r="N762" t="str">
            <v>N</v>
          </cell>
          <cell r="O762">
            <v>1</v>
          </cell>
          <cell r="Q762" t="str">
            <v>IMMED</v>
          </cell>
          <cell r="R762" t="str">
            <v>W</v>
          </cell>
          <cell r="W762">
            <v>37765</v>
          </cell>
        </row>
        <row r="763">
          <cell r="G763" t="str">
            <v>Blues</v>
          </cell>
          <cell r="H763" t="str">
            <v>O</v>
          </cell>
          <cell r="I763" t="str">
            <v>D</v>
          </cell>
          <cell r="J763" t="str">
            <v>M</v>
          </cell>
          <cell r="K763" t="str">
            <v>OH</v>
          </cell>
          <cell r="L763">
            <v>4</v>
          </cell>
          <cell r="M763">
            <v>2</v>
          </cell>
          <cell r="N763" t="str">
            <v>N</v>
          </cell>
          <cell r="O763">
            <v>1</v>
          </cell>
          <cell r="Q763" t="str">
            <v>30-60</v>
          </cell>
          <cell r="R763" t="str">
            <v>B</v>
          </cell>
          <cell r="W763">
            <v>37765</v>
          </cell>
        </row>
        <row r="764">
          <cell r="G764" t="str">
            <v>Blues</v>
          </cell>
          <cell r="H764" t="str">
            <v>O</v>
          </cell>
          <cell r="I764" t="str">
            <v>D</v>
          </cell>
          <cell r="J764" t="str">
            <v>M</v>
          </cell>
          <cell r="K764" t="str">
            <v>OH</v>
          </cell>
          <cell r="L764">
            <v>4</v>
          </cell>
          <cell r="M764">
            <v>2</v>
          </cell>
          <cell r="N764" t="str">
            <v>N</v>
          </cell>
          <cell r="O764">
            <v>1</v>
          </cell>
          <cell r="Q764" t="str">
            <v>30-60</v>
          </cell>
          <cell r="R764" t="str">
            <v>B</v>
          </cell>
          <cell r="W764">
            <v>0</v>
          </cell>
        </row>
        <row r="765">
          <cell r="G765" t="str">
            <v>Danzer</v>
          </cell>
          <cell r="H765" t="str">
            <v>NYC</v>
          </cell>
          <cell r="I765" t="str">
            <v>D</v>
          </cell>
          <cell r="J765" t="str">
            <v>O</v>
          </cell>
          <cell r="K765" t="str">
            <v>OH</v>
          </cell>
          <cell r="L765">
            <v>5</v>
          </cell>
          <cell r="M765">
            <v>1</v>
          </cell>
          <cell r="N765" t="str">
            <v>N</v>
          </cell>
          <cell r="O765">
            <v>1</v>
          </cell>
          <cell r="Q765" t="str">
            <v>IMMED</v>
          </cell>
          <cell r="R765" t="str">
            <v>W</v>
          </cell>
          <cell r="W765">
            <v>37766</v>
          </cell>
        </row>
        <row r="766">
          <cell r="G766" t="str">
            <v>Sander</v>
          </cell>
          <cell r="H766" t="str">
            <v>NYC</v>
          </cell>
          <cell r="I766" t="str">
            <v>D</v>
          </cell>
          <cell r="J766" t="str">
            <v>O</v>
          </cell>
          <cell r="K766" t="str">
            <v>RA</v>
          </cell>
          <cell r="L766">
            <v>4</v>
          </cell>
          <cell r="M766">
            <v>1</v>
          </cell>
          <cell r="N766" t="str">
            <v>N</v>
          </cell>
          <cell r="O766">
            <v>2</v>
          </cell>
          <cell r="Q766" t="str">
            <v>IMMED</v>
          </cell>
          <cell r="R766" t="str">
            <v>W</v>
          </cell>
          <cell r="W766">
            <v>37766</v>
          </cell>
        </row>
        <row r="767">
          <cell r="G767" t="str">
            <v>Nano</v>
          </cell>
          <cell r="H767" t="str">
            <v>NYC</v>
          </cell>
          <cell r="I767" t="str">
            <v>M</v>
          </cell>
          <cell r="J767" t="str">
            <v>N</v>
          </cell>
          <cell r="K767" t="str">
            <v>RA</v>
          </cell>
          <cell r="L767">
            <v>2</v>
          </cell>
          <cell r="M767">
            <v>1</v>
          </cell>
          <cell r="N767" t="str">
            <v>N</v>
          </cell>
          <cell r="O767">
            <v>1</v>
          </cell>
          <cell r="Q767" t="str">
            <v>30-60</v>
          </cell>
          <cell r="R767" t="str">
            <v>W</v>
          </cell>
          <cell r="W767">
            <v>37766</v>
          </cell>
        </row>
        <row r="768">
          <cell r="G768" t="str">
            <v>Terry</v>
          </cell>
          <cell r="H768" t="str">
            <v>NYC</v>
          </cell>
          <cell r="I768" t="str">
            <v>D</v>
          </cell>
          <cell r="J768" t="str">
            <v>N</v>
          </cell>
          <cell r="K768" t="str">
            <v>OC</v>
          </cell>
          <cell r="L768">
            <v>4</v>
          </cell>
          <cell r="N768" t="str">
            <v>Y</v>
          </cell>
          <cell r="O768">
            <v>2</v>
          </cell>
          <cell r="Q768" t="str">
            <v>60-90</v>
          </cell>
          <cell r="R768" t="str">
            <v>W</v>
          </cell>
          <cell r="W768">
            <v>37766</v>
          </cell>
        </row>
        <row r="769">
          <cell r="G769" t="str">
            <v>O'Hara</v>
          </cell>
          <cell r="H769" t="str">
            <v>NYC</v>
          </cell>
          <cell r="I769" t="str">
            <v>M</v>
          </cell>
          <cell r="J769" t="str">
            <v>U</v>
          </cell>
          <cell r="K769" t="str">
            <v>OC</v>
          </cell>
          <cell r="L769">
            <v>3</v>
          </cell>
          <cell r="M769">
            <v>2</v>
          </cell>
          <cell r="N769" t="str">
            <v>Y</v>
          </cell>
          <cell r="O769">
            <v>1</v>
          </cell>
          <cell r="Q769" t="str">
            <v>30-60</v>
          </cell>
          <cell r="R769" t="str">
            <v>N</v>
          </cell>
          <cell r="W769">
            <v>37766</v>
          </cell>
        </row>
        <row r="770">
          <cell r="G770" t="str">
            <v>Miller</v>
          </cell>
          <cell r="H770" t="str">
            <v>TRI</v>
          </cell>
          <cell r="I770" t="str">
            <v>D</v>
          </cell>
          <cell r="J770" t="str">
            <v>N</v>
          </cell>
          <cell r="K770" t="str">
            <v>OC</v>
          </cell>
          <cell r="L770">
            <v>4</v>
          </cell>
          <cell r="M770">
            <v>1</v>
          </cell>
          <cell r="N770" t="str">
            <v>N</v>
          </cell>
          <cell r="O770">
            <v>1</v>
          </cell>
          <cell r="Q770" t="str">
            <v>30-60</v>
          </cell>
          <cell r="R770" t="str">
            <v>N</v>
          </cell>
          <cell r="W770">
            <v>37766</v>
          </cell>
        </row>
        <row r="771">
          <cell r="G771" t="str">
            <v>Bailey</v>
          </cell>
          <cell r="H771" t="str">
            <v>NYC</v>
          </cell>
          <cell r="I771" t="str">
            <v>D</v>
          </cell>
          <cell r="J771" t="str">
            <v>N</v>
          </cell>
          <cell r="K771" t="str">
            <v>RA</v>
          </cell>
          <cell r="L771">
            <v>5</v>
          </cell>
          <cell r="M771">
            <v>4</v>
          </cell>
          <cell r="N771" t="str">
            <v>N</v>
          </cell>
          <cell r="O771">
            <v>3</v>
          </cell>
          <cell r="Q771" t="str">
            <v>60-90</v>
          </cell>
          <cell r="R771" t="str">
            <v>W</v>
          </cell>
          <cell r="W771">
            <v>37766</v>
          </cell>
        </row>
        <row r="772">
          <cell r="G772" t="str">
            <v>Petersen</v>
          </cell>
          <cell r="H772" t="str">
            <v>USA</v>
          </cell>
          <cell r="I772" t="str">
            <v>O</v>
          </cell>
          <cell r="J772" t="str">
            <v>M</v>
          </cell>
          <cell r="K772" t="str">
            <v>RA</v>
          </cell>
          <cell r="L772">
            <v>3</v>
          </cell>
          <cell r="M772">
            <v>4</v>
          </cell>
          <cell r="N772" t="str">
            <v>N</v>
          </cell>
          <cell r="O772">
            <v>2</v>
          </cell>
          <cell r="Q772" t="str">
            <v>60-90</v>
          </cell>
          <cell r="R772" t="str">
            <v>W</v>
          </cell>
          <cell r="W772">
            <v>37766</v>
          </cell>
        </row>
        <row r="773">
          <cell r="G773" t="str">
            <v>Grotell</v>
          </cell>
          <cell r="H773" t="str">
            <v>NYC</v>
          </cell>
          <cell r="I773" t="str">
            <v>O</v>
          </cell>
          <cell r="J773" t="str">
            <v>S</v>
          </cell>
          <cell r="K773" t="str">
            <v>OC</v>
          </cell>
          <cell r="L773">
            <v>2</v>
          </cell>
          <cell r="M773">
            <v>2</v>
          </cell>
          <cell r="N773" t="str">
            <v>N</v>
          </cell>
          <cell r="O773">
            <v>1</v>
          </cell>
          <cell r="Q773" t="str">
            <v>60-90</v>
          </cell>
          <cell r="R773" t="str">
            <v>W</v>
          </cell>
          <cell r="W773">
            <v>37766</v>
          </cell>
        </row>
        <row r="774">
          <cell r="G774" t="str">
            <v>Blissett</v>
          </cell>
          <cell r="H774" t="str">
            <v>NYC</v>
          </cell>
          <cell r="I774" t="str">
            <v>O</v>
          </cell>
          <cell r="J774" t="str">
            <v>N</v>
          </cell>
          <cell r="K774" t="str">
            <v>RA</v>
          </cell>
          <cell r="L774">
            <v>1</v>
          </cell>
          <cell r="M774">
            <v>1</v>
          </cell>
          <cell r="N774" t="str">
            <v>N</v>
          </cell>
          <cell r="O774">
            <v>1</v>
          </cell>
          <cell r="Q774" t="str">
            <v>30-60</v>
          </cell>
          <cell r="R774" t="str">
            <v>W</v>
          </cell>
          <cell r="W774">
            <v>37766</v>
          </cell>
        </row>
        <row r="775">
          <cell r="G775" t="str">
            <v>Boorstein</v>
          </cell>
          <cell r="H775" t="str">
            <v>NYC</v>
          </cell>
          <cell r="I775" t="str">
            <v>M</v>
          </cell>
          <cell r="J775" t="str">
            <v>M</v>
          </cell>
          <cell r="K775" t="str">
            <v>OC</v>
          </cell>
          <cell r="L775">
            <v>5</v>
          </cell>
          <cell r="M775">
            <v>3</v>
          </cell>
          <cell r="N775" t="str">
            <v>Y</v>
          </cell>
          <cell r="O775">
            <v>2</v>
          </cell>
          <cell r="Q775" t="str">
            <v>IMMED</v>
          </cell>
          <cell r="R775" t="str">
            <v>N</v>
          </cell>
          <cell r="W775">
            <v>37766</v>
          </cell>
        </row>
        <row r="776">
          <cell r="G776" t="str">
            <v>Cepede</v>
          </cell>
          <cell r="H776" t="str">
            <v>NYC</v>
          </cell>
          <cell r="I776" t="str">
            <v>D</v>
          </cell>
          <cell r="J776" t="str">
            <v>M</v>
          </cell>
          <cell r="K776" t="str">
            <v>RA</v>
          </cell>
          <cell r="L776">
            <v>5</v>
          </cell>
          <cell r="M776">
            <v>2</v>
          </cell>
          <cell r="N776" t="str">
            <v>N</v>
          </cell>
          <cell r="O776">
            <v>2</v>
          </cell>
          <cell r="Q776" t="str">
            <v>60-90</v>
          </cell>
          <cell r="R776" t="str">
            <v>W</v>
          </cell>
          <cell r="W776">
            <v>37766</v>
          </cell>
        </row>
        <row r="777">
          <cell r="G777" t="str">
            <v>Schilier</v>
          </cell>
          <cell r="H777" t="str">
            <v>NYC</v>
          </cell>
          <cell r="I777" t="str">
            <v>D</v>
          </cell>
          <cell r="J777" t="str">
            <v>M</v>
          </cell>
          <cell r="K777" t="str">
            <v>RA</v>
          </cell>
          <cell r="L777">
            <v>4</v>
          </cell>
          <cell r="M777">
            <v>2</v>
          </cell>
          <cell r="N777" t="str">
            <v>N</v>
          </cell>
          <cell r="O777">
            <v>1</v>
          </cell>
          <cell r="Q777" t="str">
            <v>60-90</v>
          </cell>
          <cell r="R777" t="str">
            <v>N</v>
          </cell>
          <cell r="W777">
            <v>37766</v>
          </cell>
        </row>
        <row r="778">
          <cell r="G778" t="str">
            <v>Prabtiu</v>
          </cell>
          <cell r="H778" t="str">
            <v>TRI</v>
          </cell>
          <cell r="I778" t="str">
            <v>D</v>
          </cell>
          <cell r="J778" t="str">
            <v>M</v>
          </cell>
          <cell r="K778" t="str">
            <v>RA</v>
          </cell>
          <cell r="L778">
            <v>3</v>
          </cell>
          <cell r="M778">
            <v>2</v>
          </cell>
          <cell r="N778" t="str">
            <v>N</v>
          </cell>
          <cell r="O778">
            <v>1</v>
          </cell>
          <cell r="Q778" t="str">
            <v>60-90</v>
          </cell>
          <cell r="R778" t="str">
            <v>N</v>
          </cell>
          <cell r="W778">
            <v>37766</v>
          </cell>
        </row>
        <row r="779">
          <cell r="G779" t="str">
            <v>Prabtiu</v>
          </cell>
          <cell r="H779" t="str">
            <v>TRI</v>
          </cell>
          <cell r="I779" t="str">
            <v>D</v>
          </cell>
          <cell r="J779" t="str">
            <v>M</v>
          </cell>
          <cell r="K779" t="str">
            <v>RA</v>
          </cell>
          <cell r="L779">
            <v>3</v>
          </cell>
          <cell r="M779">
            <v>2</v>
          </cell>
          <cell r="N779" t="str">
            <v>N</v>
          </cell>
          <cell r="O779">
            <v>1</v>
          </cell>
          <cell r="Q779" t="str">
            <v>60-90</v>
          </cell>
          <cell r="R779" t="str">
            <v>N</v>
          </cell>
          <cell r="W779">
            <v>0</v>
          </cell>
        </row>
        <row r="780">
          <cell r="G780" t="str">
            <v>Prabtiu</v>
          </cell>
          <cell r="H780" t="str">
            <v>TRI</v>
          </cell>
          <cell r="J780" t="str">
            <v>M</v>
          </cell>
          <cell r="L780">
            <v>3</v>
          </cell>
          <cell r="M780">
            <v>2</v>
          </cell>
          <cell r="N780" t="str">
            <v>N</v>
          </cell>
          <cell r="O780">
            <v>1</v>
          </cell>
          <cell r="Q780" t="str">
            <v>60-90</v>
          </cell>
          <cell r="R780" t="str">
            <v>N</v>
          </cell>
          <cell r="W780">
            <v>0</v>
          </cell>
        </row>
        <row r="781">
          <cell r="W781">
            <v>0</v>
          </cell>
        </row>
        <row r="782">
          <cell r="G782" t="str">
            <v>Fabrige</v>
          </cell>
          <cell r="H782" t="str">
            <v>NYC</v>
          </cell>
          <cell r="I782" t="str">
            <v>D</v>
          </cell>
          <cell r="J782" t="str">
            <v>N</v>
          </cell>
          <cell r="K782" t="str">
            <v>RA</v>
          </cell>
          <cell r="L782">
            <v>5</v>
          </cell>
          <cell r="N782" t="str">
            <v>Y</v>
          </cell>
          <cell r="O782">
            <v>3</v>
          </cell>
          <cell r="Q782" t="str">
            <v>IMMED</v>
          </cell>
          <cell r="R782" t="str">
            <v>W</v>
          </cell>
          <cell r="W782">
            <v>37767</v>
          </cell>
        </row>
        <row r="783">
          <cell r="G783" t="str">
            <v>Lesser</v>
          </cell>
          <cell r="H783" t="str">
            <v>NYC</v>
          </cell>
          <cell r="I783" t="str">
            <v>M</v>
          </cell>
          <cell r="J783" t="str">
            <v>U</v>
          </cell>
          <cell r="K783" t="str">
            <v>RA</v>
          </cell>
          <cell r="L783">
            <v>3</v>
          </cell>
          <cell r="M783">
            <v>3</v>
          </cell>
          <cell r="N783" t="str">
            <v>Y</v>
          </cell>
          <cell r="O783">
            <v>3</v>
          </cell>
          <cell r="Q783" t="str">
            <v>60-90</v>
          </cell>
          <cell r="R783" t="str">
            <v>O</v>
          </cell>
          <cell r="W783">
            <v>37767</v>
          </cell>
        </row>
        <row r="784">
          <cell r="G784" t="str">
            <v>Wein</v>
          </cell>
          <cell r="H784" t="str">
            <v>NYC</v>
          </cell>
          <cell r="I784" t="str">
            <v>O</v>
          </cell>
          <cell r="J784" t="str">
            <v>U</v>
          </cell>
          <cell r="K784" t="str">
            <v>RA</v>
          </cell>
          <cell r="L784">
            <v>3</v>
          </cell>
          <cell r="M784">
            <v>3</v>
          </cell>
          <cell r="N784" t="str">
            <v>Y</v>
          </cell>
          <cell r="O784">
            <v>2</v>
          </cell>
          <cell r="Q784" t="str">
            <v>60-90</v>
          </cell>
          <cell r="R784" t="str">
            <v>W</v>
          </cell>
          <cell r="W784">
            <v>37767</v>
          </cell>
        </row>
        <row r="785">
          <cell r="G785" t="str">
            <v>Lipp</v>
          </cell>
          <cell r="H785" t="str">
            <v>TRI</v>
          </cell>
          <cell r="I785" t="str">
            <v>D</v>
          </cell>
          <cell r="J785" t="str">
            <v>M</v>
          </cell>
          <cell r="K785" t="str">
            <v>OH</v>
          </cell>
          <cell r="L785">
            <v>1</v>
          </cell>
          <cell r="M785">
            <v>2</v>
          </cell>
          <cell r="N785" t="str">
            <v>Y</v>
          </cell>
          <cell r="O785">
            <v>2</v>
          </cell>
          <cell r="Q785" t="str">
            <v>30-60</v>
          </cell>
          <cell r="R785" t="str">
            <v>B</v>
          </cell>
          <cell r="W785">
            <v>37767</v>
          </cell>
        </row>
        <row r="786">
          <cell r="G786" t="str">
            <v>Lipp</v>
          </cell>
          <cell r="H786" t="str">
            <v>TRI</v>
          </cell>
          <cell r="I786" t="str">
            <v>D</v>
          </cell>
          <cell r="J786" t="str">
            <v>M</v>
          </cell>
          <cell r="K786" t="str">
            <v>OH</v>
          </cell>
          <cell r="L786">
            <v>1</v>
          </cell>
          <cell r="M786">
            <v>2</v>
          </cell>
          <cell r="O786">
            <v>2</v>
          </cell>
          <cell r="Q786" t="str">
            <v>30-60</v>
          </cell>
          <cell r="R786" t="str">
            <v>B</v>
          </cell>
          <cell r="W786">
            <v>0</v>
          </cell>
        </row>
        <row r="787">
          <cell r="G787" t="str">
            <v>Berenger</v>
          </cell>
          <cell r="H787" t="str">
            <v>NYC</v>
          </cell>
          <cell r="I787" t="str">
            <v>D</v>
          </cell>
          <cell r="J787" t="str">
            <v>M</v>
          </cell>
          <cell r="K787" t="str">
            <v>OH</v>
          </cell>
          <cell r="L787">
            <v>5</v>
          </cell>
          <cell r="M787">
            <v>3</v>
          </cell>
          <cell r="N787" t="str">
            <v>N</v>
          </cell>
          <cell r="O787">
            <v>3</v>
          </cell>
          <cell r="Q787" t="str">
            <v>30-60</v>
          </cell>
          <cell r="R787" t="str">
            <v>B</v>
          </cell>
          <cell r="W787">
            <v>37768</v>
          </cell>
        </row>
        <row r="788">
          <cell r="G788" t="str">
            <v>Capano</v>
          </cell>
          <cell r="H788" t="str">
            <v>NYC</v>
          </cell>
          <cell r="I788" t="str">
            <v>D</v>
          </cell>
          <cell r="J788" t="str">
            <v>M</v>
          </cell>
          <cell r="L788">
            <v>5</v>
          </cell>
          <cell r="M788">
            <v>3</v>
          </cell>
          <cell r="N788" t="str">
            <v>N</v>
          </cell>
          <cell r="O788">
            <v>3</v>
          </cell>
          <cell r="Q788" t="str">
            <v>30-60</v>
          </cell>
          <cell r="R788" t="str">
            <v>W</v>
          </cell>
          <cell r="W788">
            <v>37768</v>
          </cell>
        </row>
        <row r="789">
          <cell r="G789" t="str">
            <v>Berry</v>
          </cell>
          <cell r="H789" t="str">
            <v>NYC</v>
          </cell>
          <cell r="I789" t="str">
            <v>M</v>
          </cell>
          <cell r="J789" t="str">
            <v>U</v>
          </cell>
          <cell r="L789">
            <v>4</v>
          </cell>
          <cell r="M789">
            <v>2</v>
          </cell>
          <cell r="N789" t="str">
            <v>N</v>
          </cell>
          <cell r="O789" t="str">
            <v>S</v>
          </cell>
          <cell r="Q789" t="str">
            <v>30-60</v>
          </cell>
          <cell r="R789" t="str">
            <v>N</v>
          </cell>
          <cell r="W789">
            <v>37768</v>
          </cell>
        </row>
        <row r="790">
          <cell r="G790" t="str">
            <v>Raczka</v>
          </cell>
          <cell r="H790" t="str">
            <v>USA</v>
          </cell>
          <cell r="I790" t="str">
            <v>M</v>
          </cell>
          <cell r="J790" t="str">
            <v>M</v>
          </cell>
          <cell r="L790">
            <v>1</v>
          </cell>
          <cell r="M790">
            <v>1</v>
          </cell>
          <cell r="N790" t="str">
            <v>N</v>
          </cell>
          <cell r="O790" t="str">
            <v>S</v>
          </cell>
          <cell r="Q790" t="str">
            <v>IMMED</v>
          </cell>
          <cell r="R790" t="str">
            <v>W</v>
          </cell>
          <cell r="W790">
            <v>37768</v>
          </cell>
        </row>
        <row r="791">
          <cell r="G791" t="str">
            <v>Alberti</v>
          </cell>
          <cell r="H791" t="str">
            <v>USA</v>
          </cell>
          <cell r="I791" t="str">
            <v>M</v>
          </cell>
          <cell r="J791" t="str">
            <v>M</v>
          </cell>
          <cell r="K791" t="str">
            <v>OH</v>
          </cell>
          <cell r="L791">
            <v>2</v>
          </cell>
          <cell r="M791">
            <v>1</v>
          </cell>
          <cell r="N791" t="str">
            <v>N</v>
          </cell>
          <cell r="O791" t="str">
            <v>S</v>
          </cell>
          <cell r="Q791" t="str">
            <v>IMMED</v>
          </cell>
          <cell r="R791" t="str">
            <v>B</v>
          </cell>
          <cell r="W791">
            <v>37768</v>
          </cell>
        </row>
        <row r="792">
          <cell r="G792" t="str">
            <v>Cenci</v>
          </cell>
          <cell r="H792" t="str">
            <v>NYC</v>
          </cell>
          <cell r="I792" t="str">
            <v>U</v>
          </cell>
          <cell r="J792" t="str">
            <v>N</v>
          </cell>
          <cell r="K792" t="str">
            <v>RA</v>
          </cell>
          <cell r="L792">
            <v>4</v>
          </cell>
          <cell r="M792">
            <v>2</v>
          </cell>
          <cell r="N792" t="str">
            <v>N</v>
          </cell>
          <cell r="O792">
            <v>2</v>
          </cell>
          <cell r="Q792" t="str">
            <v>IMMED</v>
          </cell>
          <cell r="R792" t="str">
            <v>N</v>
          </cell>
          <cell r="W792">
            <v>37768</v>
          </cell>
        </row>
        <row r="793">
          <cell r="G793" t="str">
            <v>Scaff</v>
          </cell>
          <cell r="H793" t="str">
            <v>NYC</v>
          </cell>
          <cell r="I793" t="str">
            <v>M</v>
          </cell>
          <cell r="J793" t="str">
            <v>N</v>
          </cell>
          <cell r="K793" t="str">
            <v>RA</v>
          </cell>
          <cell r="L793">
            <v>4</v>
          </cell>
          <cell r="M793">
            <v>2</v>
          </cell>
          <cell r="N793" t="str">
            <v>N</v>
          </cell>
          <cell r="O793">
            <v>1</v>
          </cell>
          <cell r="Q793" t="str">
            <v>30-60</v>
          </cell>
          <cell r="R793" t="str">
            <v>R</v>
          </cell>
          <cell r="W793">
            <v>37768</v>
          </cell>
        </row>
        <row r="794">
          <cell r="G794" t="str">
            <v>Brandmeyer</v>
          </cell>
          <cell r="H794" t="str">
            <v>NYC</v>
          </cell>
          <cell r="I794" t="str">
            <v>U</v>
          </cell>
          <cell r="J794" t="str">
            <v>M</v>
          </cell>
          <cell r="K794" t="str">
            <v>RA</v>
          </cell>
          <cell r="L794">
            <v>1</v>
          </cell>
          <cell r="M794">
            <v>2</v>
          </cell>
          <cell r="N794" t="str">
            <v>N</v>
          </cell>
          <cell r="O794" t="str">
            <v>S</v>
          </cell>
          <cell r="Q794" t="str">
            <v>30-60</v>
          </cell>
          <cell r="R794" t="str">
            <v>W</v>
          </cell>
          <cell r="W794">
            <v>37768</v>
          </cell>
        </row>
        <row r="795">
          <cell r="G795" t="str">
            <v>Nicolaon</v>
          </cell>
          <cell r="H795" t="str">
            <v>USA</v>
          </cell>
          <cell r="I795" t="str">
            <v>D</v>
          </cell>
          <cell r="J795" t="str">
            <v>M</v>
          </cell>
          <cell r="K795" t="str">
            <v>RA</v>
          </cell>
          <cell r="L795">
            <v>1</v>
          </cell>
          <cell r="M795">
            <v>2</v>
          </cell>
          <cell r="N795" t="str">
            <v>N</v>
          </cell>
          <cell r="O795" t="str">
            <v>S</v>
          </cell>
          <cell r="Q795" t="str">
            <v>FLEX</v>
          </cell>
          <cell r="R795" t="str">
            <v>W</v>
          </cell>
          <cell r="W795">
            <v>37768</v>
          </cell>
        </row>
        <row r="796">
          <cell r="G796" t="str">
            <v>Brandmeyer</v>
          </cell>
          <cell r="H796" t="str">
            <v>NYC</v>
          </cell>
          <cell r="I796" t="str">
            <v>D</v>
          </cell>
          <cell r="J796" t="str">
            <v>U</v>
          </cell>
          <cell r="K796" t="str">
            <v>RA</v>
          </cell>
          <cell r="L796">
            <v>5</v>
          </cell>
          <cell r="M796">
            <v>2</v>
          </cell>
          <cell r="N796" t="str">
            <v>N</v>
          </cell>
          <cell r="O796">
            <v>2</v>
          </cell>
          <cell r="Q796" t="str">
            <v>60-90</v>
          </cell>
          <cell r="R796" t="str">
            <v>W</v>
          </cell>
          <cell r="W796">
            <v>37768</v>
          </cell>
        </row>
        <row r="797">
          <cell r="G797" t="str">
            <v>Candy</v>
          </cell>
          <cell r="H797" t="str">
            <v>USA</v>
          </cell>
          <cell r="I797" t="str">
            <v>O</v>
          </cell>
          <cell r="J797" t="str">
            <v>U</v>
          </cell>
          <cell r="K797" t="str">
            <v>OH</v>
          </cell>
          <cell r="L797">
            <v>3</v>
          </cell>
          <cell r="M797">
            <v>2</v>
          </cell>
          <cell r="N797" t="str">
            <v>N</v>
          </cell>
          <cell r="O797">
            <v>1</v>
          </cell>
          <cell r="Q797" t="str">
            <v>60-90</v>
          </cell>
          <cell r="R797" t="str">
            <v>N</v>
          </cell>
          <cell r="W797">
            <v>37768</v>
          </cell>
        </row>
        <row r="798">
          <cell r="G798" t="str">
            <v>Ponosuk</v>
          </cell>
          <cell r="H798" t="str">
            <v>NYC</v>
          </cell>
          <cell r="I798" t="str">
            <v>O</v>
          </cell>
          <cell r="J798" t="str">
            <v>M</v>
          </cell>
          <cell r="K798" t="str">
            <v>OH</v>
          </cell>
          <cell r="L798">
            <v>2</v>
          </cell>
          <cell r="M798">
            <v>2</v>
          </cell>
          <cell r="N798" t="str">
            <v>N</v>
          </cell>
          <cell r="O798">
            <v>1</v>
          </cell>
          <cell r="Q798" t="str">
            <v>30-60</v>
          </cell>
          <cell r="R798" t="str">
            <v>B</v>
          </cell>
          <cell r="W798">
            <v>37768</v>
          </cell>
        </row>
        <row r="799">
          <cell r="G799" t="str">
            <v>Connian</v>
          </cell>
          <cell r="H799" t="str">
            <v>NYC</v>
          </cell>
          <cell r="I799" t="str">
            <v>M</v>
          </cell>
          <cell r="J799" t="str">
            <v>U</v>
          </cell>
          <cell r="K799" t="str">
            <v>OH</v>
          </cell>
          <cell r="L799">
            <v>3</v>
          </cell>
          <cell r="M799">
            <v>1</v>
          </cell>
          <cell r="N799" t="str">
            <v>N</v>
          </cell>
          <cell r="O799">
            <v>1</v>
          </cell>
          <cell r="Q799" t="str">
            <v>30-60</v>
          </cell>
          <cell r="R799" t="str">
            <v>W</v>
          </cell>
          <cell r="W799">
            <v>37768</v>
          </cell>
        </row>
        <row r="800">
          <cell r="G800" t="str">
            <v>Lax</v>
          </cell>
          <cell r="H800" t="str">
            <v>NYC</v>
          </cell>
          <cell r="I800" t="str">
            <v>O</v>
          </cell>
          <cell r="J800" t="str">
            <v>U</v>
          </cell>
          <cell r="K800" t="str">
            <v>RA</v>
          </cell>
          <cell r="L800">
            <v>2</v>
          </cell>
          <cell r="M800">
            <v>1</v>
          </cell>
          <cell r="N800" t="str">
            <v>N</v>
          </cell>
          <cell r="O800" t="str">
            <v>S</v>
          </cell>
          <cell r="Q800" t="str">
            <v>30-60</v>
          </cell>
          <cell r="R800" t="str">
            <v>N</v>
          </cell>
          <cell r="W800">
            <v>37768</v>
          </cell>
        </row>
        <row r="801">
          <cell r="G801" t="str">
            <v>Torres</v>
          </cell>
          <cell r="H801" t="str">
            <v>NYC</v>
          </cell>
          <cell r="I801" t="str">
            <v>O</v>
          </cell>
          <cell r="J801" t="str">
            <v>U</v>
          </cell>
          <cell r="K801" t="str">
            <v>RA</v>
          </cell>
          <cell r="L801">
            <v>3</v>
          </cell>
          <cell r="M801">
            <v>1</v>
          </cell>
          <cell r="N801" t="str">
            <v>N</v>
          </cell>
          <cell r="O801">
            <v>1</v>
          </cell>
          <cell r="Q801" t="str">
            <v>30-60</v>
          </cell>
          <cell r="R801" t="str">
            <v>N</v>
          </cell>
          <cell r="W801">
            <v>37768</v>
          </cell>
        </row>
        <row r="802">
          <cell r="G802" t="str">
            <v>Torres</v>
          </cell>
          <cell r="H802" t="str">
            <v>NYC</v>
          </cell>
          <cell r="I802" t="str">
            <v>O</v>
          </cell>
          <cell r="J802" t="str">
            <v>U</v>
          </cell>
          <cell r="K802" t="str">
            <v>RA</v>
          </cell>
          <cell r="L802">
            <v>3</v>
          </cell>
          <cell r="O802">
            <v>1</v>
          </cell>
          <cell r="Q802" t="str">
            <v>30-60</v>
          </cell>
          <cell r="R802" t="str">
            <v>N</v>
          </cell>
          <cell r="W802">
            <v>0</v>
          </cell>
        </row>
        <row r="803">
          <cell r="G803" t="str">
            <v>Feldman</v>
          </cell>
          <cell r="H803" t="str">
            <v>TRI</v>
          </cell>
          <cell r="I803" t="str">
            <v>D</v>
          </cell>
          <cell r="J803" t="str">
            <v>P</v>
          </cell>
          <cell r="K803" t="str">
            <v>RA</v>
          </cell>
          <cell r="L803">
            <v>3</v>
          </cell>
          <cell r="O803" t="str">
            <v>S</v>
          </cell>
          <cell r="Q803" t="str">
            <v>30-60</v>
          </cell>
          <cell r="R803" t="str">
            <v>W</v>
          </cell>
          <cell r="W803">
            <v>37769</v>
          </cell>
        </row>
        <row r="804">
          <cell r="G804" t="str">
            <v>Chau</v>
          </cell>
          <cell r="H804" t="str">
            <v>USA</v>
          </cell>
          <cell r="I804" t="str">
            <v>O</v>
          </cell>
          <cell r="J804" t="str">
            <v>M</v>
          </cell>
          <cell r="K804" t="str">
            <v>RA</v>
          </cell>
          <cell r="L804">
            <v>3</v>
          </cell>
          <cell r="M804">
            <v>1</v>
          </cell>
          <cell r="N804" t="str">
            <v>N</v>
          </cell>
          <cell r="O804" t="str">
            <v>S</v>
          </cell>
          <cell r="Q804" t="str">
            <v>FLEX</v>
          </cell>
          <cell r="R804" t="str">
            <v>W</v>
          </cell>
          <cell r="W804">
            <v>37769</v>
          </cell>
        </row>
        <row r="805">
          <cell r="G805" t="str">
            <v>Sim</v>
          </cell>
          <cell r="H805" t="str">
            <v>USA</v>
          </cell>
          <cell r="I805" t="str">
            <v>U</v>
          </cell>
          <cell r="J805" t="str">
            <v>U</v>
          </cell>
          <cell r="K805" t="str">
            <v>RA</v>
          </cell>
          <cell r="L805">
            <v>4</v>
          </cell>
          <cell r="M805">
            <v>3</v>
          </cell>
          <cell r="N805" t="str">
            <v>Y</v>
          </cell>
          <cell r="O805">
            <v>2</v>
          </cell>
          <cell r="Q805" t="str">
            <v>IMMED</v>
          </cell>
          <cell r="R805" t="str">
            <v>N</v>
          </cell>
          <cell r="W805">
            <v>37769</v>
          </cell>
        </row>
        <row r="806">
          <cell r="G806" t="str">
            <v>Branler</v>
          </cell>
          <cell r="H806" t="str">
            <v>TRI</v>
          </cell>
          <cell r="I806" t="str">
            <v>D</v>
          </cell>
          <cell r="J806" t="str">
            <v>O</v>
          </cell>
          <cell r="K806" t="str">
            <v>RA</v>
          </cell>
          <cell r="L806">
            <v>2</v>
          </cell>
          <cell r="M806">
            <v>3</v>
          </cell>
          <cell r="N806" t="str">
            <v>Y</v>
          </cell>
          <cell r="O806">
            <v>1</v>
          </cell>
          <cell r="Q806" t="str">
            <v>30-60</v>
          </cell>
          <cell r="R806" t="str">
            <v>O</v>
          </cell>
          <cell r="W806">
            <v>37769</v>
          </cell>
        </row>
        <row r="807">
          <cell r="G807" t="str">
            <v>Conelis</v>
          </cell>
          <cell r="H807" t="str">
            <v>NYC</v>
          </cell>
          <cell r="I807" t="str">
            <v>D</v>
          </cell>
          <cell r="J807" t="str">
            <v>N</v>
          </cell>
          <cell r="K807" t="str">
            <v>RA</v>
          </cell>
          <cell r="L807">
            <v>5</v>
          </cell>
          <cell r="M807">
            <v>2</v>
          </cell>
          <cell r="N807" t="str">
            <v>N</v>
          </cell>
          <cell r="O807">
            <v>1</v>
          </cell>
          <cell r="Q807" t="str">
            <v>60-90</v>
          </cell>
          <cell r="R807" t="str">
            <v>B</v>
          </cell>
          <cell r="W807">
            <v>37769</v>
          </cell>
        </row>
        <row r="808">
          <cell r="G808" t="str">
            <v>Erhart</v>
          </cell>
          <cell r="H808" t="str">
            <v>NYC</v>
          </cell>
          <cell r="I808" t="str">
            <v>M</v>
          </cell>
          <cell r="J808" t="str">
            <v>M</v>
          </cell>
          <cell r="K808" t="str">
            <v>RA</v>
          </cell>
          <cell r="L808">
            <v>2</v>
          </cell>
          <cell r="M808">
            <v>2</v>
          </cell>
          <cell r="N808" t="str">
            <v>N</v>
          </cell>
          <cell r="O808">
            <v>1</v>
          </cell>
          <cell r="Q808" t="str">
            <v>IMMED</v>
          </cell>
          <cell r="R808" t="str">
            <v>N</v>
          </cell>
          <cell r="W808">
            <v>37769</v>
          </cell>
        </row>
        <row r="809">
          <cell r="G809" t="str">
            <v>Hardy</v>
          </cell>
          <cell r="H809" t="str">
            <v>NYC</v>
          </cell>
          <cell r="I809" t="str">
            <v>D</v>
          </cell>
          <cell r="J809" t="str">
            <v>O</v>
          </cell>
          <cell r="K809" t="str">
            <v>RA</v>
          </cell>
          <cell r="L809">
            <v>5</v>
          </cell>
          <cell r="M809">
            <v>2</v>
          </cell>
          <cell r="N809" t="str">
            <v>N</v>
          </cell>
          <cell r="O809">
            <v>1</v>
          </cell>
          <cell r="Q809" t="str">
            <v>30-60</v>
          </cell>
          <cell r="R809" t="str">
            <v>N</v>
          </cell>
          <cell r="W809">
            <v>37769</v>
          </cell>
        </row>
        <row r="810">
          <cell r="G810" t="str">
            <v>Blume</v>
          </cell>
          <cell r="H810" t="str">
            <v>NYC</v>
          </cell>
          <cell r="I810" t="str">
            <v>D</v>
          </cell>
          <cell r="J810" t="str">
            <v>O</v>
          </cell>
          <cell r="K810" t="str">
            <v>RA</v>
          </cell>
          <cell r="L810">
            <v>1</v>
          </cell>
          <cell r="M810">
            <v>2</v>
          </cell>
          <cell r="N810" t="str">
            <v>N</v>
          </cell>
          <cell r="O810" t="str">
            <v>S</v>
          </cell>
          <cell r="Q810" t="str">
            <v>30-60</v>
          </cell>
          <cell r="R810" t="str">
            <v>O</v>
          </cell>
          <cell r="W810">
            <v>37769</v>
          </cell>
        </row>
        <row r="811">
          <cell r="G811" t="str">
            <v>Langs</v>
          </cell>
          <cell r="H811" t="str">
            <v>NYC</v>
          </cell>
          <cell r="I811" t="str">
            <v>M</v>
          </cell>
          <cell r="J811" t="str">
            <v>U</v>
          </cell>
          <cell r="K811" t="str">
            <v>RA</v>
          </cell>
          <cell r="L811">
            <v>5</v>
          </cell>
          <cell r="M811">
            <v>2</v>
          </cell>
          <cell r="N811" t="str">
            <v>N</v>
          </cell>
          <cell r="O811">
            <v>2</v>
          </cell>
          <cell r="Q811" t="str">
            <v>60-90</v>
          </cell>
          <cell r="R811" t="str">
            <v>W</v>
          </cell>
          <cell r="W811">
            <v>37769</v>
          </cell>
        </row>
        <row r="812">
          <cell r="G812" t="str">
            <v>Marcos</v>
          </cell>
          <cell r="H812" t="str">
            <v>NYC</v>
          </cell>
          <cell r="I812" t="str">
            <v>M</v>
          </cell>
          <cell r="J812" t="str">
            <v>U</v>
          </cell>
          <cell r="K812" t="str">
            <v>RA</v>
          </cell>
          <cell r="L812">
            <v>5</v>
          </cell>
          <cell r="M812">
            <v>1</v>
          </cell>
          <cell r="N812" t="str">
            <v>N</v>
          </cell>
          <cell r="O812">
            <v>1</v>
          </cell>
          <cell r="Q812" t="str">
            <v>60-90</v>
          </cell>
          <cell r="R812" t="str">
            <v>N</v>
          </cell>
          <cell r="W812">
            <v>37769</v>
          </cell>
        </row>
        <row r="813">
          <cell r="G813" t="str">
            <v>Marcos</v>
          </cell>
          <cell r="H813" t="str">
            <v>NYC</v>
          </cell>
          <cell r="I813" t="str">
            <v>M</v>
          </cell>
          <cell r="J813" t="str">
            <v>U</v>
          </cell>
          <cell r="K813" t="str">
            <v>RA</v>
          </cell>
          <cell r="L813">
            <v>5</v>
          </cell>
          <cell r="M813">
            <v>1</v>
          </cell>
          <cell r="N813" t="str">
            <v>N</v>
          </cell>
          <cell r="O813">
            <v>1</v>
          </cell>
          <cell r="Q813" t="str">
            <v>60-90</v>
          </cell>
          <cell r="R813" t="str">
            <v>N</v>
          </cell>
          <cell r="W813">
            <v>0</v>
          </cell>
        </row>
        <row r="814">
          <cell r="G814" t="str">
            <v>Valdes</v>
          </cell>
          <cell r="H814" t="str">
            <v>NYC</v>
          </cell>
          <cell r="I814" t="str">
            <v>U</v>
          </cell>
          <cell r="J814" t="str">
            <v>U</v>
          </cell>
          <cell r="K814" t="str">
            <v>RA</v>
          </cell>
          <cell r="L814">
            <v>2</v>
          </cell>
          <cell r="M814">
            <v>1</v>
          </cell>
          <cell r="N814" t="str">
            <v>N</v>
          </cell>
          <cell r="O814">
            <v>1</v>
          </cell>
          <cell r="Q814" t="str">
            <v>30-90</v>
          </cell>
          <cell r="R814" t="str">
            <v>N</v>
          </cell>
          <cell r="W814">
            <v>37770</v>
          </cell>
        </row>
        <row r="815">
          <cell r="G815" t="str">
            <v>Mahl</v>
          </cell>
          <cell r="H815" t="str">
            <v>NYC</v>
          </cell>
          <cell r="I815" t="str">
            <v>D</v>
          </cell>
          <cell r="J815" t="str">
            <v>U</v>
          </cell>
          <cell r="K815" t="str">
            <v>RA</v>
          </cell>
          <cell r="L815">
            <v>5</v>
          </cell>
          <cell r="M815">
            <v>1</v>
          </cell>
          <cell r="N815" t="str">
            <v>N</v>
          </cell>
          <cell r="O815">
            <v>1</v>
          </cell>
          <cell r="Q815" t="str">
            <v>60-90</v>
          </cell>
          <cell r="R815" t="str">
            <v>W</v>
          </cell>
          <cell r="W815">
            <v>37770</v>
          </cell>
        </row>
        <row r="816">
          <cell r="G816" t="str">
            <v>Polson</v>
          </cell>
          <cell r="H816" t="str">
            <v>NYC</v>
          </cell>
          <cell r="I816" t="str">
            <v>D</v>
          </cell>
          <cell r="J816" t="str">
            <v>O</v>
          </cell>
          <cell r="K816" t="str">
            <v>RA</v>
          </cell>
          <cell r="L816">
            <v>5</v>
          </cell>
          <cell r="M816">
            <v>1</v>
          </cell>
          <cell r="N816" t="str">
            <v>Y</v>
          </cell>
          <cell r="O816">
            <v>1</v>
          </cell>
          <cell r="Q816" t="str">
            <v>30-60</v>
          </cell>
          <cell r="R816" t="str">
            <v>O</v>
          </cell>
          <cell r="W816">
            <v>37770</v>
          </cell>
        </row>
        <row r="817">
          <cell r="G817" t="str">
            <v>Dolger</v>
          </cell>
          <cell r="H817" t="str">
            <v>NYC</v>
          </cell>
          <cell r="I817" t="str">
            <v>O</v>
          </cell>
          <cell r="J817" t="str">
            <v>O</v>
          </cell>
          <cell r="K817" t="str">
            <v>RA</v>
          </cell>
          <cell r="L817">
            <v>5</v>
          </cell>
          <cell r="M817">
            <v>1</v>
          </cell>
          <cell r="N817" t="str">
            <v>N</v>
          </cell>
          <cell r="O817">
            <v>1</v>
          </cell>
          <cell r="Q817" t="str">
            <v>60-90</v>
          </cell>
          <cell r="R817" t="str">
            <v>O</v>
          </cell>
          <cell r="W817">
            <v>37770</v>
          </cell>
        </row>
        <row r="818">
          <cell r="G818" t="str">
            <v>Guillot</v>
          </cell>
          <cell r="H818" t="str">
            <v>TRI</v>
          </cell>
          <cell r="I818" t="str">
            <v>D</v>
          </cell>
          <cell r="J818" t="str">
            <v>M</v>
          </cell>
          <cell r="K818" t="str">
            <v>RA</v>
          </cell>
          <cell r="L818">
            <v>4</v>
          </cell>
          <cell r="M818">
            <v>1</v>
          </cell>
          <cell r="N818" t="str">
            <v>Y</v>
          </cell>
          <cell r="O818">
            <v>1</v>
          </cell>
          <cell r="Q818" t="str">
            <v>30-60</v>
          </cell>
          <cell r="R818" t="str">
            <v>W</v>
          </cell>
          <cell r="W818">
            <v>37770</v>
          </cell>
        </row>
        <row r="819">
          <cell r="G819" t="str">
            <v>Guillot</v>
          </cell>
          <cell r="H819" t="str">
            <v>TRI</v>
          </cell>
          <cell r="I819" t="str">
            <v>D</v>
          </cell>
          <cell r="J819" t="str">
            <v>M</v>
          </cell>
          <cell r="K819" t="str">
            <v>RA</v>
          </cell>
          <cell r="L819">
            <v>4</v>
          </cell>
          <cell r="M819">
            <v>1</v>
          </cell>
          <cell r="N819" t="str">
            <v>Y</v>
          </cell>
          <cell r="O819">
            <v>1</v>
          </cell>
          <cell r="Q819" t="str">
            <v>30-60</v>
          </cell>
          <cell r="R819" t="str">
            <v>W</v>
          </cell>
          <cell r="W819">
            <v>0</v>
          </cell>
        </row>
        <row r="820">
          <cell r="G820" t="str">
            <v>Guillot</v>
          </cell>
          <cell r="H820" t="str">
            <v>TRI</v>
          </cell>
          <cell r="I820" t="str">
            <v>D</v>
          </cell>
          <cell r="J820" t="str">
            <v>M</v>
          </cell>
          <cell r="K820" t="str">
            <v>RA</v>
          </cell>
          <cell r="L820">
            <v>4</v>
          </cell>
          <cell r="M820">
            <v>1</v>
          </cell>
          <cell r="N820" t="str">
            <v>Y</v>
          </cell>
          <cell r="O820">
            <v>1</v>
          </cell>
          <cell r="Q820" t="str">
            <v>30-60</v>
          </cell>
          <cell r="R820" t="str">
            <v>W</v>
          </cell>
          <cell r="W820">
            <v>0</v>
          </cell>
        </row>
        <row r="821">
          <cell r="W821">
            <v>0</v>
          </cell>
        </row>
        <row r="822">
          <cell r="W822">
            <v>0</v>
          </cell>
        </row>
        <row r="823">
          <cell r="W823">
            <v>0</v>
          </cell>
        </row>
        <row r="824">
          <cell r="W824">
            <v>0</v>
          </cell>
        </row>
        <row r="825">
          <cell r="W825">
            <v>0</v>
          </cell>
        </row>
        <row r="826">
          <cell r="W826">
            <v>0</v>
          </cell>
        </row>
        <row r="827">
          <cell r="W827">
            <v>0</v>
          </cell>
        </row>
        <row r="828">
          <cell r="G828" t="str">
            <v>Slevits</v>
          </cell>
          <cell r="H828" t="str">
            <v>O</v>
          </cell>
          <cell r="L828">
            <v>5</v>
          </cell>
          <cell r="M828">
            <v>2</v>
          </cell>
          <cell r="O828">
            <v>2</v>
          </cell>
          <cell r="Q828" t="str">
            <v>60-90</v>
          </cell>
          <cell r="R828" t="str">
            <v>W</v>
          </cell>
          <cell r="W828">
            <v>37771</v>
          </cell>
        </row>
        <row r="829">
          <cell r="G829" t="str">
            <v>Ross</v>
          </cell>
          <cell r="H829" t="str">
            <v>NYC</v>
          </cell>
          <cell r="I829" t="str">
            <v>M</v>
          </cell>
          <cell r="J829" t="str">
            <v>U</v>
          </cell>
          <cell r="K829" t="str">
            <v>RA</v>
          </cell>
          <cell r="L829">
            <v>5</v>
          </cell>
          <cell r="M829">
            <v>2</v>
          </cell>
          <cell r="N829" t="str">
            <v>N</v>
          </cell>
          <cell r="O829">
            <v>1</v>
          </cell>
          <cell r="Q829" t="str">
            <v>IMMED</v>
          </cell>
          <cell r="R829" t="str">
            <v>O</v>
          </cell>
          <cell r="W829">
            <v>37771</v>
          </cell>
        </row>
        <row r="830">
          <cell r="G830" t="str">
            <v>Coruin</v>
          </cell>
          <cell r="H830" t="str">
            <v>NYC</v>
          </cell>
          <cell r="I830" t="str">
            <v>M</v>
          </cell>
          <cell r="J830" t="str">
            <v>U</v>
          </cell>
          <cell r="K830" t="str">
            <v>RA</v>
          </cell>
          <cell r="L830">
            <v>5</v>
          </cell>
          <cell r="M830">
            <v>1</v>
          </cell>
          <cell r="N830" t="str">
            <v>N</v>
          </cell>
          <cell r="O830">
            <v>1</v>
          </cell>
          <cell r="Q830" t="str">
            <v>30-60</v>
          </cell>
          <cell r="R830" t="str">
            <v>N</v>
          </cell>
          <cell r="W830">
            <v>37771</v>
          </cell>
        </row>
        <row r="831">
          <cell r="G831" t="str">
            <v>Seber</v>
          </cell>
          <cell r="H831" t="str">
            <v>NYC</v>
          </cell>
          <cell r="I831" t="str">
            <v>D</v>
          </cell>
          <cell r="J831" t="str">
            <v>N</v>
          </cell>
          <cell r="K831" t="str">
            <v>RA</v>
          </cell>
          <cell r="L831">
            <v>3</v>
          </cell>
          <cell r="M831">
            <v>4</v>
          </cell>
          <cell r="N831" t="str">
            <v>N</v>
          </cell>
          <cell r="O831">
            <v>3</v>
          </cell>
          <cell r="Q831" t="str">
            <v>FLEX</v>
          </cell>
          <cell r="R831" t="str">
            <v>N</v>
          </cell>
          <cell r="W831">
            <v>37771</v>
          </cell>
        </row>
        <row r="832">
          <cell r="G832" t="str">
            <v>Levits</v>
          </cell>
          <cell r="H832" t="str">
            <v>O</v>
          </cell>
          <cell r="I832" t="str">
            <v>D</v>
          </cell>
          <cell r="J832" t="str">
            <v>N</v>
          </cell>
          <cell r="K832" t="str">
            <v>RA</v>
          </cell>
          <cell r="L832">
            <v>5</v>
          </cell>
          <cell r="M832">
            <v>2</v>
          </cell>
          <cell r="N832" t="str">
            <v>N</v>
          </cell>
          <cell r="O832">
            <v>2</v>
          </cell>
          <cell r="Q832" t="str">
            <v>60-90</v>
          </cell>
          <cell r="R832" t="str">
            <v>I</v>
          </cell>
          <cell r="W832">
            <v>37771</v>
          </cell>
        </row>
        <row r="833">
          <cell r="G833" t="str">
            <v>Sachs</v>
          </cell>
          <cell r="H833" t="str">
            <v>NYC</v>
          </cell>
          <cell r="I833" t="str">
            <v>D</v>
          </cell>
          <cell r="J833" t="str">
            <v>U</v>
          </cell>
          <cell r="K833" t="str">
            <v>RA</v>
          </cell>
          <cell r="L833">
            <v>5</v>
          </cell>
          <cell r="M833">
            <v>4</v>
          </cell>
          <cell r="N833" t="str">
            <v>N</v>
          </cell>
          <cell r="O833">
            <v>3</v>
          </cell>
          <cell r="Q833" t="str">
            <v>30-60</v>
          </cell>
          <cell r="R833" t="str">
            <v>O</v>
          </cell>
          <cell r="W833">
            <v>37771</v>
          </cell>
        </row>
        <row r="834">
          <cell r="G834" t="str">
            <v>Devaney</v>
          </cell>
          <cell r="H834" t="str">
            <v>NYC</v>
          </cell>
          <cell r="I834" t="str">
            <v>D</v>
          </cell>
          <cell r="J834" t="str">
            <v>N</v>
          </cell>
          <cell r="K834" t="str">
            <v>RA</v>
          </cell>
          <cell r="L834">
            <v>2</v>
          </cell>
          <cell r="M834">
            <v>4</v>
          </cell>
          <cell r="N834" t="str">
            <v>N</v>
          </cell>
          <cell r="O834">
            <v>1</v>
          </cell>
          <cell r="Q834" t="str">
            <v>30-60</v>
          </cell>
          <cell r="R834" t="str">
            <v>R</v>
          </cell>
          <cell r="W834">
            <v>37771</v>
          </cell>
        </row>
        <row r="835">
          <cell r="G835" t="str">
            <v>Devaney</v>
          </cell>
          <cell r="H835" t="str">
            <v>NYC</v>
          </cell>
          <cell r="I835" t="str">
            <v>D</v>
          </cell>
          <cell r="J835" t="str">
            <v>N</v>
          </cell>
          <cell r="K835" t="str">
            <v>RA</v>
          </cell>
          <cell r="L835">
            <v>2</v>
          </cell>
          <cell r="M835">
            <v>4</v>
          </cell>
          <cell r="N835" t="str">
            <v>N</v>
          </cell>
          <cell r="O835">
            <v>1</v>
          </cell>
          <cell r="Q835" t="str">
            <v>30-60</v>
          </cell>
          <cell r="R835" t="str">
            <v>R</v>
          </cell>
          <cell r="W835">
            <v>0</v>
          </cell>
        </row>
        <row r="836">
          <cell r="G836" t="str">
            <v>Devaney</v>
          </cell>
          <cell r="H836" t="str">
            <v>NYC</v>
          </cell>
          <cell r="I836" t="str">
            <v>D</v>
          </cell>
          <cell r="J836" t="str">
            <v>N</v>
          </cell>
          <cell r="K836" t="str">
            <v>RA</v>
          </cell>
          <cell r="L836">
            <v>2</v>
          </cell>
          <cell r="O836">
            <v>1</v>
          </cell>
          <cell r="Q836" t="str">
            <v>30-60</v>
          </cell>
          <cell r="R836" t="str">
            <v>R</v>
          </cell>
          <cell r="W836">
            <v>0</v>
          </cell>
        </row>
        <row r="837">
          <cell r="W837">
            <v>0</v>
          </cell>
        </row>
        <row r="838">
          <cell r="W838">
            <v>0</v>
          </cell>
        </row>
        <row r="839">
          <cell r="W839">
            <v>0</v>
          </cell>
        </row>
        <row r="840">
          <cell r="W840">
            <v>0</v>
          </cell>
        </row>
        <row r="841">
          <cell r="W841">
            <v>0</v>
          </cell>
        </row>
        <row r="842">
          <cell r="W842">
            <v>0</v>
          </cell>
        </row>
        <row r="843">
          <cell r="W843">
            <v>0</v>
          </cell>
        </row>
        <row r="844">
          <cell r="W844">
            <v>0</v>
          </cell>
        </row>
        <row r="845">
          <cell r="W845">
            <v>0</v>
          </cell>
        </row>
        <row r="846">
          <cell r="W846">
            <v>0</v>
          </cell>
        </row>
        <row r="847">
          <cell r="W847">
            <v>0</v>
          </cell>
        </row>
        <row r="848">
          <cell r="W848">
            <v>0</v>
          </cell>
        </row>
        <row r="849">
          <cell r="W849">
            <v>0</v>
          </cell>
        </row>
        <row r="850">
          <cell r="G850" t="str">
            <v>Aguiar</v>
          </cell>
          <cell r="H850" t="str">
            <v>NYC</v>
          </cell>
          <cell r="I850" t="str">
            <v>D</v>
          </cell>
          <cell r="J850" t="str">
            <v>O</v>
          </cell>
          <cell r="K850" t="str">
            <v>RA</v>
          </cell>
          <cell r="L850">
            <v>3</v>
          </cell>
          <cell r="M850">
            <v>2</v>
          </cell>
          <cell r="N850" t="str">
            <v>N</v>
          </cell>
          <cell r="O850">
            <v>1</v>
          </cell>
          <cell r="Q850" t="str">
            <v>30-60</v>
          </cell>
          <cell r="R850" t="str">
            <v>W</v>
          </cell>
          <cell r="W850">
            <v>37772</v>
          </cell>
        </row>
        <row r="851">
          <cell r="G851" t="str">
            <v>Kelly</v>
          </cell>
          <cell r="H851" t="str">
            <v>NYC</v>
          </cell>
          <cell r="I851" t="str">
            <v>D</v>
          </cell>
          <cell r="J851" t="str">
            <v>O</v>
          </cell>
          <cell r="K851" t="str">
            <v>RA</v>
          </cell>
          <cell r="L851">
            <v>3</v>
          </cell>
          <cell r="M851">
            <v>3</v>
          </cell>
          <cell r="N851" t="str">
            <v>N</v>
          </cell>
          <cell r="O851">
            <v>2</v>
          </cell>
          <cell r="Q851" t="str">
            <v>FLEX</v>
          </cell>
          <cell r="R851" t="str">
            <v>N</v>
          </cell>
          <cell r="W851">
            <v>37772</v>
          </cell>
        </row>
        <row r="852">
          <cell r="G852" t="str">
            <v>Victor</v>
          </cell>
          <cell r="H852" t="str">
            <v>NYC</v>
          </cell>
          <cell r="I852" t="str">
            <v>D</v>
          </cell>
          <cell r="J852" t="str">
            <v>O</v>
          </cell>
          <cell r="K852" t="str">
            <v>RA</v>
          </cell>
          <cell r="L852">
            <v>2</v>
          </cell>
          <cell r="M852">
            <v>3</v>
          </cell>
          <cell r="N852" t="str">
            <v>N</v>
          </cell>
          <cell r="O852">
            <v>2</v>
          </cell>
          <cell r="Q852" t="str">
            <v>30-60</v>
          </cell>
          <cell r="R852" t="str">
            <v>B</v>
          </cell>
          <cell r="W852">
            <v>37772</v>
          </cell>
        </row>
        <row r="853">
          <cell r="G853" t="str">
            <v>Magee</v>
          </cell>
          <cell r="H853" t="str">
            <v>TRI</v>
          </cell>
          <cell r="I853" t="str">
            <v>D</v>
          </cell>
          <cell r="J853" t="str">
            <v>O</v>
          </cell>
          <cell r="K853" t="str">
            <v>RA</v>
          </cell>
          <cell r="L853">
            <v>5</v>
          </cell>
          <cell r="M853">
            <v>3</v>
          </cell>
          <cell r="N853" t="str">
            <v>Y</v>
          </cell>
          <cell r="O853" t="str">
            <v>S</v>
          </cell>
          <cell r="Q853" t="str">
            <v>30-60</v>
          </cell>
          <cell r="R853" t="str">
            <v>W</v>
          </cell>
          <cell r="W853">
            <v>37772</v>
          </cell>
        </row>
        <row r="854">
          <cell r="G854" t="str">
            <v>Duetchen</v>
          </cell>
          <cell r="H854" t="str">
            <v>NYC</v>
          </cell>
          <cell r="I854" t="str">
            <v>M</v>
          </cell>
          <cell r="J854" t="str">
            <v>U</v>
          </cell>
          <cell r="K854" t="str">
            <v>RA</v>
          </cell>
          <cell r="L854">
            <v>4</v>
          </cell>
          <cell r="M854">
            <v>2</v>
          </cell>
          <cell r="N854" t="str">
            <v>N</v>
          </cell>
          <cell r="O854">
            <v>2</v>
          </cell>
          <cell r="Q854" t="str">
            <v>30-60</v>
          </cell>
          <cell r="R854" t="str">
            <v>N</v>
          </cell>
          <cell r="W854">
            <v>37772</v>
          </cell>
        </row>
        <row r="855">
          <cell r="G855" t="str">
            <v>Tobin</v>
          </cell>
          <cell r="H855" t="str">
            <v>NYC</v>
          </cell>
          <cell r="I855" t="str">
            <v>D</v>
          </cell>
          <cell r="J855" t="str">
            <v>N</v>
          </cell>
          <cell r="K855" t="str">
            <v>RA</v>
          </cell>
          <cell r="L855">
            <v>5</v>
          </cell>
          <cell r="M855">
            <v>3</v>
          </cell>
          <cell r="N855" t="str">
            <v>N</v>
          </cell>
          <cell r="O855">
            <v>3</v>
          </cell>
          <cell r="Q855" t="str">
            <v>60-90</v>
          </cell>
          <cell r="R855" t="str">
            <v>W</v>
          </cell>
          <cell r="W855">
            <v>37772</v>
          </cell>
        </row>
        <row r="856">
          <cell r="G856" t="str">
            <v>Mackendree</v>
          </cell>
          <cell r="H856" t="str">
            <v>TRI</v>
          </cell>
          <cell r="I856" t="str">
            <v>D</v>
          </cell>
          <cell r="J856" t="str">
            <v>O</v>
          </cell>
          <cell r="K856" t="str">
            <v>RA</v>
          </cell>
          <cell r="L856">
            <v>5</v>
          </cell>
          <cell r="M856">
            <v>2</v>
          </cell>
          <cell r="N856" t="str">
            <v>Y</v>
          </cell>
          <cell r="O856">
            <v>2</v>
          </cell>
          <cell r="Q856" t="str">
            <v>60-90</v>
          </cell>
          <cell r="R856" t="str">
            <v>O</v>
          </cell>
          <cell r="W856">
            <v>37772</v>
          </cell>
        </row>
        <row r="857">
          <cell r="G857" t="str">
            <v>Schera</v>
          </cell>
          <cell r="H857" t="str">
            <v>NYC</v>
          </cell>
          <cell r="I857" t="str">
            <v>O</v>
          </cell>
          <cell r="J857" t="str">
            <v>S</v>
          </cell>
          <cell r="K857" t="str">
            <v>OC</v>
          </cell>
          <cell r="L857">
            <v>5</v>
          </cell>
          <cell r="M857">
            <v>2</v>
          </cell>
          <cell r="N857" t="str">
            <v>N</v>
          </cell>
          <cell r="O857">
            <v>2</v>
          </cell>
          <cell r="Q857" t="str">
            <v>30-60</v>
          </cell>
          <cell r="R857" t="str">
            <v>W</v>
          </cell>
          <cell r="W857">
            <v>37772</v>
          </cell>
        </row>
        <row r="858">
          <cell r="G858" t="str">
            <v>Schera</v>
          </cell>
          <cell r="H858" t="str">
            <v>NYC</v>
          </cell>
          <cell r="I858" t="str">
            <v>O</v>
          </cell>
          <cell r="J858" t="str">
            <v>S</v>
          </cell>
          <cell r="K858" t="str">
            <v>OC</v>
          </cell>
          <cell r="L858">
            <v>5</v>
          </cell>
          <cell r="M858">
            <v>2</v>
          </cell>
          <cell r="N858" t="str">
            <v>N</v>
          </cell>
          <cell r="O858">
            <v>2</v>
          </cell>
          <cell r="Q858" t="str">
            <v>30-60</v>
          </cell>
          <cell r="R858" t="str">
            <v>W</v>
          </cell>
          <cell r="W858">
            <v>0</v>
          </cell>
        </row>
        <row r="859">
          <cell r="G859" t="str">
            <v>Schera</v>
          </cell>
          <cell r="H859" t="str">
            <v>NYC</v>
          </cell>
          <cell r="I859" t="str">
            <v>O</v>
          </cell>
          <cell r="J859" t="str">
            <v>S</v>
          </cell>
          <cell r="K859" t="str">
            <v>OC</v>
          </cell>
          <cell r="L859">
            <v>5</v>
          </cell>
          <cell r="N859" t="str">
            <v>N</v>
          </cell>
          <cell r="O859">
            <v>2</v>
          </cell>
          <cell r="Q859" t="str">
            <v>30-60</v>
          </cell>
          <cell r="R859" t="str">
            <v>W</v>
          </cell>
          <cell r="W859">
            <v>0</v>
          </cell>
        </row>
        <row r="860">
          <cell r="W860">
            <v>0</v>
          </cell>
        </row>
        <row r="861">
          <cell r="W861">
            <v>0</v>
          </cell>
        </row>
        <row r="862">
          <cell r="W862">
            <v>0</v>
          </cell>
        </row>
        <row r="863">
          <cell r="W863">
            <v>0</v>
          </cell>
        </row>
        <row r="864">
          <cell r="W864">
            <v>0</v>
          </cell>
        </row>
        <row r="865">
          <cell r="W865">
            <v>0</v>
          </cell>
        </row>
        <row r="866">
          <cell r="W866">
            <v>0</v>
          </cell>
        </row>
        <row r="867">
          <cell r="W867">
            <v>0</v>
          </cell>
        </row>
        <row r="868">
          <cell r="W868">
            <v>0</v>
          </cell>
        </row>
        <row r="869">
          <cell r="G869" t="str">
            <v>Squassi</v>
          </cell>
          <cell r="H869" t="str">
            <v>NYC</v>
          </cell>
          <cell r="I869" t="str">
            <v>D</v>
          </cell>
          <cell r="J869" t="str">
            <v>U</v>
          </cell>
          <cell r="K869" t="str">
            <v>RA</v>
          </cell>
          <cell r="L869">
            <v>4</v>
          </cell>
          <cell r="M869">
            <v>1</v>
          </cell>
          <cell r="N869" t="str">
            <v>N</v>
          </cell>
          <cell r="O869">
            <v>1</v>
          </cell>
          <cell r="Q869" t="str">
            <v>30-60</v>
          </cell>
          <cell r="R869" t="str">
            <v>I</v>
          </cell>
          <cell r="W869">
            <v>37773</v>
          </cell>
        </row>
        <row r="870">
          <cell r="G870" t="str">
            <v>Simko</v>
          </cell>
          <cell r="H870" t="str">
            <v>NYC</v>
          </cell>
          <cell r="I870" t="str">
            <v>M</v>
          </cell>
          <cell r="J870" t="str">
            <v>U</v>
          </cell>
          <cell r="K870" t="str">
            <v>RA</v>
          </cell>
          <cell r="L870">
            <v>4</v>
          </cell>
          <cell r="M870">
            <v>2</v>
          </cell>
          <cell r="N870" t="str">
            <v>N</v>
          </cell>
          <cell r="O870">
            <v>1</v>
          </cell>
          <cell r="Q870" t="str">
            <v>30-60</v>
          </cell>
          <cell r="R870" t="str">
            <v>W</v>
          </cell>
          <cell r="W870">
            <v>37773</v>
          </cell>
        </row>
        <row r="871">
          <cell r="G871" t="str">
            <v>Paleu</v>
          </cell>
          <cell r="H871" t="str">
            <v>NYC</v>
          </cell>
          <cell r="I871" t="str">
            <v>D</v>
          </cell>
          <cell r="J871" t="str">
            <v>U</v>
          </cell>
          <cell r="K871" t="str">
            <v>RA</v>
          </cell>
          <cell r="L871">
            <v>5</v>
          </cell>
          <cell r="M871">
            <v>2</v>
          </cell>
          <cell r="N871" t="str">
            <v>N</v>
          </cell>
          <cell r="O871">
            <v>2</v>
          </cell>
          <cell r="Q871" t="str">
            <v>30-60</v>
          </cell>
          <cell r="R871" t="str">
            <v>N</v>
          </cell>
          <cell r="W871">
            <v>37773</v>
          </cell>
        </row>
        <row r="872">
          <cell r="G872" t="str">
            <v>Chuppe</v>
          </cell>
          <cell r="H872" t="str">
            <v>NYC</v>
          </cell>
          <cell r="I872" t="str">
            <v>D</v>
          </cell>
          <cell r="J872" t="str">
            <v>O</v>
          </cell>
          <cell r="K872" t="str">
            <v>RA</v>
          </cell>
          <cell r="L872">
            <v>2</v>
          </cell>
          <cell r="M872">
            <v>2</v>
          </cell>
          <cell r="N872" t="str">
            <v>N</v>
          </cell>
          <cell r="O872">
            <v>2</v>
          </cell>
          <cell r="Q872" t="str">
            <v>30-60</v>
          </cell>
          <cell r="R872" t="str">
            <v>W</v>
          </cell>
          <cell r="W872">
            <v>37773</v>
          </cell>
        </row>
        <row r="873">
          <cell r="G873" t="str">
            <v>Absolonne</v>
          </cell>
          <cell r="H873" t="str">
            <v>NYC</v>
          </cell>
          <cell r="I873" t="str">
            <v>D</v>
          </cell>
          <cell r="J873" t="str">
            <v>O</v>
          </cell>
          <cell r="K873" t="str">
            <v>RA</v>
          </cell>
          <cell r="L873">
            <v>3</v>
          </cell>
          <cell r="N873" t="str">
            <v>N</v>
          </cell>
          <cell r="O873">
            <v>2</v>
          </cell>
          <cell r="Q873" t="str">
            <v>FLEX</v>
          </cell>
          <cell r="R873" t="str">
            <v>W</v>
          </cell>
          <cell r="W873">
            <v>37773</v>
          </cell>
        </row>
        <row r="874">
          <cell r="G874" t="str">
            <v>Pastrovic</v>
          </cell>
          <cell r="H874" t="str">
            <v>NYC</v>
          </cell>
          <cell r="I874" t="str">
            <v>D</v>
          </cell>
          <cell r="J874" t="str">
            <v>U</v>
          </cell>
          <cell r="K874" t="str">
            <v>RA</v>
          </cell>
          <cell r="L874">
            <v>2</v>
          </cell>
          <cell r="N874" t="str">
            <v>N</v>
          </cell>
          <cell r="O874">
            <v>1</v>
          </cell>
          <cell r="Q874" t="str">
            <v>60-90</v>
          </cell>
          <cell r="R874" t="str">
            <v>W</v>
          </cell>
          <cell r="W874">
            <v>37773</v>
          </cell>
        </row>
        <row r="875">
          <cell r="G875" t="str">
            <v>Malewany</v>
          </cell>
          <cell r="H875" t="str">
            <v>NYC</v>
          </cell>
          <cell r="I875" t="str">
            <v>D</v>
          </cell>
          <cell r="J875" t="str">
            <v>S</v>
          </cell>
          <cell r="K875" t="str">
            <v>RA</v>
          </cell>
          <cell r="L875">
            <v>2</v>
          </cell>
          <cell r="N875" t="str">
            <v>N</v>
          </cell>
          <cell r="O875" t="str">
            <v>S</v>
          </cell>
          <cell r="Q875" t="str">
            <v>60-90</v>
          </cell>
          <cell r="R875" t="str">
            <v>W</v>
          </cell>
          <cell r="W875">
            <v>37773</v>
          </cell>
        </row>
        <row r="876">
          <cell r="G876" t="str">
            <v>Mechan</v>
          </cell>
          <cell r="H876" t="str">
            <v>USA</v>
          </cell>
          <cell r="I876" t="str">
            <v>M</v>
          </cell>
          <cell r="J876" t="str">
            <v>O</v>
          </cell>
          <cell r="K876" t="str">
            <v>RA</v>
          </cell>
          <cell r="L876">
            <v>3</v>
          </cell>
          <cell r="M876">
            <v>1</v>
          </cell>
          <cell r="N876" t="str">
            <v>N</v>
          </cell>
          <cell r="O876">
            <v>1</v>
          </cell>
          <cell r="Q876" t="str">
            <v>60-90</v>
          </cell>
          <cell r="R876" t="str">
            <v>O</v>
          </cell>
          <cell r="W876">
            <v>37773</v>
          </cell>
        </row>
        <row r="877">
          <cell r="G877" t="str">
            <v>Simon</v>
          </cell>
          <cell r="H877" t="str">
            <v>NYC</v>
          </cell>
          <cell r="I877" t="str">
            <v>D</v>
          </cell>
          <cell r="J877" t="str">
            <v>U</v>
          </cell>
          <cell r="K877" t="str">
            <v>RA</v>
          </cell>
          <cell r="L877">
            <v>2</v>
          </cell>
          <cell r="M877">
            <v>1</v>
          </cell>
          <cell r="N877" t="str">
            <v>N</v>
          </cell>
          <cell r="O877">
            <v>2</v>
          </cell>
          <cell r="Q877" t="str">
            <v>60-90</v>
          </cell>
          <cell r="R877" t="str">
            <v>W</v>
          </cell>
          <cell r="W877">
            <v>37773</v>
          </cell>
        </row>
        <row r="878">
          <cell r="G878" t="str">
            <v>Simon</v>
          </cell>
          <cell r="H878" t="str">
            <v>NYC</v>
          </cell>
          <cell r="I878" t="str">
            <v>D</v>
          </cell>
          <cell r="J878" t="str">
            <v>U</v>
          </cell>
          <cell r="K878" t="str">
            <v>RA</v>
          </cell>
          <cell r="L878">
            <v>2</v>
          </cell>
          <cell r="M878">
            <v>1</v>
          </cell>
          <cell r="N878" t="str">
            <v>N</v>
          </cell>
          <cell r="O878">
            <v>2</v>
          </cell>
          <cell r="R878" t="str">
            <v>W</v>
          </cell>
          <cell r="W878">
            <v>0</v>
          </cell>
        </row>
        <row r="879">
          <cell r="G879" t="str">
            <v>Simon</v>
          </cell>
          <cell r="H879" t="str">
            <v>NYC</v>
          </cell>
          <cell r="I879" t="str">
            <v>D</v>
          </cell>
          <cell r="J879" t="str">
            <v>U</v>
          </cell>
          <cell r="K879" t="str">
            <v>RA</v>
          </cell>
          <cell r="L879">
            <v>2</v>
          </cell>
          <cell r="O879">
            <v>2</v>
          </cell>
          <cell r="R879" t="str">
            <v>W</v>
          </cell>
          <cell r="W879">
            <v>0</v>
          </cell>
        </row>
        <row r="880">
          <cell r="W880">
            <v>0</v>
          </cell>
        </row>
        <row r="881">
          <cell r="W881">
            <v>0</v>
          </cell>
        </row>
        <row r="882">
          <cell r="W882">
            <v>0</v>
          </cell>
        </row>
        <row r="883">
          <cell r="W883">
            <v>0</v>
          </cell>
        </row>
        <row r="884">
          <cell r="G884" t="str">
            <v>Visser</v>
          </cell>
          <cell r="H884" t="str">
            <v>NYC</v>
          </cell>
          <cell r="J884" t="str">
            <v>U</v>
          </cell>
          <cell r="K884" t="str">
            <v>RA</v>
          </cell>
          <cell r="L884">
            <v>4</v>
          </cell>
          <cell r="M884">
            <v>2</v>
          </cell>
          <cell r="N884" t="str">
            <v>N</v>
          </cell>
          <cell r="O884">
            <v>2</v>
          </cell>
          <cell r="Q884" t="str">
            <v>60-90</v>
          </cell>
          <cell r="R884" t="str">
            <v>N</v>
          </cell>
          <cell r="W884">
            <v>37774</v>
          </cell>
        </row>
        <row r="885">
          <cell r="G885" t="str">
            <v>Steinsers</v>
          </cell>
          <cell r="H885" t="str">
            <v>Tri</v>
          </cell>
          <cell r="I885" t="str">
            <v>D</v>
          </cell>
          <cell r="J885" t="str">
            <v>M</v>
          </cell>
          <cell r="K885" t="str">
            <v>RA</v>
          </cell>
          <cell r="L885">
            <v>4</v>
          </cell>
          <cell r="M885">
            <v>3</v>
          </cell>
          <cell r="N885" t="str">
            <v>N</v>
          </cell>
          <cell r="O885">
            <v>2</v>
          </cell>
          <cell r="Q885" t="str">
            <v>IMMED</v>
          </cell>
          <cell r="R885" t="str">
            <v>B</v>
          </cell>
          <cell r="W885">
            <v>37774</v>
          </cell>
        </row>
        <row r="886">
          <cell r="G886" t="str">
            <v>Bergin</v>
          </cell>
          <cell r="H886" t="str">
            <v>Tri</v>
          </cell>
          <cell r="I886" t="str">
            <v>D</v>
          </cell>
          <cell r="J886" t="str">
            <v>S</v>
          </cell>
          <cell r="K886" t="str">
            <v>RA</v>
          </cell>
          <cell r="L886">
            <v>3</v>
          </cell>
          <cell r="M886">
            <v>3</v>
          </cell>
          <cell r="N886" t="str">
            <v>N</v>
          </cell>
          <cell r="O886">
            <v>1</v>
          </cell>
          <cell r="Q886" t="str">
            <v>30-60</v>
          </cell>
          <cell r="R886" t="str">
            <v>N</v>
          </cell>
          <cell r="W886">
            <v>37774</v>
          </cell>
        </row>
        <row r="887">
          <cell r="G887" t="str">
            <v>Stein</v>
          </cell>
          <cell r="H887" t="str">
            <v>Tri</v>
          </cell>
          <cell r="I887" t="str">
            <v>D</v>
          </cell>
          <cell r="J887" t="str">
            <v>M</v>
          </cell>
          <cell r="K887" t="str">
            <v>RA</v>
          </cell>
          <cell r="L887">
            <v>3</v>
          </cell>
          <cell r="M887">
            <v>2</v>
          </cell>
          <cell r="N887" t="str">
            <v>N</v>
          </cell>
          <cell r="O887">
            <v>2</v>
          </cell>
          <cell r="Q887" t="str">
            <v>60-90</v>
          </cell>
          <cell r="R887" t="str">
            <v>B</v>
          </cell>
          <cell r="W887">
            <v>37774</v>
          </cell>
        </row>
        <row r="888">
          <cell r="G888" t="str">
            <v>Williams</v>
          </cell>
          <cell r="H888" t="str">
            <v>NYC</v>
          </cell>
          <cell r="I888" t="str">
            <v>O</v>
          </cell>
          <cell r="J888" t="str">
            <v>S</v>
          </cell>
          <cell r="L888">
            <v>4</v>
          </cell>
          <cell r="M888">
            <v>2</v>
          </cell>
          <cell r="N888" t="str">
            <v>N</v>
          </cell>
          <cell r="O888">
            <v>2</v>
          </cell>
          <cell r="Q888" t="str">
            <v>30-60</v>
          </cell>
          <cell r="R888" t="str">
            <v>N</v>
          </cell>
          <cell r="W888">
            <v>37774</v>
          </cell>
        </row>
        <row r="889">
          <cell r="G889" t="str">
            <v>Wilbet</v>
          </cell>
          <cell r="H889" t="str">
            <v>NYC</v>
          </cell>
          <cell r="I889" t="str">
            <v>M</v>
          </cell>
          <cell r="J889" t="str">
            <v>U</v>
          </cell>
          <cell r="L889">
            <v>5</v>
          </cell>
          <cell r="M889">
            <v>2</v>
          </cell>
          <cell r="N889" t="str">
            <v>N</v>
          </cell>
          <cell r="O889">
            <v>1</v>
          </cell>
          <cell r="Q889" t="str">
            <v>60-90</v>
          </cell>
          <cell r="R889" t="str">
            <v>B</v>
          </cell>
          <cell r="W889">
            <v>37774</v>
          </cell>
        </row>
        <row r="890">
          <cell r="G890" t="str">
            <v>Wilbet</v>
          </cell>
          <cell r="H890" t="str">
            <v>NYC</v>
          </cell>
          <cell r="I890" t="str">
            <v>M</v>
          </cell>
          <cell r="J890" t="str">
            <v>U</v>
          </cell>
          <cell r="L890">
            <v>5</v>
          </cell>
          <cell r="O890">
            <v>1</v>
          </cell>
          <cell r="Q890" t="str">
            <v>60-90</v>
          </cell>
          <cell r="R890" t="str">
            <v>B</v>
          </cell>
          <cell r="W890">
            <v>0</v>
          </cell>
        </row>
        <row r="891">
          <cell r="G891" t="str">
            <v>Wilbet</v>
          </cell>
          <cell r="I891" t="str">
            <v>M</v>
          </cell>
          <cell r="J891" t="str">
            <v>U</v>
          </cell>
          <cell r="L891">
            <v>5</v>
          </cell>
          <cell r="O891">
            <v>1</v>
          </cell>
          <cell r="Q891" t="str">
            <v>60-90</v>
          </cell>
          <cell r="R891" t="str">
            <v>B</v>
          </cell>
          <cell r="W891">
            <v>0</v>
          </cell>
        </row>
        <row r="892">
          <cell r="W892">
            <v>0</v>
          </cell>
        </row>
        <row r="893">
          <cell r="W893">
            <v>0</v>
          </cell>
        </row>
        <row r="894">
          <cell r="W894">
            <v>0</v>
          </cell>
        </row>
        <row r="895">
          <cell r="W895">
            <v>0</v>
          </cell>
        </row>
        <row r="896">
          <cell r="W896">
            <v>0</v>
          </cell>
        </row>
        <row r="897">
          <cell r="W897">
            <v>0</v>
          </cell>
        </row>
        <row r="898">
          <cell r="G898" t="str">
            <v>Hu</v>
          </cell>
          <cell r="H898" t="str">
            <v>NYC</v>
          </cell>
          <cell r="I898" t="str">
            <v>M</v>
          </cell>
          <cell r="J898" t="str">
            <v>N</v>
          </cell>
          <cell r="L898">
            <v>3</v>
          </cell>
          <cell r="M898">
            <v>4</v>
          </cell>
          <cell r="N898">
            <v>2</v>
          </cell>
          <cell r="Q898" t="str">
            <v>30-60</v>
          </cell>
          <cell r="R898" t="str">
            <v>O</v>
          </cell>
          <cell r="W898">
            <v>37775</v>
          </cell>
        </row>
        <row r="899">
          <cell r="G899" t="str">
            <v>Klein</v>
          </cell>
          <cell r="H899" t="str">
            <v>NYC</v>
          </cell>
          <cell r="I899" t="str">
            <v>U</v>
          </cell>
          <cell r="J899" t="str">
            <v>N</v>
          </cell>
          <cell r="K899" t="str">
            <v>RA</v>
          </cell>
          <cell r="L899">
            <v>4</v>
          </cell>
          <cell r="M899">
            <v>4</v>
          </cell>
          <cell r="N899" t="str">
            <v>N</v>
          </cell>
          <cell r="O899">
            <v>1</v>
          </cell>
          <cell r="Q899" t="str">
            <v>30-60</v>
          </cell>
          <cell r="R899" t="str">
            <v>N</v>
          </cell>
          <cell r="W899">
            <v>37775</v>
          </cell>
        </row>
        <row r="900">
          <cell r="G900" t="str">
            <v>Wehbes</v>
          </cell>
          <cell r="H900" t="str">
            <v>O</v>
          </cell>
          <cell r="I900" t="str">
            <v>M</v>
          </cell>
          <cell r="J900" t="str">
            <v>M</v>
          </cell>
          <cell r="K900" t="str">
            <v>RA</v>
          </cell>
          <cell r="L900">
            <v>4</v>
          </cell>
          <cell r="M900">
            <v>4</v>
          </cell>
          <cell r="N900" t="str">
            <v>N</v>
          </cell>
          <cell r="O900">
            <v>2</v>
          </cell>
          <cell r="Q900" t="str">
            <v>IMMED</v>
          </cell>
          <cell r="R900" t="str">
            <v>B</v>
          </cell>
          <cell r="W900">
            <v>37775</v>
          </cell>
        </row>
        <row r="901">
          <cell r="G901" t="str">
            <v>Wehbes</v>
          </cell>
          <cell r="H901" t="str">
            <v>O</v>
          </cell>
          <cell r="I901" t="str">
            <v>M</v>
          </cell>
          <cell r="J901" t="str">
            <v>M</v>
          </cell>
          <cell r="K901" t="str">
            <v>RA</v>
          </cell>
          <cell r="L901">
            <v>4</v>
          </cell>
          <cell r="N901" t="str">
            <v>N</v>
          </cell>
          <cell r="O901">
            <v>2</v>
          </cell>
          <cell r="Q901" t="str">
            <v>IMMED</v>
          </cell>
          <cell r="R901" t="str">
            <v>B</v>
          </cell>
          <cell r="W901">
            <v>0</v>
          </cell>
        </row>
        <row r="902">
          <cell r="G902" t="str">
            <v>Wehbes</v>
          </cell>
          <cell r="H902" t="str">
            <v>O</v>
          </cell>
          <cell r="I902" t="str">
            <v>M</v>
          </cell>
          <cell r="J902" t="str">
            <v>M</v>
          </cell>
          <cell r="O902">
            <v>2</v>
          </cell>
          <cell r="Q902" t="str">
            <v>IMMED</v>
          </cell>
          <cell r="R902" t="str">
            <v>B</v>
          </cell>
          <cell r="W902">
            <v>0</v>
          </cell>
        </row>
        <row r="903">
          <cell r="G903" t="str">
            <v>Spork</v>
          </cell>
          <cell r="H903" t="str">
            <v>USA</v>
          </cell>
          <cell r="I903" t="str">
            <v>D</v>
          </cell>
          <cell r="J903" t="str">
            <v>M</v>
          </cell>
          <cell r="K903" t="str">
            <v>OH</v>
          </cell>
          <cell r="L903">
            <v>4</v>
          </cell>
          <cell r="M903">
            <v>2</v>
          </cell>
          <cell r="N903" t="str">
            <v>N</v>
          </cell>
          <cell r="O903">
            <v>1</v>
          </cell>
          <cell r="Q903" t="str">
            <v>30-60</v>
          </cell>
          <cell r="R903" t="str">
            <v>B</v>
          </cell>
          <cell r="W903">
            <v>37776</v>
          </cell>
        </row>
        <row r="904">
          <cell r="G904" t="str">
            <v>Share</v>
          </cell>
          <cell r="H904" t="str">
            <v>NYC</v>
          </cell>
          <cell r="I904" t="str">
            <v>D</v>
          </cell>
          <cell r="J904" t="str">
            <v>U</v>
          </cell>
          <cell r="K904" t="str">
            <v>RA</v>
          </cell>
          <cell r="L904">
            <v>4</v>
          </cell>
          <cell r="M904">
            <v>2</v>
          </cell>
          <cell r="N904" t="str">
            <v>N</v>
          </cell>
          <cell r="O904">
            <v>1</v>
          </cell>
          <cell r="Q904" t="str">
            <v>60-90</v>
          </cell>
          <cell r="R904" t="str">
            <v>B</v>
          </cell>
          <cell r="W904">
            <v>37776</v>
          </cell>
        </row>
        <row r="905">
          <cell r="G905" t="str">
            <v>Voorhoot</v>
          </cell>
          <cell r="H905" t="str">
            <v>NYC</v>
          </cell>
          <cell r="I905" t="str">
            <v>M</v>
          </cell>
          <cell r="J905" t="str">
            <v>U</v>
          </cell>
          <cell r="K905" t="str">
            <v>RA</v>
          </cell>
          <cell r="L905">
            <v>4</v>
          </cell>
          <cell r="M905">
            <v>4</v>
          </cell>
          <cell r="N905" t="str">
            <v>N</v>
          </cell>
          <cell r="O905">
            <v>3</v>
          </cell>
          <cell r="Q905" t="str">
            <v>IMMED</v>
          </cell>
          <cell r="R905" t="str">
            <v>B</v>
          </cell>
          <cell r="W905">
            <v>37776</v>
          </cell>
        </row>
        <row r="906">
          <cell r="G906" t="str">
            <v>Khoury</v>
          </cell>
          <cell r="H906" t="str">
            <v>NYC</v>
          </cell>
          <cell r="I906" t="str">
            <v>M</v>
          </cell>
          <cell r="J906" t="str">
            <v>U</v>
          </cell>
          <cell r="K906" t="str">
            <v>RA</v>
          </cell>
          <cell r="L906">
            <v>4</v>
          </cell>
          <cell r="M906">
            <v>4</v>
          </cell>
          <cell r="N906" t="str">
            <v>N</v>
          </cell>
          <cell r="O906">
            <v>1</v>
          </cell>
          <cell r="Q906" t="str">
            <v>IMMED</v>
          </cell>
          <cell r="R906" t="str">
            <v>B</v>
          </cell>
          <cell r="W906">
            <v>37776</v>
          </cell>
        </row>
        <row r="907">
          <cell r="G907" t="str">
            <v>Khoury</v>
          </cell>
          <cell r="H907" t="str">
            <v>NYC</v>
          </cell>
          <cell r="I907" t="str">
            <v>M</v>
          </cell>
          <cell r="K907" t="str">
            <v>RA</v>
          </cell>
          <cell r="M907">
            <v>4</v>
          </cell>
          <cell r="N907" t="str">
            <v>N</v>
          </cell>
          <cell r="O907">
            <v>1</v>
          </cell>
          <cell r="Q907" t="str">
            <v>IMMED</v>
          </cell>
          <cell r="R907" t="str">
            <v>B</v>
          </cell>
          <cell r="W907">
            <v>0</v>
          </cell>
        </row>
        <row r="908">
          <cell r="G908" t="str">
            <v>Nokesh</v>
          </cell>
          <cell r="H908" t="str">
            <v>NYC</v>
          </cell>
          <cell r="I908" t="str">
            <v>M</v>
          </cell>
          <cell r="J908" t="str">
            <v>N</v>
          </cell>
          <cell r="K908" t="str">
            <v>RA</v>
          </cell>
          <cell r="L908">
            <v>4</v>
          </cell>
          <cell r="N908" t="str">
            <v>N</v>
          </cell>
          <cell r="O908">
            <v>1</v>
          </cell>
          <cell r="Q908" t="str">
            <v>IMMED</v>
          </cell>
          <cell r="R908" t="str">
            <v>N</v>
          </cell>
          <cell r="W908">
            <v>37777</v>
          </cell>
        </row>
        <row r="909">
          <cell r="G909" t="str">
            <v>Morrison</v>
          </cell>
          <cell r="H909" t="str">
            <v>NYC</v>
          </cell>
          <cell r="I909" t="str">
            <v>D</v>
          </cell>
          <cell r="J909" t="str">
            <v>N</v>
          </cell>
          <cell r="K909" t="str">
            <v>OH</v>
          </cell>
          <cell r="L909">
            <v>4</v>
          </cell>
          <cell r="M909">
            <v>1</v>
          </cell>
          <cell r="N909" t="str">
            <v>N</v>
          </cell>
          <cell r="O909">
            <v>2</v>
          </cell>
          <cell r="Q909" t="str">
            <v>30-60</v>
          </cell>
          <cell r="R909" t="str">
            <v>N</v>
          </cell>
          <cell r="W909">
            <v>37777</v>
          </cell>
        </row>
        <row r="910">
          <cell r="G910" t="str">
            <v>Irizarry</v>
          </cell>
          <cell r="H910" t="str">
            <v>NYC</v>
          </cell>
          <cell r="I910" t="str">
            <v>D</v>
          </cell>
          <cell r="J910" t="str">
            <v>N</v>
          </cell>
          <cell r="K910" t="str">
            <v>RA</v>
          </cell>
          <cell r="L910">
            <v>5</v>
          </cell>
          <cell r="M910">
            <v>3</v>
          </cell>
          <cell r="N910" t="str">
            <v>Y</v>
          </cell>
          <cell r="O910">
            <v>2</v>
          </cell>
          <cell r="Q910" t="str">
            <v>60-90</v>
          </cell>
          <cell r="R910" t="str">
            <v>O</v>
          </cell>
          <cell r="W910">
            <v>37777</v>
          </cell>
        </row>
        <row r="911">
          <cell r="G911" t="str">
            <v>Doyle</v>
          </cell>
          <cell r="H911" t="str">
            <v>NYC</v>
          </cell>
          <cell r="I911" t="str">
            <v>D</v>
          </cell>
          <cell r="J911" t="str">
            <v>U</v>
          </cell>
          <cell r="K911" t="str">
            <v>OH</v>
          </cell>
          <cell r="L911">
            <v>3</v>
          </cell>
          <cell r="M911">
            <v>2</v>
          </cell>
          <cell r="N911" t="str">
            <v>N</v>
          </cell>
          <cell r="O911">
            <v>2</v>
          </cell>
          <cell r="Q911" t="str">
            <v>60-90</v>
          </cell>
          <cell r="R911" t="str">
            <v>W</v>
          </cell>
          <cell r="W911">
            <v>37777</v>
          </cell>
        </row>
        <row r="912">
          <cell r="G912" t="str">
            <v>Doyle</v>
          </cell>
          <cell r="H912" t="str">
            <v>NYC</v>
          </cell>
          <cell r="I912" t="str">
            <v>D</v>
          </cell>
          <cell r="J912" t="str">
            <v>U</v>
          </cell>
          <cell r="K912" t="str">
            <v>OH</v>
          </cell>
          <cell r="L912">
            <v>3</v>
          </cell>
          <cell r="M912">
            <v>2</v>
          </cell>
          <cell r="N912" t="str">
            <v>N</v>
          </cell>
          <cell r="O912">
            <v>2</v>
          </cell>
          <cell r="Q912" t="str">
            <v>60-90</v>
          </cell>
          <cell r="R912" t="str">
            <v>W</v>
          </cell>
          <cell r="W912">
            <v>0</v>
          </cell>
        </row>
        <row r="913">
          <cell r="G913" t="str">
            <v>Doyle</v>
          </cell>
          <cell r="H913" t="str">
            <v>NYC</v>
          </cell>
          <cell r="J913" t="str">
            <v>U</v>
          </cell>
          <cell r="K913" t="str">
            <v>OH</v>
          </cell>
          <cell r="L913">
            <v>3</v>
          </cell>
          <cell r="M913">
            <v>2</v>
          </cell>
          <cell r="N913" t="str">
            <v>N</v>
          </cell>
          <cell r="Q913" t="str">
            <v>60-90</v>
          </cell>
          <cell r="R913" t="str">
            <v>W</v>
          </cell>
          <cell r="W913">
            <v>0</v>
          </cell>
        </row>
        <row r="914">
          <cell r="G914" t="str">
            <v>Weiher</v>
          </cell>
          <cell r="H914" t="str">
            <v>USA</v>
          </cell>
          <cell r="I914" t="str">
            <v>D</v>
          </cell>
          <cell r="J914" t="str">
            <v>M</v>
          </cell>
          <cell r="K914" t="str">
            <v>RA</v>
          </cell>
          <cell r="L914">
            <v>1</v>
          </cell>
          <cell r="M914">
            <v>1</v>
          </cell>
          <cell r="N914" t="str">
            <v>N</v>
          </cell>
          <cell r="O914" t="str">
            <v>S</v>
          </cell>
          <cell r="Q914" t="str">
            <v>IMMED</v>
          </cell>
          <cell r="R914" t="str">
            <v>W</v>
          </cell>
          <cell r="W914">
            <v>37778</v>
          </cell>
        </row>
        <row r="915">
          <cell r="G915" t="str">
            <v>Fontfau</v>
          </cell>
          <cell r="H915" t="str">
            <v>NYC</v>
          </cell>
          <cell r="I915" t="str">
            <v>D</v>
          </cell>
          <cell r="J915" t="str">
            <v>O</v>
          </cell>
          <cell r="K915" t="str">
            <v>OC</v>
          </cell>
          <cell r="L915">
            <v>2</v>
          </cell>
          <cell r="M915">
            <v>1</v>
          </cell>
          <cell r="N915" t="str">
            <v>N</v>
          </cell>
          <cell r="O915">
            <v>1</v>
          </cell>
          <cell r="Q915" t="str">
            <v>60-90</v>
          </cell>
          <cell r="R915" t="str">
            <v>O</v>
          </cell>
          <cell r="W915">
            <v>37778</v>
          </cell>
        </row>
        <row r="916">
          <cell r="G916" t="str">
            <v>Fontfau</v>
          </cell>
          <cell r="H916" t="str">
            <v>NYC</v>
          </cell>
          <cell r="I916" t="str">
            <v>D</v>
          </cell>
          <cell r="J916" t="str">
            <v>O</v>
          </cell>
          <cell r="K916" t="str">
            <v>OC</v>
          </cell>
          <cell r="L916">
            <v>2</v>
          </cell>
          <cell r="M916">
            <v>1</v>
          </cell>
          <cell r="N916" t="str">
            <v>N</v>
          </cell>
          <cell r="O916">
            <v>1</v>
          </cell>
          <cell r="Q916" t="str">
            <v>60-90</v>
          </cell>
          <cell r="R916" t="str">
            <v>O</v>
          </cell>
          <cell r="W916">
            <v>0</v>
          </cell>
        </row>
        <row r="917">
          <cell r="G917" t="str">
            <v>Fontfau</v>
          </cell>
          <cell r="H917" t="str">
            <v>NYC</v>
          </cell>
          <cell r="J917" t="str">
            <v>O</v>
          </cell>
          <cell r="K917" t="str">
            <v>OC</v>
          </cell>
          <cell r="L917">
            <v>2</v>
          </cell>
          <cell r="O917">
            <v>1</v>
          </cell>
          <cell r="Q917" t="str">
            <v>60-90</v>
          </cell>
          <cell r="R917" t="str">
            <v>O</v>
          </cell>
          <cell r="W917">
            <v>0</v>
          </cell>
        </row>
        <row r="918">
          <cell r="W918">
            <v>0</v>
          </cell>
        </row>
        <row r="919">
          <cell r="G919" t="str">
            <v>Wilson</v>
          </cell>
          <cell r="W919">
            <v>37779</v>
          </cell>
        </row>
        <row r="920">
          <cell r="G920" t="str">
            <v>Iran</v>
          </cell>
          <cell r="R920" t="str">
            <v>O</v>
          </cell>
          <cell r="W920">
            <v>37779</v>
          </cell>
        </row>
        <row r="921">
          <cell r="G921" t="str">
            <v>Warner</v>
          </cell>
          <cell r="H921" t="str">
            <v>NYC</v>
          </cell>
          <cell r="I921" t="str">
            <v>M</v>
          </cell>
          <cell r="J921" t="str">
            <v>O</v>
          </cell>
          <cell r="L921">
            <v>2</v>
          </cell>
          <cell r="M921">
            <v>2</v>
          </cell>
          <cell r="N921" t="str">
            <v>N</v>
          </cell>
          <cell r="O921">
            <v>1</v>
          </cell>
          <cell r="Q921" t="str">
            <v>IMMED</v>
          </cell>
          <cell r="R921" t="str">
            <v>O</v>
          </cell>
          <cell r="W921">
            <v>37779</v>
          </cell>
        </row>
        <row r="922">
          <cell r="G922" t="str">
            <v>Cole</v>
          </cell>
          <cell r="H922" t="str">
            <v>NYC</v>
          </cell>
          <cell r="I922" t="str">
            <v>M</v>
          </cell>
          <cell r="J922" t="str">
            <v>O</v>
          </cell>
          <cell r="K922" t="str">
            <v>RA</v>
          </cell>
          <cell r="L922">
            <v>3</v>
          </cell>
          <cell r="M922">
            <v>2</v>
          </cell>
          <cell r="N922" t="str">
            <v>N</v>
          </cell>
          <cell r="O922">
            <v>1</v>
          </cell>
          <cell r="Q922" t="str">
            <v>60-90</v>
          </cell>
          <cell r="R922" t="str">
            <v>W</v>
          </cell>
          <cell r="W922">
            <v>37779</v>
          </cell>
        </row>
        <row r="923">
          <cell r="G923" t="str">
            <v>Levine</v>
          </cell>
          <cell r="H923" t="str">
            <v>NYC</v>
          </cell>
          <cell r="I923" t="str">
            <v>D</v>
          </cell>
          <cell r="J923" t="str">
            <v>S</v>
          </cell>
          <cell r="K923" t="str">
            <v>OC</v>
          </cell>
          <cell r="L923">
            <v>5</v>
          </cell>
          <cell r="M923">
            <v>2</v>
          </cell>
          <cell r="N923" t="str">
            <v>N</v>
          </cell>
          <cell r="O923">
            <v>1</v>
          </cell>
          <cell r="Q923" t="str">
            <v>60-90</v>
          </cell>
          <cell r="R923" t="str">
            <v>W</v>
          </cell>
          <cell r="W923">
            <v>37779</v>
          </cell>
        </row>
        <row r="924">
          <cell r="G924" t="str">
            <v>Murry</v>
          </cell>
          <cell r="H924" t="str">
            <v>NYC</v>
          </cell>
          <cell r="I924" t="str">
            <v>D</v>
          </cell>
          <cell r="J924" t="str">
            <v>S</v>
          </cell>
          <cell r="K924" t="str">
            <v>OC</v>
          </cell>
          <cell r="L924">
            <v>5</v>
          </cell>
          <cell r="M924">
            <v>2</v>
          </cell>
          <cell r="N924" t="str">
            <v>N</v>
          </cell>
          <cell r="O924">
            <v>1</v>
          </cell>
          <cell r="Q924" t="str">
            <v>60-90</v>
          </cell>
          <cell r="R924" t="str">
            <v>W</v>
          </cell>
          <cell r="W924">
            <v>37779</v>
          </cell>
        </row>
        <row r="925">
          <cell r="G925" t="str">
            <v>Pardoan</v>
          </cell>
          <cell r="H925" t="str">
            <v>NYC</v>
          </cell>
          <cell r="I925" t="str">
            <v>D</v>
          </cell>
          <cell r="J925" t="str">
            <v>O</v>
          </cell>
          <cell r="K925" t="str">
            <v>RA</v>
          </cell>
          <cell r="L925">
            <v>3</v>
          </cell>
          <cell r="M925">
            <v>2</v>
          </cell>
          <cell r="N925" t="str">
            <v>N</v>
          </cell>
          <cell r="O925">
            <v>1</v>
          </cell>
          <cell r="Q925" t="str">
            <v>IMMED</v>
          </cell>
          <cell r="R925" t="str">
            <v>N</v>
          </cell>
          <cell r="W925">
            <v>37779</v>
          </cell>
        </row>
        <row r="926">
          <cell r="G926" t="str">
            <v>Bonle</v>
          </cell>
          <cell r="H926" t="str">
            <v>NYC</v>
          </cell>
          <cell r="I926" t="str">
            <v>D</v>
          </cell>
          <cell r="J926" t="str">
            <v>O</v>
          </cell>
          <cell r="K926" t="str">
            <v>RA</v>
          </cell>
          <cell r="L926">
            <v>3</v>
          </cell>
          <cell r="M926">
            <v>2</v>
          </cell>
          <cell r="N926" t="str">
            <v>N</v>
          </cell>
          <cell r="O926">
            <v>1</v>
          </cell>
          <cell r="Q926" t="str">
            <v>IMMED</v>
          </cell>
          <cell r="R926" t="str">
            <v>N</v>
          </cell>
          <cell r="W926">
            <v>37779</v>
          </cell>
        </row>
        <row r="927">
          <cell r="G927" t="str">
            <v>Chares</v>
          </cell>
          <cell r="H927" t="str">
            <v>USA</v>
          </cell>
          <cell r="I927" t="str">
            <v>D</v>
          </cell>
          <cell r="J927" t="str">
            <v>M</v>
          </cell>
          <cell r="K927" t="str">
            <v>OH</v>
          </cell>
          <cell r="L927">
            <v>3</v>
          </cell>
          <cell r="M927">
            <v>2</v>
          </cell>
          <cell r="N927" t="str">
            <v>N</v>
          </cell>
          <cell r="O927">
            <v>1</v>
          </cell>
          <cell r="Q927" t="str">
            <v>IMMED</v>
          </cell>
          <cell r="R927" t="str">
            <v>B</v>
          </cell>
          <cell r="W927">
            <v>37779</v>
          </cell>
        </row>
        <row r="928">
          <cell r="G928" t="str">
            <v>Williams</v>
          </cell>
          <cell r="H928" t="str">
            <v>NYC</v>
          </cell>
          <cell r="I928" t="str">
            <v>U</v>
          </cell>
          <cell r="J928" t="str">
            <v>O</v>
          </cell>
          <cell r="K928" t="str">
            <v>RA</v>
          </cell>
          <cell r="L928">
            <v>4</v>
          </cell>
          <cell r="M928">
            <v>1</v>
          </cell>
          <cell r="N928" t="str">
            <v>N</v>
          </cell>
          <cell r="O928">
            <v>1</v>
          </cell>
          <cell r="Q928" t="str">
            <v>30-60</v>
          </cell>
          <cell r="R928" t="str">
            <v>O</v>
          </cell>
          <cell r="W928">
            <v>37779</v>
          </cell>
        </row>
        <row r="929">
          <cell r="G929" t="str">
            <v>David</v>
          </cell>
          <cell r="H929" t="str">
            <v>NYC</v>
          </cell>
          <cell r="I929" t="str">
            <v>M</v>
          </cell>
          <cell r="J929" t="str">
            <v>U</v>
          </cell>
          <cell r="K929" t="str">
            <v>RA</v>
          </cell>
          <cell r="L929">
            <v>3</v>
          </cell>
          <cell r="M929">
            <v>2</v>
          </cell>
          <cell r="N929" t="str">
            <v>N</v>
          </cell>
          <cell r="O929">
            <v>1</v>
          </cell>
          <cell r="Q929" t="str">
            <v>60-90</v>
          </cell>
          <cell r="R929" t="str">
            <v>W</v>
          </cell>
          <cell r="W929">
            <v>37779</v>
          </cell>
        </row>
        <row r="930">
          <cell r="G930" t="str">
            <v>Kedia</v>
          </cell>
          <cell r="H930" t="str">
            <v>TRI</v>
          </cell>
          <cell r="I930" t="str">
            <v>M</v>
          </cell>
          <cell r="J930" t="str">
            <v>M</v>
          </cell>
          <cell r="K930" t="str">
            <v>RA</v>
          </cell>
          <cell r="L930">
            <v>4</v>
          </cell>
          <cell r="M930">
            <v>2</v>
          </cell>
          <cell r="N930" t="str">
            <v>N</v>
          </cell>
          <cell r="O930">
            <v>1</v>
          </cell>
          <cell r="Q930" t="str">
            <v>60-90</v>
          </cell>
          <cell r="R930" t="str">
            <v>O</v>
          </cell>
          <cell r="W930">
            <v>37779</v>
          </cell>
        </row>
        <row r="931">
          <cell r="G931" t="str">
            <v>Tinkel</v>
          </cell>
          <cell r="H931" t="str">
            <v>NYC</v>
          </cell>
          <cell r="I931" t="str">
            <v>M</v>
          </cell>
          <cell r="J931" t="str">
            <v>U</v>
          </cell>
          <cell r="K931" t="str">
            <v>RA</v>
          </cell>
          <cell r="L931">
            <v>5</v>
          </cell>
          <cell r="M931">
            <v>4</v>
          </cell>
          <cell r="N931" t="str">
            <v>Y</v>
          </cell>
          <cell r="O931" t="str">
            <v>S</v>
          </cell>
          <cell r="Q931" t="str">
            <v>60-90</v>
          </cell>
          <cell r="R931" t="str">
            <v>N</v>
          </cell>
          <cell r="W931">
            <v>37779</v>
          </cell>
        </row>
        <row r="932">
          <cell r="G932" t="str">
            <v>Kraft</v>
          </cell>
          <cell r="H932" t="str">
            <v>NYC</v>
          </cell>
          <cell r="I932" t="str">
            <v>M</v>
          </cell>
          <cell r="J932" t="str">
            <v>U</v>
          </cell>
          <cell r="L932">
            <v>2</v>
          </cell>
          <cell r="M932">
            <v>4</v>
          </cell>
          <cell r="N932" t="str">
            <v>Y</v>
          </cell>
          <cell r="O932" t="str">
            <v>S</v>
          </cell>
          <cell r="Q932" t="str">
            <v>30-60</v>
          </cell>
          <cell r="R932" t="str">
            <v>O</v>
          </cell>
          <cell r="W932">
            <v>37779</v>
          </cell>
        </row>
        <row r="933">
          <cell r="G933" t="str">
            <v>Kraft</v>
          </cell>
          <cell r="H933" t="str">
            <v>NYC</v>
          </cell>
          <cell r="I933" t="str">
            <v>M</v>
          </cell>
          <cell r="J933" t="str">
            <v>U</v>
          </cell>
          <cell r="L933">
            <v>2</v>
          </cell>
          <cell r="M933">
            <v>4</v>
          </cell>
          <cell r="N933" t="str">
            <v>Y</v>
          </cell>
          <cell r="O933" t="str">
            <v>S</v>
          </cell>
          <cell r="Q933" t="str">
            <v>30-60</v>
          </cell>
          <cell r="R933" t="str">
            <v>O</v>
          </cell>
          <cell r="W933">
            <v>0</v>
          </cell>
        </row>
        <row r="934">
          <cell r="G934" t="str">
            <v>Kraft</v>
          </cell>
          <cell r="H934" t="str">
            <v>NYC</v>
          </cell>
          <cell r="I934" t="str">
            <v>M</v>
          </cell>
          <cell r="L934">
            <v>2</v>
          </cell>
          <cell r="O934" t="str">
            <v>S</v>
          </cell>
          <cell r="Q934" t="str">
            <v>30-60</v>
          </cell>
          <cell r="R934" t="str">
            <v>O</v>
          </cell>
          <cell r="W934">
            <v>0</v>
          </cell>
        </row>
        <row r="935">
          <cell r="W935">
            <v>0</v>
          </cell>
        </row>
        <row r="936">
          <cell r="W936">
            <v>0</v>
          </cell>
        </row>
        <row r="937">
          <cell r="W937">
            <v>0</v>
          </cell>
        </row>
        <row r="938">
          <cell r="W938">
            <v>0</v>
          </cell>
        </row>
        <row r="939">
          <cell r="W939">
            <v>0</v>
          </cell>
        </row>
        <row r="940">
          <cell r="W940">
            <v>0</v>
          </cell>
        </row>
        <row r="941">
          <cell r="W941">
            <v>0</v>
          </cell>
        </row>
        <row r="942">
          <cell r="W942">
            <v>0</v>
          </cell>
        </row>
        <row r="943">
          <cell r="W943">
            <v>0</v>
          </cell>
        </row>
        <row r="944">
          <cell r="W944">
            <v>0</v>
          </cell>
        </row>
        <row r="945">
          <cell r="W945">
            <v>0</v>
          </cell>
        </row>
        <row r="946">
          <cell r="G946" t="str">
            <v>Ascher</v>
          </cell>
          <cell r="H946" t="str">
            <v>NYC</v>
          </cell>
          <cell r="I946" t="str">
            <v>M</v>
          </cell>
          <cell r="J946" t="str">
            <v>O</v>
          </cell>
          <cell r="K946" t="str">
            <v>RA</v>
          </cell>
          <cell r="L946">
            <v>2</v>
          </cell>
          <cell r="O946" t="str">
            <v>S</v>
          </cell>
          <cell r="Q946" t="str">
            <v>30-60</v>
          </cell>
          <cell r="R946" t="str">
            <v>W</v>
          </cell>
          <cell r="W946">
            <v>37780</v>
          </cell>
        </row>
        <row r="947">
          <cell r="G947" t="str">
            <v>Marshall</v>
          </cell>
          <cell r="H947" t="str">
            <v>NYC</v>
          </cell>
          <cell r="I947" t="str">
            <v>D</v>
          </cell>
          <cell r="J947" t="str">
            <v>N</v>
          </cell>
          <cell r="K947" t="str">
            <v>RA</v>
          </cell>
          <cell r="L947">
            <v>1</v>
          </cell>
          <cell r="M947">
            <v>3</v>
          </cell>
          <cell r="N947" t="str">
            <v>N</v>
          </cell>
          <cell r="O947">
            <v>3</v>
          </cell>
          <cell r="Q947" t="str">
            <v>FLEX</v>
          </cell>
          <cell r="R947" t="str">
            <v>W</v>
          </cell>
          <cell r="W947">
            <v>37780</v>
          </cell>
        </row>
        <row r="948">
          <cell r="G948" t="str">
            <v>Rigul</v>
          </cell>
          <cell r="H948" t="str">
            <v>NYC</v>
          </cell>
          <cell r="I948" t="str">
            <v>D</v>
          </cell>
          <cell r="J948" t="str">
            <v>U</v>
          </cell>
          <cell r="K948" t="str">
            <v>RA</v>
          </cell>
          <cell r="L948">
            <v>2</v>
          </cell>
          <cell r="M948">
            <v>3</v>
          </cell>
          <cell r="N948" t="str">
            <v>N</v>
          </cell>
          <cell r="O948" t="str">
            <v>S</v>
          </cell>
          <cell r="Q948" t="str">
            <v>IMMED</v>
          </cell>
          <cell r="R948" t="str">
            <v>N</v>
          </cell>
          <cell r="W948">
            <v>37780</v>
          </cell>
        </row>
        <row r="949">
          <cell r="G949" t="str">
            <v>Jones</v>
          </cell>
          <cell r="H949" t="str">
            <v>TRI</v>
          </cell>
          <cell r="I949" t="str">
            <v>D</v>
          </cell>
          <cell r="J949" t="str">
            <v>N</v>
          </cell>
          <cell r="K949" t="str">
            <v>RA</v>
          </cell>
          <cell r="L949">
            <v>4</v>
          </cell>
          <cell r="M949">
            <v>2</v>
          </cell>
          <cell r="N949" t="str">
            <v>Y</v>
          </cell>
          <cell r="O949">
            <v>2</v>
          </cell>
          <cell r="Q949" t="str">
            <v>30-60</v>
          </cell>
          <cell r="R949" t="str">
            <v>R</v>
          </cell>
          <cell r="W949">
            <v>37780</v>
          </cell>
        </row>
        <row r="950">
          <cell r="G950" t="str">
            <v>Riccardi</v>
          </cell>
          <cell r="H950" t="str">
            <v>NYC</v>
          </cell>
          <cell r="I950" t="str">
            <v>D</v>
          </cell>
          <cell r="J950" t="str">
            <v>U</v>
          </cell>
          <cell r="K950" t="str">
            <v>OH</v>
          </cell>
          <cell r="L950">
            <v>1</v>
          </cell>
          <cell r="M950">
            <v>2</v>
          </cell>
          <cell r="N950" t="str">
            <v>Y</v>
          </cell>
          <cell r="O950">
            <v>2</v>
          </cell>
          <cell r="Q950" t="str">
            <v>60-90</v>
          </cell>
          <cell r="R950" t="str">
            <v>W</v>
          </cell>
          <cell r="W950">
            <v>37780</v>
          </cell>
        </row>
        <row r="951">
          <cell r="G951" t="str">
            <v>Eichenseher</v>
          </cell>
          <cell r="H951" t="str">
            <v>NYC</v>
          </cell>
          <cell r="I951" t="str">
            <v>D</v>
          </cell>
          <cell r="J951" t="str">
            <v>M</v>
          </cell>
          <cell r="K951" t="str">
            <v>RA</v>
          </cell>
          <cell r="L951">
            <v>1</v>
          </cell>
          <cell r="M951">
            <v>2</v>
          </cell>
          <cell r="N951" t="str">
            <v>Y</v>
          </cell>
          <cell r="O951">
            <v>2</v>
          </cell>
          <cell r="Q951" t="str">
            <v>60-90</v>
          </cell>
          <cell r="R951" t="str">
            <v>W</v>
          </cell>
          <cell r="W951">
            <v>37780</v>
          </cell>
        </row>
        <row r="952">
          <cell r="G952" t="str">
            <v>Fleichtinger</v>
          </cell>
          <cell r="H952" t="str">
            <v>NYC</v>
          </cell>
          <cell r="I952" t="str">
            <v>M</v>
          </cell>
          <cell r="J952" t="str">
            <v>M</v>
          </cell>
          <cell r="K952" t="str">
            <v>RA</v>
          </cell>
          <cell r="L952">
            <v>2</v>
          </cell>
          <cell r="M952">
            <v>2</v>
          </cell>
          <cell r="N952" t="str">
            <v>N</v>
          </cell>
          <cell r="O952">
            <v>1</v>
          </cell>
          <cell r="Q952" t="str">
            <v>IMMED</v>
          </cell>
          <cell r="R952" t="str">
            <v>N</v>
          </cell>
          <cell r="W952">
            <v>37780</v>
          </cell>
        </row>
        <row r="953">
          <cell r="G953" t="str">
            <v>Ratna</v>
          </cell>
          <cell r="H953" t="str">
            <v>NYC</v>
          </cell>
          <cell r="I953" t="str">
            <v>D</v>
          </cell>
          <cell r="J953" t="str">
            <v>N</v>
          </cell>
          <cell r="K953" t="str">
            <v>RA</v>
          </cell>
          <cell r="L953">
            <v>1</v>
          </cell>
          <cell r="M953">
            <v>4</v>
          </cell>
          <cell r="N953" t="str">
            <v>N</v>
          </cell>
          <cell r="O953">
            <v>2</v>
          </cell>
          <cell r="Q953" t="str">
            <v>30-60</v>
          </cell>
          <cell r="R953" t="str">
            <v>O</v>
          </cell>
          <cell r="W953">
            <v>37780</v>
          </cell>
        </row>
        <row r="954">
          <cell r="G954" t="str">
            <v>Valentino</v>
          </cell>
          <cell r="H954" t="str">
            <v>NYC</v>
          </cell>
          <cell r="I954" t="str">
            <v>D</v>
          </cell>
          <cell r="J954" t="str">
            <v>N</v>
          </cell>
          <cell r="K954" t="str">
            <v>RA</v>
          </cell>
          <cell r="L954">
            <v>5</v>
          </cell>
          <cell r="M954">
            <v>3</v>
          </cell>
          <cell r="N954" t="str">
            <v>Y</v>
          </cell>
          <cell r="O954">
            <v>3</v>
          </cell>
          <cell r="Q954" t="str">
            <v>30-60</v>
          </cell>
          <cell r="R954" t="str">
            <v>N</v>
          </cell>
          <cell r="W954">
            <v>37780</v>
          </cell>
        </row>
        <row r="955">
          <cell r="G955" t="str">
            <v>Miele</v>
          </cell>
          <cell r="H955" t="str">
            <v>NYC</v>
          </cell>
          <cell r="I955" t="str">
            <v>D</v>
          </cell>
          <cell r="J955" t="str">
            <v>S</v>
          </cell>
          <cell r="K955" t="str">
            <v>RA</v>
          </cell>
          <cell r="L955">
            <v>2</v>
          </cell>
          <cell r="M955">
            <v>1</v>
          </cell>
          <cell r="N955" t="str">
            <v>N</v>
          </cell>
          <cell r="O955">
            <v>1</v>
          </cell>
          <cell r="Q955" t="str">
            <v>30-60</v>
          </cell>
          <cell r="R955" t="str">
            <v>W</v>
          </cell>
          <cell r="W955">
            <v>37780</v>
          </cell>
        </row>
        <row r="956">
          <cell r="G956" t="str">
            <v>Osren</v>
          </cell>
          <cell r="H956" t="str">
            <v>TRI</v>
          </cell>
          <cell r="I956" t="str">
            <v>M</v>
          </cell>
          <cell r="J956" t="str">
            <v>S</v>
          </cell>
          <cell r="K956" t="str">
            <v>RA</v>
          </cell>
          <cell r="L956">
            <v>4</v>
          </cell>
          <cell r="M956">
            <v>2</v>
          </cell>
          <cell r="N956" t="str">
            <v>N</v>
          </cell>
          <cell r="O956">
            <v>2</v>
          </cell>
          <cell r="Q956" t="str">
            <v>60-90</v>
          </cell>
          <cell r="R956" t="str">
            <v>N</v>
          </cell>
          <cell r="W956">
            <v>37780</v>
          </cell>
        </row>
        <row r="957">
          <cell r="G957" t="str">
            <v>Locurcio</v>
          </cell>
          <cell r="H957" t="str">
            <v>NYC</v>
          </cell>
          <cell r="I957" t="str">
            <v>D</v>
          </cell>
          <cell r="J957" t="str">
            <v>S</v>
          </cell>
          <cell r="K957" t="str">
            <v>RA</v>
          </cell>
          <cell r="L957">
            <v>3</v>
          </cell>
          <cell r="M957">
            <v>1</v>
          </cell>
          <cell r="N957" t="str">
            <v>N</v>
          </cell>
          <cell r="O957">
            <v>1</v>
          </cell>
          <cell r="Q957" t="str">
            <v>60-90</v>
          </cell>
          <cell r="R957" t="str">
            <v>W</v>
          </cell>
          <cell r="W957">
            <v>37780</v>
          </cell>
        </row>
        <row r="958">
          <cell r="G958" t="str">
            <v>McCabe</v>
          </cell>
          <cell r="H958" t="str">
            <v>NYC</v>
          </cell>
          <cell r="I958" t="str">
            <v>O</v>
          </cell>
          <cell r="J958" t="str">
            <v>U</v>
          </cell>
          <cell r="K958" t="str">
            <v>OC</v>
          </cell>
          <cell r="L958">
            <v>2</v>
          </cell>
          <cell r="M958">
            <v>1</v>
          </cell>
          <cell r="N958" t="str">
            <v>N</v>
          </cell>
          <cell r="O958">
            <v>1</v>
          </cell>
          <cell r="Q958" t="str">
            <v>60-90</v>
          </cell>
          <cell r="R958" t="str">
            <v>W</v>
          </cell>
          <cell r="W958">
            <v>37780</v>
          </cell>
        </row>
        <row r="959">
          <cell r="G959" t="str">
            <v>McCabe</v>
          </cell>
          <cell r="H959" t="str">
            <v>NYC</v>
          </cell>
          <cell r="I959" t="str">
            <v>O</v>
          </cell>
          <cell r="J959" t="str">
            <v>U</v>
          </cell>
          <cell r="K959" t="str">
            <v>OC</v>
          </cell>
          <cell r="L959">
            <v>2</v>
          </cell>
          <cell r="M959">
            <v>1</v>
          </cell>
          <cell r="N959" t="str">
            <v>N</v>
          </cell>
          <cell r="O959">
            <v>1</v>
          </cell>
          <cell r="Q959" t="str">
            <v>60-90</v>
          </cell>
          <cell r="R959" t="str">
            <v>W</v>
          </cell>
          <cell r="W959">
            <v>0</v>
          </cell>
        </row>
        <row r="960">
          <cell r="G960" t="str">
            <v>McCabe</v>
          </cell>
          <cell r="I960" t="str">
            <v>O</v>
          </cell>
          <cell r="J960" t="str">
            <v>U</v>
          </cell>
          <cell r="K960" t="str">
            <v>OC</v>
          </cell>
          <cell r="L960">
            <v>2</v>
          </cell>
          <cell r="O960">
            <v>1</v>
          </cell>
          <cell r="Q960" t="str">
            <v>60-90</v>
          </cell>
          <cell r="W960">
            <v>0</v>
          </cell>
        </row>
        <row r="961">
          <cell r="W961">
            <v>0</v>
          </cell>
        </row>
        <row r="962">
          <cell r="W962">
            <v>0</v>
          </cell>
        </row>
        <row r="963">
          <cell r="G963" t="str">
            <v>Rosenberg</v>
          </cell>
          <cell r="H963" t="str">
            <v>USA</v>
          </cell>
          <cell r="I963" t="str">
            <v>O</v>
          </cell>
          <cell r="J963" t="str">
            <v>M</v>
          </cell>
          <cell r="K963" t="str">
            <v>RA</v>
          </cell>
          <cell r="L963">
            <v>1</v>
          </cell>
          <cell r="M963">
            <v>1</v>
          </cell>
          <cell r="N963" t="str">
            <v>N</v>
          </cell>
          <cell r="O963" t="str">
            <v>S</v>
          </cell>
          <cell r="Q963" t="str">
            <v>30-60</v>
          </cell>
          <cell r="R963" t="str">
            <v>W</v>
          </cell>
          <cell r="W963">
            <v>37781</v>
          </cell>
        </row>
        <row r="964">
          <cell r="G964" t="str">
            <v>Edgar</v>
          </cell>
          <cell r="H964" t="str">
            <v>NYC</v>
          </cell>
          <cell r="I964" t="str">
            <v>M</v>
          </cell>
          <cell r="J964" t="str">
            <v>N</v>
          </cell>
          <cell r="K964" t="str">
            <v>RA</v>
          </cell>
          <cell r="L964">
            <v>5</v>
          </cell>
          <cell r="M964">
            <v>1</v>
          </cell>
          <cell r="N964" t="str">
            <v>N</v>
          </cell>
          <cell r="O964">
            <v>1</v>
          </cell>
          <cell r="Q964" t="str">
            <v>30-60</v>
          </cell>
          <cell r="R964" t="str">
            <v>W</v>
          </cell>
          <cell r="W964">
            <v>37781</v>
          </cell>
        </row>
        <row r="965">
          <cell r="G965" t="str">
            <v>Moseley</v>
          </cell>
          <cell r="H965" t="str">
            <v>USA</v>
          </cell>
          <cell r="I965" t="str">
            <v>D</v>
          </cell>
          <cell r="J965" t="str">
            <v>M</v>
          </cell>
          <cell r="K965" t="str">
            <v>RA</v>
          </cell>
          <cell r="L965">
            <v>2</v>
          </cell>
          <cell r="M965">
            <v>1</v>
          </cell>
          <cell r="N965" t="str">
            <v>N</v>
          </cell>
          <cell r="O965">
            <v>1</v>
          </cell>
          <cell r="Q965" t="str">
            <v>IMMED</v>
          </cell>
          <cell r="R965" t="str">
            <v>W</v>
          </cell>
          <cell r="W965">
            <v>37781</v>
          </cell>
        </row>
        <row r="966">
          <cell r="G966" t="str">
            <v>Chan</v>
          </cell>
          <cell r="H966" t="str">
            <v>USA</v>
          </cell>
          <cell r="I966" t="str">
            <v>D</v>
          </cell>
          <cell r="J966" t="str">
            <v>M</v>
          </cell>
          <cell r="L966">
            <v>2</v>
          </cell>
          <cell r="O966">
            <v>2</v>
          </cell>
          <cell r="Q966" t="str">
            <v>IMMED</v>
          </cell>
          <cell r="R966" t="str">
            <v>W</v>
          </cell>
          <cell r="W966">
            <v>37781</v>
          </cell>
        </row>
        <row r="967">
          <cell r="G967" t="str">
            <v>Aguggia</v>
          </cell>
          <cell r="H967" t="str">
            <v>NYC</v>
          </cell>
          <cell r="I967" t="str">
            <v>D</v>
          </cell>
          <cell r="J967" t="str">
            <v>P</v>
          </cell>
          <cell r="K967" t="str">
            <v>RA</v>
          </cell>
          <cell r="L967">
            <v>2</v>
          </cell>
          <cell r="O967" t="str">
            <v>S</v>
          </cell>
          <cell r="Q967" t="str">
            <v>IMMED</v>
          </cell>
          <cell r="R967" t="str">
            <v>N</v>
          </cell>
          <cell r="W967">
            <v>37781</v>
          </cell>
        </row>
        <row r="968">
          <cell r="G968" t="str">
            <v>Aguggia</v>
          </cell>
          <cell r="H968" t="str">
            <v>NYC</v>
          </cell>
          <cell r="I968" t="str">
            <v>D</v>
          </cell>
          <cell r="J968" t="str">
            <v>P</v>
          </cell>
          <cell r="K968" t="str">
            <v>RA</v>
          </cell>
          <cell r="O968" t="str">
            <v>S</v>
          </cell>
          <cell r="Q968" t="str">
            <v>IMMED</v>
          </cell>
          <cell r="R968" t="str">
            <v>N</v>
          </cell>
          <cell r="W968">
            <v>0</v>
          </cell>
        </row>
        <row r="969">
          <cell r="G969" t="str">
            <v>Aguggia</v>
          </cell>
          <cell r="H969" t="str">
            <v>NYC</v>
          </cell>
          <cell r="I969" t="str">
            <v>D</v>
          </cell>
          <cell r="J969" t="str">
            <v>P</v>
          </cell>
          <cell r="K969" t="str">
            <v>RA</v>
          </cell>
          <cell r="O969" t="str">
            <v>S</v>
          </cell>
          <cell r="Q969" t="str">
            <v>IMMED</v>
          </cell>
          <cell r="R969" t="str">
            <v>N</v>
          </cell>
          <cell r="W969">
            <v>0</v>
          </cell>
        </row>
        <row r="970">
          <cell r="G970" t="str">
            <v>Maio</v>
          </cell>
          <cell r="W970">
            <v>37782</v>
          </cell>
        </row>
        <row r="971">
          <cell r="G971" t="str">
            <v>Conn</v>
          </cell>
          <cell r="H971" t="str">
            <v>NYC</v>
          </cell>
          <cell r="I971" t="str">
            <v>M</v>
          </cell>
          <cell r="J971" t="str">
            <v>O</v>
          </cell>
          <cell r="L971">
            <v>4</v>
          </cell>
          <cell r="M971">
            <v>1</v>
          </cell>
          <cell r="N971" t="str">
            <v>N</v>
          </cell>
          <cell r="O971">
            <v>1</v>
          </cell>
          <cell r="Q971" t="str">
            <v>60-90</v>
          </cell>
          <cell r="R971" t="str">
            <v>W</v>
          </cell>
          <cell r="W971">
            <v>37782</v>
          </cell>
        </row>
        <row r="972">
          <cell r="G972" t="str">
            <v>Pisant</v>
          </cell>
          <cell r="H972" t="str">
            <v>NYC</v>
          </cell>
          <cell r="I972" t="str">
            <v>D</v>
          </cell>
          <cell r="J972" t="str">
            <v>O</v>
          </cell>
          <cell r="K972" t="str">
            <v>RA</v>
          </cell>
          <cell r="L972">
            <v>5</v>
          </cell>
          <cell r="M972">
            <v>2</v>
          </cell>
          <cell r="N972" t="str">
            <v>N</v>
          </cell>
          <cell r="O972">
            <v>2</v>
          </cell>
          <cell r="Q972" t="str">
            <v>60-90</v>
          </cell>
          <cell r="R972" t="str">
            <v>W</v>
          </cell>
          <cell r="W972">
            <v>37782</v>
          </cell>
        </row>
        <row r="973">
          <cell r="G973" t="str">
            <v>Maldaniani</v>
          </cell>
          <cell r="H973" t="str">
            <v>NYC</v>
          </cell>
          <cell r="I973" t="str">
            <v>D</v>
          </cell>
          <cell r="J973" t="str">
            <v>O</v>
          </cell>
          <cell r="K973" t="str">
            <v>RA</v>
          </cell>
          <cell r="L973">
            <v>5</v>
          </cell>
          <cell r="M973">
            <v>2</v>
          </cell>
          <cell r="N973" t="str">
            <v>N</v>
          </cell>
          <cell r="O973">
            <v>2</v>
          </cell>
          <cell r="Q973" t="str">
            <v>60-90</v>
          </cell>
          <cell r="R973" t="str">
            <v>W</v>
          </cell>
          <cell r="W973">
            <v>37782</v>
          </cell>
        </row>
        <row r="974">
          <cell r="G974" t="str">
            <v>Hamilton</v>
          </cell>
          <cell r="H974" t="str">
            <v>NYC</v>
          </cell>
          <cell r="I974" t="str">
            <v>D</v>
          </cell>
          <cell r="K974" t="str">
            <v>RA</v>
          </cell>
          <cell r="L974">
            <v>2</v>
          </cell>
          <cell r="M974">
            <v>1</v>
          </cell>
          <cell r="N974" t="str">
            <v>N</v>
          </cell>
          <cell r="O974">
            <v>1</v>
          </cell>
          <cell r="Q974" t="str">
            <v>60-90</v>
          </cell>
          <cell r="R974" t="str">
            <v>N</v>
          </cell>
          <cell r="W974">
            <v>37782</v>
          </cell>
        </row>
        <row r="975">
          <cell r="G975" t="str">
            <v>Himebrook</v>
          </cell>
          <cell r="H975" t="str">
            <v>USA</v>
          </cell>
          <cell r="J975" t="str">
            <v>M</v>
          </cell>
          <cell r="K975" t="str">
            <v>RA</v>
          </cell>
          <cell r="L975">
            <v>1</v>
          </cell>
          <cell r="M975">
            <v>1</v>
          </cell>
          <cell r="N975" t="str">
            <v>Y</v>
          </cell>
          <cell r="O975">
            <v>1</v>
          </cell>
          <cell r="Q975" t="str">
            <v>60-90</v>
          </cell>
          <cell r="R975" t="str">
            <v>O</v>
          </cell>
          <cell r="W975">
            <v>37782</v>
          </cell>
        </row>
        <row r="976">
          <cell r="G976" t="str">
            <v>Mickelson</v>
          </cell>
          <cell r="H976" t="str">
            <v>NYC</v>
          </cell>
          <cell r="J976" t="str">
            <v>M</v>
          </cell>
          <cell r="K976" t="str">
            <v>RA</v>
          </cell>
          <cell r="L976">
            <v>1</v>
          </cell>
          <cell r="M976">
            <v>2</v>
          </cell>
          <cell r="N976" t="str">
            <v>N</v>
          </cell>
          <cell r="O976">
            <v>1</v>
          </cell>
          <cell r="Q976" t="str">
            <v>60-90</v>
          </cell>
          <cell r="R976" t="str">
            <v>W</v>
          </cell>
          <cell r="W976">
            <v>37782</v>
          </cell>
        </row>
        <row r="977">
          <cell r="G977" t="str">
            <v>Savenay</v>
          </cell>
          <cell r="H977" t="str">
            <v>O</v>
          </cell>
          <cell r="I977" t="str">
            <v>D</v>
          </cell>
          <cell r="J977" t="str">
            <v>M</v>
          </cell>
          <cell r="K977" t="str">
            <v>OH</v>
          </cell>
          <cell r="L977">
            <v>5</v>
          </cell>
          <cell r="M977">
            <v>3</v>
          </cell>
          <cell r="N977" t="str">
            <v>N</v>
          </cell>
          <cell r="O977">
            <v>2</v>
          </cell>
          <cell r="Q977" t="str">
            <v>60-90</v>
          </cell>
          <cell r="R977" t="str">
            <v>B</v>
          </cell>
          <cell r="W977">
            <v>37782</v>
          </cell>
        </row>
        <row r="978">
          <cell r="G978" t="str">
            <v>Savenay</v>
          </cell>
          <cell r="H978" t="str">
            <v>O</v>
          </cell>
          <cell r="I978" t="str">
            <v>D</v>
          </cell>
          <cell r="J978" t="str">
            <v>M</v>
          </cell>
          <cell r="K978" t="str">
            <v>OH</v>
          </cell>
          <cell r="L978">
            <v>5</v>
          </cell>
          <cell r="M978">
            <v>3</v>
          </cell>
          <cell r="N978" t="str">
            <v>N</v>
          </cell>
          <cell r="O978">
            <v>2</v>
          </cell>
          <cell r="Q978" t="str">
            <v>60-90</v>
          </cell>
          <cell r="R978" t="str">
            <v>B</v>
          </cell>
          <cell r="W978">
            <v>0</v>
          </cell>
        </row>
        <row r="979">
          <cell r="G979" t="str">
            <v>Virgil</v>
          </cell>
          <cell r="H979" t="str">
            <v>NYC</v>
          </cell>
          <cell r="I979" t="str">
            <v>M</v>
          </cell>
          <cell r="J979" t="str">
            <v>N</v>
          </cell>
          <cell r="K979" t="str">
            <v>OH</v>
          </cell>
          <cell r="L979">
            <v>5</v>
          </cell>
          <cell r="M979">
            <v>2</v>
          </cell>
          <cell r="N979" t="str">
            <v>Y</v>
          </cell>
          <cell r="O979">
            <v>2</v>
          </cell>
          <cell r="Q979" t="str">
            <v>60-90</v>
          </cell>
          <cell r="R979" t="str">
            <v>N</v>
          </cell>
          <cell r="W979">
            <v>0</v>
          </cell>
        </row>
        <row r="980">
          <cell r="G980" t="str">
            <v>Buehling</v>
          </cell>
          <cell r="H980" t="str">
            <v>O</v>
          </cell>
          <cell r="I980" t="str">
            <v>M</v>
          </cell>
          <cell r="J980" t="str">
            <v>M</v>
          </cell>
          <cell r="L980">
            <v>5</v>
          </cell>
          <cell r="M980">
            <v>2</v>
          </cell>
          <cell r="N980" t="str">
            <v>N</v>
          </cell>
          <cell r="O980">
            <v>1</v>
          </cell>
          <cell r="Q980" t="str">
            <v>60-90</v>
          </cell>
          <cell r="R980" t="str">
            <v>N</v>
          </cell>
          <cell r="W980">
            <v>0</v>
          </cell>
        </row>
        <row r="981">
          <cell r="G981" t="str">
            <v>Hernandez</v>
          </cell>
          <cell r="H981" t="str">
            <v>NYC</v>
          </cell>
          <cell r="I981" t="str">
            <v>M</v>
          </cell>
          <cell r="J981" t="str">
            <v>N</v>
          </cell>
          <cell r="L981">
            <v>2</v>
          </cell>
          <cell r="M981">
            <v>2</v>
          </cell>
          <cell r="N981" t="str">
            <v>Y</v>
          </cell>
          <cell r="O981">
            <v>1</v>
          </cell>
          <cell r="Q981" t="str">
            <v>60-90</v>
          </cell>
          <cell r="R981" t="str">
            <v>W</v>
          </cell>
        </row>
        <row r="982">
          <cell r="G982" t="str">
            <v>Stowe</v>
          </cell>
          <cell r="H982" t="str">
            <v>NYC</v>
          </cell>
          <cell r="I982" t="str">
            <v>U</v>
          </cell>
          <cell r="J982" t="str">
            <v>N</v>
          </cell>
          <cell r="K982" t="str">
            <v>RA</v>
          </cell>
          <cell r="L982">
            <v>2</v>
          </cell>
          <cell r="M982">
            <v>2</v>
          </cell>
          <cell r="N982" t="str">
            <v>Y</v>
          </cell>
          <cell r="O982">
            <v>1</v>
          </cell>
          <cell r="Q982" t="str">
            <v>60-90</v>
          </cell>
          <cell r="R982" t="str">
            <v>W</v>
          </cell>
        </row>
        <row r="983">
          <cell r="G983" t="str">
            <v>Palermo</v>
          </cell>
          <cell r="H983" t="str">
            <v>NYC</v>
          </cell>
          <cell r="I983" t="str">
            <v>D</v>
          </cell>
          <cell r="J983" t="str">
            <v>O</v>
          </cell>
          <cell r="K983" t="str">
            <v>OH</v>
          </cell>
          <cell r="L983">
            <v>2</v>
          </cell>
          <cell r="M983">
            <v>2</v>
          </cell>
          <cell r="N983" t="str">
            <v>Y</v>
          </cell>
          <cell r="O983">
            <v>1</v>
          </cell>
          <cell r="Q983" t="str">
            <v>60-90</v>
          </cell>
          <cell r="R983" t="str">
            <v>O</v>
          </cell>
        </row>
        <row r="984">
          <cell r="G984" t="str">
            <v>Katagiri</v>
          </cell>
          <cell r="H984" t="str">
            <v>NYC</v>
          </cell>
          <cell r="I984" t="str">
            <v>D</v>
          </cell>
          <cell r="J984" t="str">
            <v>U</v>
          </cell>
          <cell r="K984" t="str">
            <v>RA</v>
          </cell>
          <cell r="L984">
            <v>2</v>
          </cell>
          <cell r="M984">
            <v>1</v>
          </cell>
          <cell r="N984" t="str">
            <v>Y</v>
          </cell>
          <cell r="O984" t="str">
            <v>S</v>
          </cell>
          <cell r="Q984" t="str">
            <v>60-90</v>
          </cell>
          <cell r="R984" t="str">
            <v>W</v>
          </cell>
        </row>
        <row r="985">
          <cell r="G985" t="str">
            <v>Shumway</v>
          </cell>
          <cell r="H985" t="str">
            <v>NYC</v>
          </cell>
          <cell r="I985" t="str">
            <v>D</v>
          </cell>
          <cell r="J985" t="str">
            <v>O</v>
          </cell>
          <cell r="K985" t="str">
            <v>RA</v>
          </cell>
          <cell r="L985">
            <v>5</v>
          </cell>
          <cell r="M985">
            <v>1</v>
          </cell>
          <cell r="N985" t="str">
            <v>N</v>
          </cell>
          <cell r="O985" t="str">
            <v>S</v>
          </cell>
          <cell r="Q985" t="str">
            <v>30-60</v>
          </cell>
          <cell r="R985" t="str">
            <v>W</v>
          </cell>
        </row>
        <row r="986">
          <cell r="G986" t="str">
            <v>Shumway</v>
          </cell>
          <cell r="H986" t="str">
            <v>NYC</v>
          </cell>
          <cell r="I986" t="str">
            <v>D</v>
          </cell>
          <cell r="J986" t="str">
            <v>O</v>
          </cell>
          <cell r="K986" t="str">
            <v>RA</v>
          </cell>
          <cell r="L986">
            <v>5</v>
          </cell>
          <cell r="M986">
            <v>1</v>
          </cell>
          <cell r="N986" t="str">
            <v>N</v>
          </cell>
          <cell r="O986" t="str">
            <v>S</v>
          </cell>
          <cell r="Q986" t="str">
            <v>30-60</v>
          </cell>
          <cell r="R986" t="str">
            <v>W</v>
          </cell>
          <cell r="W986">
            <v>0</v>
          </cell>
        </row>
        <row r="987">
          <cell r="G987" t="str">
            <v>Shumway</v>
          </cell>
          <cell r="H987" t="str">
            <v>NYC</v>
          </cell>
          <cell r="I987" t="str">
            <v>D</v>
          </cell>
          <cell r="J987" t="str">
            <v>O</v>
          </cell>
          <cell r="K987" t="str">
            <v>RA</v>
          </cell>
          <cell r="L987">
            <v>5</v>
          </cell>
          <cell r="N987" t="str">
            <v>N</v>
          </cell>
          <cell r="Q987" t="str">
            <v>30-60</v>
          </cell>
          <cell r="W987">
            <v>0</v>
          </cell>
        </row>
        <row r="988">
          <cell r="W988">
            <v>0</v>
          </cell>
        </row>
        <row r="989">
          <cell r="G989" t="str">
            <v>Jones</v>
          </cell>
          <cell r="W989">
            <v>0</v>
          </cell>
        </row>
        <row r="990">
          <cell r="G990" t="str">
            <v>Kist</v>
          </cell>
          <cell r="H990" t="str">
            <v>NYC</v>
          </cell>
          <cell r="I990" t="str">
            <v>D</v>
          </cell>
          <cell r="J990" t="str">
            <v>U</v>
          </cell>
          <cell r="L990">
            <v>5</v>
          </cell>
          <cell r="M990">
            <v>2</v>
          </cell>
          <cell r="N990" t="str">
            <v>N</v>
          </cell>
          <cell r="O990">
            <v>2</v>
          </cell>
          <cell r="Q990" t="str">
            <v>30-60</v>
          </cell>
          <cell r="R990" t="str">
            <v>I</v>
          </cell>
          <cell r="W990">
            <v>0</v>
          </cell>
        </row>
        <row r="991">
          <cell r="G991" t="str">
            <v>Henritze</v>
          </cell>
          <cell r="H991" t="str">
            <v>NYC</v>
          </cell>
          <cell r="I991" t="str">
            <v>D</v>
          </cell>
          <cell r="J991" t="str">
            <v>U</v>
          </cell>
          <cell r="L991">
            <v>5</v>
          </cell>
          <cell r="M991">
            <v>2</v>
          </cell>
          <cell r="N991" t="str">
            <v>N</v>
          </cell>
          <cell r="O991">
            <v>2</v>
          </cell>
          <cell r="Q991" t="str">
            <v>30-60</v>
          </cell>
          <cell r="R991" t="str">
            <v>I</v>
          </cell>
        </row>
        <row r="992">
          <cell r="G992" t="str">
            <v>Buff</v>
          </cell>
          <cell r="H992" t="str">
            <v>NYC</v>
          </cell>
          <cell r="I992" t="str">
            <v>O</v>
          </cell>
          <cell r="J992" t="str">
            <v>U</v>
          </cell>
          <cell r="K992" t="str">
            <v>OC</v>
          </cell>
          <cell r="L992">
            <v>5</v>
          </cell>
          <cell r="M992">
            <v>2</v>
          </cell>
          <cell r="N992" t="str">
            <v>N</v>
          </cell>
          <cell r="O992">
            <v>1</v>
          </cell>
          <cell r="Q992" t="str">
            <v>60-90</v>
          </cell>
          <cell r="R992" t="str">
            <v>W</v>
          </cell>
        </row>
        <row r="993">
          <cell r="G993" t="str">
            <v>Fletcher</v>
          </cell>
          <cell r="H993" t="str">
            <v>NYC</v>
          </cell>
          <cell r="I993" t="str">
            <v>D</v>
          </cell>
          <cell r="J993" t="str">
            <v>N</v>
          </cell>
          <cell r="K993" t="str">
            <v>OC</v>
          </cell>
          <cell r="L993">
            <v>3</v>
          </cell>
          <cell r="M993">
            <v>3</v>
          </cell>
          <cell r="N993" t="str">
            <v>N</v>
          </cell>
          <cell r="O993">
            <v>1</v>
          </cell>
          <cell r="Q993" t="str">
            <v>IMMED</v>
          </cell>
          <cell r="R993" t="str">
            <v>W</v>
          </cell>
        </row>
        <row r="994">
          <cell r="G994" t="str">
            <v>Fletcher</v>
          </cell>
          <cell r="H994" t="str">
            <v>NYC</v>
          </cell>
          <cell r="I994" t="str">
            <v>D</v>
          </cell>
          <cell r="J994" t="str">
            <v>N</v>
          </cell>
          <cell r="K994" t="str">
            <v>OC</v>
          </cell>
          <cell r="L994">
            <v>3</v>
          </cell>
          <cell r="M994">
            <v>3</v>
          </cell>
          <cell r="N994" t="str">
            <v>N</v>
          </cell>
          <cell r="O994">
            <v>1</v>
          </cell>
          <cell r="Q994" t="str">
            <v>IMMED</v>
          </cell>
          <cell r="R994" t="str">
            <v>W</v>
          </cell>
          <cell r="W994">
            <v>0</v>
          </cell>
        </row>
        <row r="995">
          <cell r="G995" t="str">
            <v>Fletcher</v>
          </cell>
          <cell r="H995" t="str">
            <v>NYC</v>
          </cell>
          <cell r="I995" t="str">
            <v>D</v>
          </cell>
          <cell r="J995" t="str">
            <v>N</v>
          </cell>
          <cell r="L995">
            <v>3</v>
          </cell>
          <cell r="M995">
            <v>3</v>
          </cell>
          <cell r="O995">
            <v>1</v>
          </cell>
          <cell r="Q995" t="str">
            <v>IMMED</v>
          </cell>
          <cell r="R995" t="str">
            <v>W</v>
          </cell>
          <cell r="W995">
            <v>0</v>
          </cell>
        </row>
        <row r="996">
          <cell r="W996">
            <v>0</v>
          </cell>
        </row>
        <row r="997">
          <cell r="W997">
            <v>0</v>
          </cell>
        </row>
        <row r="998">
          <cell r="W998">
            <v>0</v>
          </cell>
        </row>
        <row r="999">
          <cell r="W999">
            <v>0</v>
          </cell>
        </row>
        <row r="1000">
          <cell r="W1000">
            <v>0</v>
          </cell>
        </row>
        <row r="1001">
          <cell r="W1001">
            <v>0</v>
          </cell>
        </row>
        <row r="1002">
          <cell r="W1002">
            <v>0</v>
          </cell>
        </row>
        <row r="1003">
          <cell r="G1003" t="str">
            <v>Sa</v>
          </cell>
          <cell r="I1003" t="str">
            <v>D</v>
          </cell>
          <cell r="K1003" t="str">
            <v>RA</v>
          </cell>
          <cell r="N1003" t="str">
            <v>Y</v>
          </cell>
          <cell r="O1003">
            <v>3</v>
          </cell>
          <cell r="Q1003" t="str">
            <v>60-90</v>
          </cell>
          <cell r="R1003" t="str">
            <v>I</v>
          </cell>
          <cell r="W1003">
            <v>0</v>
          </cell>
        </row>
        <row r="1004">
          <cell r="G1004" t="str">
            <v>Mahurkar</v>
          </cell>
          <cell r="H1004" t="str">
            <v>USA</v>
          </cell>
          <cell r="I1004" t="str">
            <v>D</v>
          </cell>
          <cell r="J1004" t="str">
            <v>O</v>
          </cell>
          <cell r="K1004" t="str">
            <v>RA</v>
          </cell>
          <cell r="L1004">
            <v>5</v>
          </cell>
          <cell r="N1004" t="str">
            <v>Y</v>
          </cell>
          <cell r="O1004">
            <v>3</v>
          </cell>
          <cell r="Q1004" t="str">
            <v>30-60</v>
          </cell>
          <cell r="R1004" t="str">
            <v>B</v>
          </cell>
          <cell r="S1004" t="str">
            <v>Citi Habitats</v>
          </cell>
          <cell r="W1004">
            <v>0</v>
          </cell>
        </row>
        <row r="1005">
          <cell r="G1005" t="str">
            <v>Diego</v>
          </cell>
          <cell r="H1005" t="str">
            <v>USA</v>
          </cell>
          <cell r="I1005" t="str">
            <v>U</v>
          </cell>
          <cell r="J1005" t="str">
            <v>O</v>
          </cell>
          <cell r="K1005" t="str">
            <v>RA</v>
          </cell>
          <cell r="L1005">
            <v>1</v>
          </cell>
          <cell r="N1005" t="str">
            <v>Y</v>
          </cell>
          <cell r="O1005" t="str">
            <v>S</v>
          </cell>
          <cell r="Q1005" t="str">
            <v>30-60</v>
          </cell>
          <cell r="R1005" t="str">
            <v>W</v>
          </cell>
          <cell r="S1005" t="str">
            <v>Citi Habitats</v>
          </cell>
        </row>
        <row r="1006">
          <cell r="G1006" t="str">
            <v>Solomon</v>
          </cell>
          <cell r="H1006" t="str">
            <v>NYC</v>
          </cell>
          <cell r="I1006" t="str">
            <v>D</v>
          </cell>
          <cell r="J1006" t="str">
            <v>S</v>
          </cell>
          <cell r="K1006" t="str">
            <v>OC</v>
          </cell>
          <cell r="L1006">
            <v>5</v>
          </cell>
          <cell r="M1006">
            <v>2</v>
          </cell>
          <cell r="N1006" t="str">
            <v>Y</v>
          </cell>
          <cell r="O1006">
            <v>2</v>
          </cell>
          <cell r="Q1006" t="str">
            <v>FLEX</v>
          </cell>
          <cell r="R1006" t="str">
            <v>N</v>
          </cell>
          <cell r="S1006" t="str">
            <v>Citi Habitats</v>
          </cell>
        </row>
        <row r="1007">
          <cell r="G1007" t="str">
            <v>Gillospie</v>
          </cell>
          <cell r="H1007" t="str">
            <v>NYC</v>
          </cell>
          <cell r="I1007" t="str">
            <v>O</v>
          </cell>
          <cell r="J1007" t="str">
            <v>O</v>
          </cell>
          <cell r="K1007" t="str">
            <v>OC</v>
          </cell>
          <cell r="L1007">
            <v>4</v>
          </cell>
          <cell r="M1007">
            <v>1</v>
          </cell>
          <cell r="N1007" t="str">
            <v>N</v>
          </cell>
          <cell r="O1007">
            <v>1</v>
          </cell>
          <cell r="Q1007" t="str">
            <v>60-90</v>
          </cell>
          <cell r="R1007" t="str">
            <v>W</v>
          </cell>
        </row>
        <row r="1008">
          <cell r="G1008" t="str">
            <v>Kinderman</v>
          </cell>
          <cell r="H1008" t="str">
            <v>TRI</v>
          </cell>
          <cell r="I1008" t="str">
            <v>O</v>
          </cell>
          <cell r="J1008" t="str">
            <v>M</v>
          </cell>
          <cell r="K1008" t="str">
            <v>OC</v>
          </cell>
          <cell r="L1008">
            <v>4</v>
          </cell>
          <cell r="M1008">
            <v>3</v>
          </cell>
          <cell r="N1008" t="str">
            <v>N</v>
          </cell>
          <cell r="O1008">
            <v>3</v>
          </cell>
          <cell r="Q1008" t="str">
            <v>30-60</v>
          </cell>
          <cell r="R1008" t="str">
            <v>W</v>
          </cell>
          <cell r="S1008" t="str">
            <v>Solofts/Jon Schwartz</v>
          </cell>
        </row>
        <row r="1009">
          <cell r="G1009" t="str">
            <v>James</v>
          </cell>
          <cell r="H1009" t="str">
            <v>NYC</v>
          </cell>
          <cell r="I1009" t="str">
            <v>O</v>
          </cell>
          <cell r="J1009" t="str">
            <v>N</v>
          </cell>
          <cell r="L1009">
            <v>5</v>
          </cell>
          <cell r="M1009">
            <v>3</v>
          </cell>
          <cell r="N1009" t="str">
            <v>N</v>
          </cell>
          <cell r="O1009">
            <v>2</v>
          </cell>
          <cell r="Q1009" t="str">
            <v>60-90</v>
          </cell>
          <cell r="R1009" t="str">
            <v>N</v>
          </cell>
          <cell r="S1009" t="str">
            <v>Solofts/Jon Schwartz</v>
          </cell>
        </row>
        <row r="1010">
          <cell r="G1010" t="str">
            <v>Ndeki</v>
          </cell>
          <cell r="H1010" t="str">
            <v>NYC</v>
          </cell>
          <cell r="J1010" t="str">
            <v>N</v>
          </cell>
          <cell r="K1010" t="str">
            <v>RA</v>
          </cell>
          <cell r="L1010">
            <v>5</v>
          </cell>
          <cell r="M1010">
            <v>3</v>
          </cell>
          <cell r="N1010" t="str">
            <v>N</v>
          </cell>
          <cell r="O1010">
            <v>1</v>
          </cell>
          <cell r="Q1010" t="str">
            <v>IMMED</v>
          </cell>
          <cell r="R1010" t="str">
            <v>W</v>
          </cell>
          <cell r="S1010" t="str">
            <v>Solofts/Jon Schwartz</v>
          </cell>
        </row>
        <row r="1011">
          <cell r="G1011" t="str">
            <v>Adams</v>
          </cell>
          <cell r="H1011" t="str">
            <v>NYC</v>
          </cell>
          <cell r="I1011" t="str">
            <v>D</v>
          </cell>
          <cell r="J1011" t="str">
            <v>P</v>
          </cell>
          <cell r="K1011" t="str">
            <v>RA</v>
          </cell>
          <cell r="L1011">
            <v>5</v>
          </cell>
          <cell r="M1011">
            <v>4</v>
          </cell>
          <cell r="N1011" t="str">
            <v>Y</v>
          </cell>
          <cell r="O1011">
            <v>2</v>
          </cell>
          <cell r="Q1011" t="str">
            <v>30-60</v>
          </cell>
          <cell r="R1011" t="str">
            <v>W</v>
          </cell>
        </row>
        <row r="1012">
          <cell r="G1012" t="str">
            <v>Brooks</v>
          </cell>
          <cell r="H1012" t="str">
            <v>O</v>
          </cell>
          <cell r="I1012" t="str">
            <v>D</v>
          </cell>
          <cell r="J1012" t="str">
            <v>O</v>
          </cell>
          <cell r="K1012" t="str">
            <v>RA</v>
          </cell>
          <cell r="L1012">
            <v>5</v>
          </cell>
          <cell r="M1012">
            <v>1</v>
          </cell>
          <cell r="N1012" t="str">
            <v>N</v>
          </cell>
          <cell r="O1012" t="str">
            <v>S</v>
          </cell>
          <cell r="Q1012" t="str">
            <v>30-60</v>
          </cell>
          <cell r="R1012" t="str">
            <v>W</v>
          </cell>
        </row>
        <row r="1013">
          <cell r="G1013" t="str">
            <v>Brooks</v>
          </cell>
          <cell r="H1013" t="str">
            <v>O</v>
          </cell>
          <cell r="I1013" t="str">
            <v>D</v>
          </cell>
          <cell r="J1013" t="str">
            <v>O</v>
          </cell>
          <cell r="K1013" t="str">
            <v>RA</v>
          </cell>
          <cell r="L1013">
            <v>5</v>
          </cell>
          <cell r="M1013">
            <v>1</v>
          </cell>
          <cell r="N1013" t="str">
            <v>N</v>
          </cell>
          <cell r="O1013" t="str">
            <v>S</v>
          </cell>
          <cell r="Q1013" t="str">
            <v>30-60</v>
          </cell>
          <cell r="R1013" t="str">
            <v>W</v>
          </cell>
          <cell r="W1013">
            <v>0</v>
          </cell>
        </row>
        <row r="1014">
          <cell r="G1014" t="str">
            <v>Brooks</v>
          </cell>
          <cell r="H1014" t="str">
            <v>O</v>
          </cell>
          <cell r="J1014" t="str">
            <v>O</v>
          </cell>
          <cell r="K1014" t="str">
            <v>RA</v>
          </cell>
          <cell r="L1014">
            <v>5</v>
          </cell>
          <cell r="M1014">
            <v>1</v>
          </cell>
          <cell r="N1014" t="str">
            <v>N</v>
          </cell>
          <cell r="O1014" t="str">
            <v>S</v>
          </cell>
          <cell r="R1014" t="str">
            <v>W</v>
          </cell>
          <cell r="W1014">
            <v>0</v>
          </cell>
        </row>
        <row r="1015">
          <cell r="W1015">
            <v>0</v>
          </cell>
        </row>
        <row r="1016">
          <cell r="W1016">
            <v>0</v>
          </cell>
        </row>
        <row r="1017">
          <cell r="W1017">
            <v>0</v>
          </cell>
        </row>
        <row r="1018">
          <cell r="W1018">
            <v>0</v>
          </cell>
        </row>
        <row r="1019">
          <cell r="W1019">
            <v>0</v>
          </cell>
        </row>
        <row r="1020">
          <cell r="W1020">
            <v>0</v>
          </cell>
        </row>
        <row r="1021">
          <cell r="W1021">
            <v>0</v>
          </cell>
        </row>
        <row r="1022">
          <cell r="G1022" t="str">
            <v>Armstrong</v>
          </cell>
          <cell r="I1022" t="str">
            <v>U</v>
          </cell>
          <cell r="J1022" t="str">
            <v>N</v>
          </cell>
          <cell r="L1022">
            <v>5</v>
          </cell>
          <cell r="M1022">
            <v>2</v>
          </cell>
          <cell r="O1022">
            <v>3</v>
          </cell>
          <cell r="Q1022" t="str">
            <v>30-60</v>
          </cell>
          <cell r="R1022" t="str">
            <v>W</v>
          </cell>
          <cell r="W1022">
            <v>0</v>
          </cell>
        </row>
        <row r="1023">
          <cell r="G1023" t="str">
            <v>Clang</v>
          </cell>
          <cell r="H1023" t="str">
            <v>NYC</v>
          </cell>
          <cell r="I1023" t="str">
            <v>U</v>
          </cell>
          <cell r="J1023" t="str">
            <v>N</v>
          </cell>
          <cell r="K1023" t="str">
            <v>RA</v>
          </cell>
          <cell r="L1023">
            <v>5</v>
          </cell>
          <cell r="M1023">
            <v>2</v>
          </cell>
          <cell r="N1023" t="str">
            <v>N</v>
          </cell>
          <cell r="O1023">
            <v>3</v>
          </cell>
          <cell r="Q1023" t="str">
            <v>30-60</v>
          </cell>
          <cell r="R1023" t="str">
            <v>W</v>
          </cell>
          <cell r="W1023">
            <v>0</v>
          </cell>
        </row>
        <row r="1024">
          <cell r="G1024" t="str">
            <v>Goodbridge</v>
          </cell>
          <cell r="H1024" t="str">
            <v>NYC</v>
          </cell>
          <cell r="I1024" t="str">
            <v>U</v>
          </cell>
          <cell r="J1024" t="str">
            <v>N</v>
          </cell>
          <cell r="K1024" t="str">
            <v>RA</v>
          </cell>
          <cell r="L1024">
            <v>5</v>
          </cell>
          <cell r="M1024">
            <v>2</v>
          </cell>
          <cell r="N1024" t="str">
            <v>N</v>
          </cell>
          <cell r="O1024">
            <v>3</v>
          </cell>
          <cell r="Q1024" t="str">
            <v>30-60</v>
          </cell>
          <cell r="R1024" t="str">
            <v>B</v>
          </cell>
          <cell r="S1024" t="str">
            <v>Solofts/Jon Schwartz</v>
          </cell>
        </row>
        <row r="1025">
          <cell r="G1025" t="str">
            <v>Neel</v>
          </cell>
          <cell r="H1025" t="str">
            <v>NYC</v>
          </cell>
          <cell r="I1025" t="str">
            <v>M</v>
          </cell>
          <cell r="J1025" t="str">
            <v>N</v>
          </cell>
          <cell r="K1025" t="str">
            <v>RA</v>
          </cell>
          <cell r="L1025">
            <v>5</v>
          </cell>
          <cell r="N1025" t="str">
            <v>N</v>
          </cell>
          <cell r="O1025">
            <v>2</v>
          </cell>
          <cell r="Q1025" t="str">
            <v>60-90</v>
          </cell>
          <cell r="R1025" t="str">
            <v>B</v>
          </cell>
          <cell r="S1025" t="str">
            <v>Solofts/Jon Schwartz</v>
          </cell>
        </row>
        <row r="1026">
          <cell r="G1026" t="str">
            <v>Jacquot</v>
          </cell>
          <cell r="H1026" t="str">
            <v>NYC</v>
          </cell>
          <cell r="I1026" t="str">
            <v>M</v>
          </cell>
          <cell r="J1026" t="str">
            <v>M</v>
          </cell>
          <cell r="L1026">
            <v>5</v>
          </cell>
          <cell r="M1026">
            <v>2</v>
          </cell>
          <cell r="N1026" t="str">
            <v>N</v>
          </cell>
          <cell r="O1026">
            <v>2</v>
          </cell>
          <cell r="Q1026" t="str">
            <v>30-60</v>
          </cell>
          <cell r="R1026" t="str">
            <v>B</v>
          </cell>
          <cell r="S1026" t="str">
            <v>Citi Habitats</v>
          </cell>
        </row>
        <row r="1027">
          <cell r="G1027" t="str">
            <v>Sun</v>
          </cell>
          <cell r="H1027" t="str">
            <v>NYC</v>
          </cell>
          <cell r="I1027" t="str">
            <v>D</v>
          </cell>
          <cell r="J1027" t="str">
            <v>U</v>
          </cell>
          <cell r="L1027">
            <v>5</v>
          </cell>
          <cell r="M1027">
            <v>2</v>
          </cell>
          <cell r="N1027" t="str">
            <v>N</v>
          </cell>
          <cell r="O1027">
            <v>2</v>
          </cell>
          <cell r="Q1027" t="str">
            <v>IMMED</v>
          </cell>
          <cell r="R1027" t="str">
            <v>W</v>
          </cell>
          <cell r="S1027" t="str">
            <v>Citi Habitats</v>
          </cell>
        </row>
        <row r="1028">
          <cell r="G1028" t="str">
            <v>Lommen</v>
          </cell>
          <cell r="H1028" t="str">
            <v>USA</v>
          </cell>
          <cell r="I1028" t="str">
            <v>D</v>
          </cell>
          <cell r="J1028" t="str">
            <v>U</v>
          </cell>
          <cell r="K1028" t="str">
            <v>RA</v>
          </cell>
          <cell r="L1028">
            <v>3</v>
          </cell>
          <cell r="M1028">
            <v>2</v>
          </cell>
          <cell r="N1028" t="str">
            <v>N</v>
          </cell>
          <cell r="O1028">
            <v>2</v>
          </cell>
          <cell r="Q1028" t="str">
            <v>30-60</v>
          </cell>
          <cell r="R1028" t="str">
            <v>B</v>
          </cell>
          <cell r="S1028" t="str">
            <v>Citi Habitats</v>
          </cell>
        </row>
        <row r="1029">
          <cell r="G1029" t="str">
            <v>Weinblatt</v>
          </cell>
          <cell r="H1029" t="str">
            <v>NYC</v>
          </cell>
          <cell r="I1029" t="str">
            <v>O</v>
          </cell>
          <cell r="J1029" t="str">
            <v>N</v>
          </cell>
          <cell r="K1029" t="str">
            <v>RA</v>
          </cell>
          <cell r="L1029">
            <v>2</v>
          </cell>
          <cell r="M1029">
            <v>1</v>
          </cell>
          <cell r="N1029" t="str">
            <v>N</v>
          </cell>
          <cell r="O1029" t="str">
            <v>S</v>
          </cell>
          <cell r="Q1029" t="str">
            <v>60-90</v>
          </cell>
          <cell r="R1029" t="str">
            <v>W</v>
          </cell>
        </row>
        <row r="1030">
          <cell r="G1030" t="str">
            <v>Henson</v>
          </cell>
          <cell r="H1030" t="str">
            <v>NYC</v>
          </cell>
          <cell r="I1030" t="str">
            <v>M</v>
          </cell>
          <cell r="J1030" t="str">
            <v>M</v>
          </cell>
          <cell r="K1030" t="str">
            <v>RA</v>
          </cell>
          <cell r="L1030">
            <v>3</v>
          </cell>
          <cell r="M1030">
            <v>1</v>
          </cell>
          <cell r="N1030" t="str">
            <v>N</v>
          </cell>
          <cell r="O1030">
            <v>1</v>
          </cell>
          <cell r="Q1030" t="str">
            <v>30-60</v>
          </cell>
          <cell r="R1030" t="str">
            <v>W</v>
          </cell>
        </row>
        <row r="1031">
          <cell r="G1031" t="str">
            <v>Foster</v>
          </cell>
          <cell r="H1031" t="str">
            <v>NYC</v>
          </cell>
          <cell r="I1031" t="str">
            <v>M</v>
          </cell>
          <cell r="J1031" t="str">
            <v>N</v>
          </cell>
          <cell r="K1031" t="str">
            <v>RA</v>
          </cell>
          <cell r="L1031">
            <v>4</v>
          </cell>
          <cell r="M1031">
            <v>1</v>
          </cell>
          <cell r="N1031" t="str">
            <v>Y</v>
          </cell>
          <cell r="O1031" t="str">
            <v>S</v>
          </cell>
          <cell r="Q1031" t="str">
            <v>60-90</v>
          </cell>
          <cell r="R1031" t="str">
            <v>W</v>
          </cell>
        </row>
        <row r="1032">
          <cell r="G1032" t="str">
            <v>Lalor</v>
          </cell>
          <cell r="H1032" t="str">
            <v>NYC</v>
          </cell>
          <cell r="I1032" t="str">
            <v>M</v>
          </cell>
          <cell r="J1032" t="str">
            <v>N</v>
          </cell>
          <cell r="K1032" t="str">
            <v>RA</v>
          </cell>
          <cell r="L1032">
            <v>4</v>
          </cell>
          <cell r="M1032">
            <v>1</v>
          </cell>
          <cell r="N1032" t="str">
            <v>N</v>
          </cell>
          <cell r="O1032">
            <v>1</v>
          </cell>
          <cell r="Q1032" t="str">
            <v>30-60</v>
          </cell>
          <cell r="R1032" t="str">
            <v>W</v>
          </cell>
        </row>
        <row r="1033">
          <cell r="G1033" t="str">
            <v>Goldstein</v>
          </cell>
          <cell r="H1033" t="str">
            <v>TRI</v>
          </cell>
          <cell r="I1033" t="str">
            <v>D</v>
          </cell>
          <cell r="J1033" t="str">
            <v>U</v>
          </cell>
          <cell r="K1033" t="str">
            <v>RA</v>
          </cell>
          <cell r="L1033">
            <v>3</v>
          </cell>
          <cell r="M1033">
            <v>2</v>
          </cell>
          <cell r="N1033" t="str">
            <v>N</v>
          </cell>
          <cell r="O1033">
            <v>1</v>
          </cell>
          <cell r="Q1033" t="str">
            <v>60-90</v>
          </cell>
          <cell r="R1033" t="str">
            <v>W</v>
          </cell>
        </row>
        <row r="1034">
          <cell r="G1034" t="str">
            <v>Kaufman</v>
          </cell>
          <cell r="H1034" t="str">
            <v>NYC</v>
          </cell>
          <cell r="I1034" t="str">
            <v>D</v>
          </cell>
          <cell r="J1034" t="str">
            <v>O</v>
          </cell>
          <cell r="K1034" t="str">
            <v>RA</v>
          </cell>
          <cell r="L1034">
            <v>3</v>
          </cell>
          <cell r="M1034">
            <v>1</v>
          </cell>
          <cell r="N1034" t="str">
            <v>Y</v>
          </cell>
          <cell r="O1034">
            <v>1</v>
          </cell>
          <cell r="Q1034" t="str">
            <v>60-90</v>
          </cell>
          <cell r="R1034" t="str">
            <v>O</v>
          </cell>
        </row>
        <row r="1035">
          <cell r="G1035" t="str">
            <v>Han</v>
          </cell>
          <cell r="H1035" t="str">
            <v>NYC</v>
          </cell>
          <cell r="I1035" t="str">
            <v>D</v>
          </cell>
          <cell r="J1035" t="str">
            <v>O</v>
          </cell>
          <cell r="K1035" t="str">
            <v>OC</v>
          </cell>
          <cell r="L1035">
            <v>2</v>
          </cell>
          <cell r="M1035">
            <v>2</v>
          </cell>
          <cell r="N1035" t="str">
            <v>Y</v>
          </cell>
          <cell r="O1035">
            <v>1</v>
          </cell>
          <cell r="Q1035" t="str">
            <v>60-90</v>
          </cell>
          <cell r="R1035" t="str">
            <v>O</v>
          </cell>
        </row>
        <row r="1036">
          <cell r="G1036" t="str">
            <v>Chee</v>
          </cell>
          <cell r="H1036" t="str">
            <v>NYC</v>
          </cell>
          <cell r="I1036" t="str">
            <v>M</v>
          </cell>
          <cell r="J1036" t="str">
            <v>U</v>
          </cell>
          <cell r="K1036" t="str">
            <v>RA</v>
          </cell>
          <cell r="L1036">
            <v>5</v>
          </cell>
          <cell r="M1036">
            <v>2</v>
          </cell>
          <cell r="N1036" t="str">
            <v>N</v>
          </cell>
          <cell r="O1036">
            <v>2</v>
          </cell>
          <cell r="Q1036" t="str">
            <v>60-90</v>
          </cell>
          <cell r="R1036" t="str">
            <v>O</v>
          </cell>
        </row>
        <row r="1037">
          <cell r="G1037" t="str">
            <v>DeGregorio</v>
          </cell>
          <cell r="H1037" t="str">
            <v>NYC</v>
          </cell>
          <cell r="I1037" t="str">
            <v>M</v>
          </cell>
          <cell r="J1037" t="str">
            <v>U</v>
          </cell>
          <cell r="K1037" t="str">
            <v>RA</v>
          </cell>
          <cell r="L1037">
            <v>5</v>
          </cell>
          <cell r="M1037">
            <v>2</v>
          </cell>
          <cell r="N1037" t="str">
            <v>N</v>
          </cell>
          <cell r="O1037">
            <v>1</v>
          </cell>
          <cell r="Q1037" t="str">
            <v>IMMED</v>
          </cell>
          <cell r="R1037" t="str">
            <v>W</v>
          </cell>
        </row>
        <row r="1038">
          <cell r="G1038" t="str">
            <v>Muckelvaney</v>
          </cell>
          <cell r="H1038" t="str">
            <v>NYC</v>
          </cell>
          <cell r="I1038" t="str">
            <v>D</v>
          </cell>
          <cell r="J1038" t="str">
            <v>U</v>
          </cell>
          <cell r="K1038" t="str">
            <v>OH</v>
          </cell>
          <cell r="L1038">
            <v>2</v>
          </cell>
          <cell r="M1038">
            <v>2</v>
          </cell>
          <cell r="N1038" t="str">
            <v>N</v>
          </cell>
          <cell r="O1038">
            <v>2</v>
          </cell>
          <cell r="Q1038" t="str">
            <v>60-90</v>
          </cell>
          <cell r="R1038" t="str">
            <v>N</v>
          </cell>
        </row>
        <row r="1039">
          <cell r="G1039" t="str">
            <v>Flammina</v>
          </cell>
          <cell r="H1039" t="str">
            <v>O</v>
          </cell>
          <cell r="I1039" t="str">
            <v>O</v>
          </cell>
          <cell r="J1039" t="str">
            <v>U</v>
          </cell>
          <cell r="K1039" t="str">
            <v>RA</v>
          </cell>
          <cell r="L1039">
            <v>5</v>
          </cell>
          <cell r="M1039">
            <v>2</v>
          </cell>
          <cell r="O1039">
            <v>1</v>
          </cell>
          <cell r="Q1039" t="str">
            <v>IMMED</v>
          </cell>
          <cell r="R1039" t="str">
            <v>N</v>
          </cell>
        </row>
        <row r="1040">
          <cell r="G1040" t="str">
            <v>Friedman</v>
          </cell>
          <cell r="H1040" t="str">
            <v>NYC</v>
          </cell>
          <cell r="I1040" t="str">
            <v>M</v>
          </cell>
          <cell r="J1040" t="str">
            <v>N</v>
          </cell>
          <cell r="K1040" t="str">
            <v>RA</v>
          </cell>
          <cell r="L1040">
            <v>4</v>
          </cell>
          <cell r="M1040">
            <v>2</v>
          </cell>
          <cell r="N1040" t="str">
            <v>Y</v>
          </cell>
          <cell r="O1040">
            <v>1</v>
          </cell>
          <cell r="Q1040" t="str">
            <v>30-60</v>
          </cell>
          <cell r="R1040" t="str">
            <v>W</v>
          </cell>
        </row>
        <row r="1041">
          <cell r="G1041" t="str">
            <v>Lee</v>
          </cell>
          <cell r="H1041" t="str">
            <v>NYC</v>
          </cell>
          <cell r="I1041" t="str">
            <v>M</v>
          </cell>
          <cell r="J1041" t="str">
            <v>S</v>
          </cell>
          <cell r="K1041" t="str">
            <v>OH</v>
          </cell>
          <cell r="L1041">
            <v>2</v>
          </cell>
          <cell r="M1041">
            <v>2</v>
          </cell>
          <cell r="N1041" t="str">
            <v>Y</v>
          </cell>
          <cell r="O1041" t="str">
            <v>S</v>
          </cell>
          <cell r="Q1041" t="str">
            <v>60-90</v>
          </cell>
          <cell r="R1041" t="str">
            <v>N</v>
          </cell>
        </row>
        <row r="1042">
          <cell r="G1042" t="str">
            <v>Strassler</v>
          </cell>
          <cell r="H1042" t="str">
            <v>USA</v>
          </cell>
          <cell r="I1042" t="str">
            <v>M</v>
          </cell>
          <cell r="J1042" t="str">
            <v>M</v>
          </cell>
          <cell r="K1042" t="str">
            <v>OH</v>
          </cell>
          <cell r="L1042">
            <v>1</v>
          </cell>
          <cell r="M1042">
            <v>1</v>
          </cell>
          <cell r="N1042" t="str">
            <v>N</v>
          </cell>
          <cell r="O1042" t="str">
            <v>S</v>
          </cell>
          <cell r="Q1042" t="str">
            <v>60-90</v>
          </cell>
          <cell r="R1042" t="str">
            <v>W</v>
          </cell>
        </row>
        <row r="1043">
          <cell r="G1043" t="str">
            <v>Mickelson</v>
          </cell>
          <cell r="H1043" t="str">
            <v>NYC</v>
          </cell>
          <cell r="I1043" t="str">
            <v>O</v>
          </cell>
          <cell r="J1043" t="str">
            <v>O</v>
          </cell>
          <cell r="K1043" t="str">
            <v>RA</v>
          </cell>
          <cell r="L1043">
            <v>1</v>
          </cell>
          <cell r="M1043">
            <v>2</v>
          </cell>
          <cell r="N1043" t="str">
            <v>N</v>
          </cell>
          <cell r="O1043">
            <v>1</v>
          </cell>
          <cell r="Q1043" t="str">
            <v>60-90</v>
          </cell>
          <cell r="R1043" t="str">
            <v>W</v>
          </cell>
        </row>
        <row r="1044">
          <cell r="G1044" t="str">
            <v>Posner</v>
          </cell>
          <cell r="H1044" t="str">
            <v>NYC</v>
          </cell>
          <cell r="I1044" t="str">
            <v>M</v>
          </cell>
          <cell r="J1044" t="str">
            <v>N</v>
          </cell>
          <cell r="K1044" t="str">
            <v>RA</v>
          </cell>
          <cell r="L1044">
            <v>5</v>
          </cell>
          <cell r="M1044">
            <v>2</v>
          </cell>
          <cell r="N1044" t="str">
            <v>N</v>
          </cell>
          <cell r="O1044">
            <v>2</v>
          </cell>
          <cell r="Q1044" t="str">
            <v>IMMED</v>
          </cell>
          <cell r="R1044" t="str">
            <v>N</v>
          </cell>
        </row>
        <row r="1045">
          <cell r="G1045" t="str">
            <v>Sullivan</v>
          </cell>
          <cell r="H1045" t="str">
            <v>NYC</v>
          </cell>
          <cell r="I1045" t="str">
            <v>D</v>
          </cell>
          <cell r="J1045" t="str">
            <v>O</v>
          </cell>
          <cell r="K1045" t="str">
            <v>RA</v>
          </cell>
          <cell r="L1045">
            <v>4</v>
          </cell>
          <cell r="M1045">
            <v>2</v>
          </cell>
          <cell r="N1045" t="str">
            <v>N</v>
          </cell>
          <cell r="O1045">
            <v>1</v>
          </cell>
          <cell r="Q1045" t="str">
            <v>30-60</v>
          </cell>
          <cell r="R1045" t="str">
            <v>R</v>
          </cell>
        </row>
        <row r="1046">
          <cell r="G1046" t="str">
            <v>Isolaro</v>
          </cell>
          <cell r="H1046" t="str">
            <v>USA</v>
          </cell>
          <cell r="I1046" t="str">
            <v>D</v>
          </cell>
          <cell r="J1046" t="str">
            <v>N</v>
          </cell>
          <cell r="K1046" t="str">
            <v>RA</v>
          </cell>
          <cell r="L1046">
            <v>4</v>
          </cell>
          <cell r="M1046">
            <v>3</v>
          </cell>
          <cell r="N1046" t="str">
            <v>Y</v>
          </cell>
          <cell r="O1046">
            <v>3</v>
          </cell>
          <cell r="Q1046" t="str">
            <v>30-60</v>
          </cell>
          <cell r="R1046" t="str">
            <v>W</v>
          </cell>
        </row>
        <row r="1047">
          <cell r="G1047" t="str">
            <v>Isolaro</v>
          </cell>
          <cell r="H1047" t="str">
            <v>USA</v>
          </cell>
          <cell r="I1047" t="str">
            <v>D</v>
          </cell>
          <cell r="J1047" t="str">
            <v>N</v>
          </cell>
          <cell r="K1047" t="str">
            <v>RA</v>
          </cell>
          <cell r="L1047">
            <v>4</v>
          </cell>
          <cell r="M1047">
            <v>3</v>
          </cell>
          <cell r="N1047" t="str">
            <v>Y</v>
          </cell>
          <cell r="O1047">
            <v>3</v>
          </cell>
          <cell r="Q1047" t="str">
            <v>30-60</v>
          </cell>
          <cell r="R1047" t="str">
            <v>W</v>
          </cell>
          <cell r="W1047">
            <v>0</v>
          </cell>
        </row>
        <row r="1048">
          <cell r="G1048" t="str">
            <v>Isolaro</v>
          </cell>
          <cell r="H1048" t="str">
            <v>USA</v>
          </cell>
          <cell r="I1048" t="str">
            <v>D</v>
          </cell>
          <cell r="J1048" t="str">
            <v>N</v>
          </cell>
          <cell r="L1048">
            <v>4</v>
          </cell>
          <cell r="M1048">
            <v>3</v>
          </cell>
          <cell r="N1048" t="str">
            <v>Y</v>
          </cell>
          <cell r="O1048">
            <v>3</v>
          </cell>
          <cell r="R1048" t="str">
            <v>W</v>
          </cell>
          <cell r="W1048">
            <v>0</v>
          </cell>
        </row>
        <row r="1049">
          <cell r="W1049">
            <v>0</v>
          </cell>
        </row>
        <row r="1050">
          <cell r="W1050">
            <v>0</v>
          </cell>
        </row>
        <row r="1051">
          <cell r="W1051">
            <v>0</v>
          </cell>
        </row>
        <row r="1052">
          <cell r="G1052" t="str">
            <v>Summerson</v>
          </cell>
          <cell r="H1052" t="str">
            <v>NYC</v>
          </cell>
          <cell r="I1052" t="str">
            <v>M</v>
          </cell>
          <cell r="K1052" t="str">
            <v>RA</v>
          </cell>
          <cell r="N1052" t="str">
            <v>N</v>
          </cell>
          <cell r="O1052">
            <v>1</v>
          </cell>
          <cell r="W1052">
            <v>37787</v>
          </cell>
        </row>
        <row r="1053">
          <cell r="G1053" t="str">
            <v>Fersenlmo</v>
          </cell>
          <cell r="H1053" t="str">
            <v>NYC</v>
          </cell>
          <cell r="I1053" t="str">
            <v>M</v>
          </cell>
          <cell r="J1053" t="str">
            <v>S</v>
          </cell>
          <cell r="K1053" t="str">
            <v>OC</v>
          </cell>
          <cell r="L1053">
            <v>4</v>
          </cell>
          <cell r="M1053">
            <v>2</v>
          </cell>
          <cell r="N1053" t="str">
            <v>Y</v>
          </cell>
          <cell r="O1053">
            <v>2</v>
          </cell>
          <cell r="Q1053" t="str">
            <v>60-90</v>
          </cell>
          <cell r="R1053" t="str">
            <v>W</v>
          </cell>
          <cell r="W1053">
            <v>37787</v>
          </cell>
        </row>
        <row r="1054">
          <cell r="G1054" t="str">
            <v>Brown</v>
          </cell>
          <cell r="H1054" t="str">
            <v>NYC</v>
          </cell>
          <cell r="I1054" t="str">
            <v>O</v>
          </cell>
          <cell r="J1054" t="str">
            <v>M</v>
          </cell>
          <cell r="K1054" t="str">
            <v>OC</v>
          </cell>
          <cell r="L1054">
            <v>1</v>
          </cell>
          <cell r="M1054">
            <v>2</v>
          </cell>
          <cell r="N1054" t="str">
            <v>Y</v>
          </cell>
          <cell r="O1054">
            <v>1</v>
          </cell>
          <cell r="Q1054" t="str">
            <v>30-60</v>
          </cell>
          <cell r="R1054" t="str">
            <v>W</v>
          </cell>
          <cell r="W1054">
            <v>37787</v>
          </cell>
        </row>
        <row r="1055">
          <cell r="G1055" t="str">
            <v>Heraty</v>
          </cell>
          <cell r="H1055" t="str">
            <v>NYC</v>
          </cell>
          <cell r="I1055" t="str">
            <v>O</v>
          </cell>
          <cell r="J1055" t="str">
            <v>M</v>
          </cell>
          <cell r="K1055" t="str">
            <v>OC</v>
          </cell>
          <cell r="L1055">
            <v>1</v>
          </cell>
          <cell r="M1055">
            <v>2</v>
          </cell>
          <cell r="N1055" t="str">
            <v>Y</v>
          </cell>
          <cell r="O1055">
            <v>1</v>
          </cell>
          <cell r="Q1055" t="str">
            <v>30-60</v>
          </cell>
          <cell r="R1055" t="str">
            <v>W</v>
          </cell>
          <cell r="W1055">
            <v>37787</v>
          </cell>
        </row>
        <row r="1056">
          <cell r="G1056" t="str">
            <v>Kelly</v>
          </cell>
          <cell r="H1056" t="str">
            <v>NYC</v>
          </cell>
          <cell r="I1056" t="str">
            <v>D</v>
          </cell>
          <cell r="J1056" t="str">
            <v>N</v>
          </cell>
          <cell r="L1056">
            <v>4</v>
          </cell>
          <cell r="M1056">
            <v>2</v>
          </cell>
          <cell r="N1056" t="str">
            <v>N</v>
          </cell>
          <cell r="O1056">
            <v>1</v>
          </cell>
          <cell r="Q1056" t="str">
            <v>30-60</v>
          </cell>
          <cell r="R1056" t="str">
            <v>W</v>
          </cell>
          <cell r="W1056">
            <v>37787</v>
          </cell>
        </row>
        <row r="1057">
          <cell r="G1057" t="str">
            <v>Errant</v>
          </cell>
          <cell r="H1057" t="str">
            <v>NYC</v>
          </cell>
          <cell r="I1057" t="str">
            <v>D</v>
          </cell>
          <cell r="J1057" t="str">
            <v>N</v>
          </cell>
          <cell r="L1057">
            <v>4</v>
          </cell>
          <cell r="M1057">
            <v>2</v>
          </cell>
          <cell r="N1057" t="str">
            <v>N</v>
          </cell>
          <cell r="O1057">
            <v>1</v>
          </cell>
          <cell r="Q1057" t="str">
            <v>30-60</v>
          </cell>
          <cell r="R1057" t="str">
            <v>W</v>
          </cell>
          <cell r="W1057">
            <v>37787</v>
          </cell>
        </row>
        <row r="1058">
          <cell r="G1058" t="str">
            <v>Afformowitz</v>
          </cell>
          <cell r="H1058" t="str">
            <v>NYC</v>
          </cell>
          <cell r="I1058" t="str">
            <v>O</v>
          </cell>
          <cell r="J1058" t="str">
            <v>U</v>
          </cell>
          <cell r="K1058" t="str">
            <v>RA</v>
          </cell>
          <cell r="L1058">
            <v>4</v>
          </cell>
          <cell r="M1058">
            <v>2</v>
          </cell>
          <cell r="N1058" t="str">
            <v>N</v>
          </cell>
          <cell r="O1058">
            <v>2</v>
          </cell>
          <cell r="Q1058" t="str">
            <v>60-90</v>
          </cell>
          <cell r="R1058" t="str">
            <v>W</v>
          </cell>
          <cell r="W1058">
            <v>37787</v>
          </cell>
        </row>
        <row r="1059">
          <cell r="G1059" t="str">
            <v>Douglas</v>
          </cell>
          <cell r="H1059" t="str">
            <v>NYC</v>
          </cell>
          <cell r="I1059" t="str">
            <v>O</v>
          </cell>
          <cell r="J1059" t="str">
            <v>U</v>
          </cell>
          <cell r="K1059" t="str">
            <v>RA</v>
          </cell>
          <cell r="L1059">
            <v>1</v>
          </cell>
          <cell r="M1059">
            <v>2</v>
          </cell>
          <cell r="N1059" t="str">
            <v>N</v>
          </cell>
          <cell r="O1059">
            <v>1</v>
          </cell>
          <cell r="Q1059" t="str">
            <v>60-90</v>
          </cell>
          <cell r="R1059" t="str">
            <v>W</v>
          </cell>
          <cell r="W1059">
            <v>37787</v>
          </cell>
        </row>
        <row r="1060">
          <cell r="G1060" t="str">
            <v>Masarsky</v>
          </cell>
          <cell r="H1060" t="str">
            <v>NYC</v>
          </cell>
          <cell r="I1060" t="str">
            <v>U</v>
          </cell>
          <cell r="J1060" t="str">
            <v>U</v>
          </cell>
          <cell r="K1060" t="str">
            <v>RA</v>
          </cell>
          <cell r="L1060">
            <v>2</v>
          </cell>
          <cell r="M1060">
            <v>2</v>
          </cell>
          <cell r="N1060" t="str">
            <v>Y</v>
          </cell>
          <cell r="O1060" t="str">
            <v>S</v>
          </cell>
          <cell r="Q1060" t="str">
            <v>IMMED</v>
          </cell>
          <cell r="R1060" t="str">
            <v>W</v>
          </cell>
          <cell r="W1060">
            <v>37787</v>
          </cell>
        </row>
        <row r="1061">
          <cell r="G1061" t="str">
            <v>Heller</v>
          </cell>
          <cell r="H1061" t="str">
            <v>USA</v>
          </cell>
          <cell r="I1061" t="str">
            <v>O</v>
          </cell>
          <cell r="J1061" t="str">
            <v>M</v>
          </cell>
          <cell r="K1061" t="str">
            <v>RA</v>
          </cell>
          <cell r="L1061">
            <v>5</v>
          </cell>
          <cell r="M1061">
            <v>2</v>
          </cell>
          <cell r="N1061" t="str">
            <v>Y</v>
          </cell>
          <cell r="O1061">
            <v>2</v>
          </cell>
          <cell r="Q1061" t="str">
            <v>IMMED</v>
          </cell>
          <cell r="R1061" t="str">
            <v>B</v>
          </cell>
          <cell r="S1061" t="str">
            <v>Empire/Izik</v>
          </cell>
          <cell r="W1061">
            <v>37787</v>
          </cell>
        </row>
        <row r="1062">
          <cell r="G1062" t="str">
            <v>French</v>
          </cell>
          <cell r="H1062" t="str">
            <v>NYC</v>
          </cell>
          <cell r="I1062" t="str">
            <v>D</v>
          </cell>
          <cell r="J1062" t="str">
            <v>M</v>
          </cell>
          <cell r="K1062" t="str">
            <v>RA</v>
          </cell>
          <cell r="L1062">
            <v>5</v>
          </cell>
          <cell r="M1062">
            <v>2</v>
          </cell>
          <cell r="N1062" t="str">
            <v>Y</v>
          </cell>
          <cell r="O1062">
            <v>2</v>
          </cell>
          <cell r="Q1062" t="str">
            <v>60-90</v>
          </cell>
          <cell r="R1062" t="str">
            <v>W</v>
          </cell>
          <cell r="S1062" t="str">
            <v>Empire/Izik</v>
          </cell>
          <cell r="W1062">
            <v>37787</v>
          </cell>
        </row>
        <row r="1063">
          <cell r="G1063" t="str">
            <v>Meitzfen</v>
          </cell>
          <cell r="H1063" t="str">
            <v>NYC</v>
          </cell>
          <cell r="I1063" t="str">
            <v>M</v>
          </cell>
          <cell r="J1063" t="str">
            <v>M</v>
          </cell>
          <cell r="K1063" t="str">
            <v>RA</v>
          </cell>
          <cell r="L1063">
            <v>5</v>
          </cell>
          <cell r="M1063">
            <v>1</v>
          </cell>
          <cell r="N1063" t="str">
            <v>Y</v>
          </cell>
          <cell r="O1063">
            <v>1</v>
          </cell>
          <cell r="Q1063" t="str">
            <v>IMMED</v>
          </cell>
          <cell r="R1063" t="str">
            <v>B</v>
          </cell>
          <cell r="S1063" t="str">
            <v>Bond/Kelvin Eng</v>
          </cell>
          <cell r="W1063">
            <v>37787</v>
          </cell>
        </row>
        <row r="1064">
          <cell r="G1064" t="str">
            <v>Derfner</v>
          </cell>
          <cell r="H1064" t="str">
            <v>NYC</v>
          </cell>
          <cell r="I1064" t="str">
            <v>O</v>
          </cell>
          <cell r="J1064" t="str">
            <v>S</v>
          </cell>
          <cell r="K1064" t="str">
            <v>RA</v>
          </cell>
          <cell r="L1064">
            <v>3</v>
          </cell>
          <cell r="M1064">
            <v>2</v>
          </cell>
          <cell r="N1064" t="str">
            <v>Y</v>
          </cell>
          <cell r="O1064">
            <v>2</v>
          </cell>
          <cell r="Q1064" t="str">
            <v>60-90</v>
          </cell>
          <cell r="R1064" t="str">
            <v>W</v>
          </cell>
          <cell r="S1064" t="str">
            <v>Bond/Kelvin Eng</v>
          </cell>
          <cell r="W1064">
            <v>37787</v>
          </cell>
        </row>
        <row r="1065">
          <cell r="G1065" t="str">
            <v>Owen</v>
          </cell>
          <cell r="H1065" t="str">
            <v>NYC</v>
          </cell>
          <cell r="I1065" t="str">
            <v>M</v>
          </cell>
          <cell r="J1065" t="str">
            <v>O</v>
          </cell>
          <cell r="K1065" t="str">
            <v>RA</v>
          </cell>
          <cell r="L1065">
            <v>3</v>
          </cell>
          <cell r="M1065">
            <v>2</v>
          </cell>
          <cell r="N1065" t="str">
            <v>Y</v>
          </cell>
          <cell r="O1065">
            <v>1</v>
          </cell>
          <cell r="Q1065" t="str">
            <v>IMMED</v>
          </cell>
          <cell r="R1065" t="str">
            <v>N</v>
          </cell>
          <cell r="S1065" t="str">
            <v>Bond/Kelvin Eng</v>
          </cell>
          <cell r="W1065">
            <v>37787</v>
          </cell>
        </row>
        <row r="1066">
          <cell r="G1066" t="str">
            <v>Philippe</v>
          </cell>
          <cell r="H1066" t="str">
            <v>NYC</v>
          </cell>
          <cell r="I1066" t="str">
            <v>D</v>
          </cell>
          <cell r="J1066" t="str">
            <v>O</v>
          </cell>
          <cell r="K1066" t="str">
            <v>RA</v>
          </cell>
          <cell r="L1066">
            <v>5</v>
          </cell>
          <cell r="M1066">
            <v>2</v>
          </cell>
          <cell r="N1066" t="str">
            <v>N</v>
          </cell>
          <cell r="O1066">
            <v>2</v>
          </cell>
          <cell r="Q1066" t="str">
            <v>60-90</v>
          </cell>
          <cell r="R1066" t="str">
            <v>W</v>
          </cell>
          <cell r="W1066">
            <v>37787</v>
          </cell>
        </row>
        <row r="1067">
          <cell r="G1067" t="str">
            <v>Tay</v>
          </cell>
          <cell r="H1067" t="str">
            <v>NYC</v>
          </cell>
          <cell r="I1067" t="str">
            <v>D</v>
          </cell>
          <cell r="J1067" t="str">
            <v>U</v>
          </cell>
          <cell r="K1067" t="str">
            <v>RA</v>
          </cell>
          <cell r="L1067">
            <v>5</v>
          </cell>
          <cell r="M1067">
            <v>3</v>
          </cell>
          <cell r="N1067" t="str">
            <v>N</v>
          </cell>
          <cell r="O1067">
            <v>1</v>
          </cell>
          <cell r="Q1067" t="str">
            <v>60-90</v>
          </cell>
          <cell r="R1067" t="str">
            <v>O</v>
          </cell>
          <cell r="W1067">
            <v>37787</v>
          </cell>
        </row>
        <row r="1068">
          <cell r="G1068" t="str">
            <v>Clermont</v>
          </cell>
          <cell r="H1068" t="str">
            <v>NYC</v>
          </cell>
          <cell r="I1068" t="str">
            <v>O</v>
          </cell>
          <cell r="J1068" t="str">
            <v>N</v>
          </cell>
          <cell r="K1068" t="str">
            <v>RA</v>
          </cell>
          <cell r="L1068">
            <v>2</v>
          </cell>
          <cell r="M1068">
            <v>3</v>
          </cell>
          <cell r="N1068" t="str">
            <v>N</v>
          </cell>
          <cell r="O1068">
            <v>1</v>
          </cell>
          <cell r="Q1068" t="str">
            <v>30-60</v>
          </cell>
          <cell r="R1068" t="str">
            <v>W</v>
          </cell>
          <cell r="W1068">
            <v>37787</v>
          </cell>
        </row>
        <row r="1069">
          <cell r="G1069" t="str">
            <v>Clermont</v>
          </cell>
          <cell r="H1069" t="str">
            <v>NYC</v>
          </cell>
          <cell r="I1069" t="str">
            <v>O</v>
          </cell>
          <cell r="J1069" t="str">
            <v>N</v>
          </cell>
          <cell r="K1069" t="str">
            <v>RA</v>
          </cell>
          <cell r="L1069">
            <v>2</v>
          </cell>
          <cell r="M1069">
            <v>3</v>
          </cell>
          <cell r="N1069" t="str">
            <v>N</v>
          </cell>
          <cell r="O1069">
            <v>1</v>
          </cell>
          <cell r="Q1069" t="str">
            <v>30-60</v>
          </cell>
          <cell r="R1069" t="str">
            <v>W</v>
          </cell>
          <cell r="W1069">
            <v>0</v>
          </cell>
        </row>
        <row r="1070">
          <cell r="G1070" t="str">
            <v>Duvan</v>
          </cell>
          <cell r="H1070" t="str">
            <v>NYC</v>
          </cell>
          <cell r="I1070" t="str">
            <v>D</v>
          </cell>
          <cell r="J1070" t="str">
            <v>N</v>
          </cell>
          <cell r="K1070" t="str">
            <v>RA</v>
          </cell>
          <cell r="L1070">
            <v>5</v>
          </cell>
          <cell r="M1070">
            <v>3</v>
          </cell>
          <cell r="N1070" t="str">
            <v>Y</v>
          </cell>
          <cell r="O1070">
            <v>1</v>
          </cell>
          <cell r="Q1070" t="str">
            <v>FLEX</v>
          </cell>
          <cell r="R1070" t="str">
            <v>O</v>
          </cell>
          <cell r="W1070">
            <v>0</v>
          </cell>
        </row>
        <row r="1071">
          <cell r="G1071" t="str">
            <v>Kaiser</v>
          </cell>
          <cell r="H1071" t="str">
            <v>NYC</v>
          </cell>
          <cell r="I1071" t="str">
            <v>D</v>
          </cell>
          <cell r="J1071" t="str">
            <v>O</v>
          </cell>
          <cell r="L1071">
            <v>5</v>
          </cell>
          <cell r="M1071">
            <v>4</v>
          </cell>
          <cell r="N1071" t="str">
            <v>Y</v>
          </cell>
          <cell r="O1071">
            <v>2</v>
          </cell>
          <cell r="Q1071" t="str">
            <v>30-60</v>
          </cell>
          <cell r="R1071" t="str">
            <v>W</v>
          </cell>
          <cell r="W1071">
            <v>0</v>
          </cell>
        </row>
        <row r="1072">
          <cell r="G1072" t="str">
            <v>Reels</v>
          </cell>
          <cell r="H1072" t="str">
            <v>O</v>
          </cell>
          <cell r="I1072" t="str">
            <v>D</v>
          </cell>
          <cell r="J1072" t="str">
            <v>O</v>
          </cell>
          <cell r="L1072">
            <v>5</v>
          </cell>
          <cell r="M1072">
            <v>4</v>
          </cell>
          <cell r="N1072" t="str">
            <v>N</v>
          </cell>
          <cell r="O1072">
            <v>2</v>
          </cell>
          <cell r="Q1072" t="str">
            <v>30-60</v>
          </cell>
          <cell r="R1072" t="str">
            <v>B</v>
          </cell>
          <cell r="S1072" t="str">
            <v>DJKnight/Victorie</v>
          </cell>
        </row>
        <row r="1073">
          <cell r="G1073" t="str">
            <v>Scolaro</v>
          </cell>
          <cell r="H1073" t="str">
            <v>NYC</v>
          </cell>
          <cell r="I1073" t="str">
            <v>U</v>
          </cell>
          <cell r="J1073" t="str">
            <v>U</v>
          </cell>
          <cell r="K1073" t="str">
            <v>RA</v>
          </cell>
          <cell r="L1073">
            <v>1</v>
          </cell>
          <cell r="M1073">
            <v>4</v>
          </cell>
          <cell r="N1073" t="str">
            <v>N</v>
          </cell>
          <cell r="O1073">
            <v>1</v>
          </cell>
          <cell r="Q1073" t="str">
            <v>60-90</v>
          </cell>
          <cell r="R1073" t="str">
            <v>W</v>
          </cell>
          <cell r="S1073" t="str">
            <v>DJKnight/Victorie</v>
          </cell>
        </row>
        <row r="1074">
          <cell r="G1074" t="str">
            <v>Alessi</v>
          </cell>
          <cell r="H1074" t="str">
            <v>NYC</v>
          </cell>
          <cell r="I1074" t="str">
            <v>D</v>
          </cell>
          <cell r="J1074" t="str">
            <v>S</v>
          </cell>
          <cell r="K1074" t="str">
            <v>OH</v>
          </cell>
          <cell r="L1074">
            <v>4</v>
          </cell>
          <cell r="N1074" t="str">
            <v>Y</v>
          </cell>
          <cell r="O1074">
            <v>3</v>
          </cell>
          <cell r="Q1074" t="str">
            <v>60-90</v>
          </cell>
          <cell r="R1074" t="str">
            <v>W</v>
          </cell>
          <cell r="S1074" t="str">
            <v>DJKnight/Victorie</v>
          </cell>
        </row>
        <row r="1075">
          <cell r="G1075" t="str">
            <v>Matlow</v>
          </cell>
          <cell r="H1075" t="str">
            <v>NYC</v>
          </cell>
          <cell r="I1075" t="str">
            <v>O</v>
          </cell>
          <cell r="J1075" t="str">
            <v>S</v>
          </cell>
          <cell r="K1075" t="str">
            <v>OC</v>
          </cell>
          <cell r="L1075">
            <v>4</v>
          </cell>
          <cell r="M1075">
            <v>2</v>
          </cell>
          <cell r="N1075" t="str">
            <v>N</v>
          </cell>
          <cell r="O1075">
            <v>1</v>
          </cell>
          <cell r="Q1075" t="str">
            <v>60-90</v>
          </cell>
          <cell r="R1075" t="str">
            <v>W</v>
          </cell>
        </row>
        <row r="1076">
          <cell r="G1076" t="str">
            <v>Denysenko</v>
          </cell>
          <cell r="H1076" t="str">
            <v>NYC</v>
          </cell>
          <cell r="I1076" t="str">
            <v>D</v>
          </cell>
          <cell r="J1076" t="str">
            <v>U</v>
          </cell>
          <cell r="K1076" t="str">
            <v>RA</v>
          </cell>
          <cell r="L1076">
            <v>2</v>
          </cell>
          <cell r="M1076">
            <v>3</v>
          </cell>
          <cell r="N1076" t="str">
            <v>N</v>
          </cell>
          <cell r="O1076">
            <v>1</v>
          </cell>
          <cell r="Q1076" t="str">
            <v>60-90</v>
          </cell>
          <cell r="R1076" t="str">
            <v>W</v>
          </cell>
        </row>
        <row r="1077">
          <cell r="G1077" t="str">
            <v>Diaz</v>
          </cell>
          <cell r="H1077" t="str">
            <v>NYC</v>
          </cell>
          <cell r="I1077" t="str">
            <v>M</v>
          </cell>
          <cell r="J1077" t="str">
            <v>N</v>
          </cell>
          <cell r="K1077" t="str">
            <v>RA</v>
          </cell>
          <cell r="L1077">
            <v>4</v>
          </cell>
          <cell r="M1077">
            <v>2</v>
          </cell>
          <cell r="N1077" t="str">
            <v>Y</v>
          </cell>
          <cell r="O1077">
            <v>2</v>
          </cell>
          <cell r="Q1077" t="str">
            <v>60-90</v>
          </cell>
          <cell r="R1077" t="str">
            <v>W</v>
          </cell>
        </row>
        <row r="1078">
          <cell r="G1078" t="str">
            <v>Diaz</v>
          </cell>
          <cell r="H1078" t="str">
            <v>NYC</v>
          </cell>
          <cell r="I1078" t="str">
            <v>M</v>
          </cell>
          <cell r="J1078" t="str">
            <v>N</v>
          </cell>
          <cell r="K1078" t="str">
            <v>RA</v>
          </cell>
          <cell r="L1078">
            <v>4</v>
          </cell>
          <cell r="M1078">
            <v>2</v>
          </cell>
          <cell r="N1078" t="str">
            <v>Y</v>
          </cell>
          <cell r="O1078">
            <v>2</v>
          </cell>
          <cell r="Q1078" t="str">
            <v>60-90</v>
          </cell>
          <cell r="R1078" t="str">
            <v>W</v>
          </cell>
          <cell r="W1078">
            <v>0</v>
          </cell>
        </row>
        <row r="1079">
          <cell r="G1079" t="str">
            <v>Diaz</v>
          </cell>
          <cell r="H1079" t="str">
            <v>NYC</v>
          </cell>
          <cell r="I1079" t="str">
            <v>M</v>
          </cell>
          <cell r="J1079" t="str">
            <v>N</v>
          </cell>
          <cell r="K1079" t="str">
            <v>RA</v>
          </cell>
          <cell r="L1079">
            <v>4</v>
          </cell>
          <cell r="M1079">
            <v>2</v>
          </cell>
          <cell r="N1079" t="str">
            <v>Y</v>
          </cell>
          <cell r="O1079">
            <v>2</v>
          </cell>
          <cell r="Q1079" t="str">
            <v>60-90</v>
          </cell>
          <cell r="R1079" t="str">
            <v>W</v>
          </cell>
          <cell r="W1079">
            <v>0</v>
          </cell>
        </row>
        <row r="1080">
          <cell r="W1080">
            <v>0</v>
          </cell>
        </row>
        <row r="1081">
          <cell r="W1081">
            <v>0</v>
          </cell>
        </row>
        <row r="1082">
          <cell r="G1082" t="str">
            <v>Spector</v>
          </cell>
          <cell r="H1082" t="str">
            <v>TRI</v>
          </cell>
          <cell r="I1082" t="str">
            <v>D</v>
          </cell>
          <cell r="J1082" t="str">
            <v>O</v>
          </cell>
          <cell r="K1082" t="str">
            <v>RH</v>
          </cell>
          <cell r="L1082">
            <v>4</v>
          </cell>
          <cell r="O1082">
            <v>1</v>
          </cell>
          <cell r="Q1082" t="str">
            <v>30-60</v>
          </cell>
          <cell r="R1082" t="str">
            <v>B</v>
          </cell>
          <cell r="S1082" t="str">
            <v>Bond/McComb</v>
          </cell>
          <cell r="W1082">
            <v>37789</v>
          </cell>
        </row>
        <row r="1083">
          <cell r="G1083" t="str">
            <v>Leoplold</v>
          </cell>
          <cell r="H1083" t="str">
            <v>NYC</v>
          </cell>
          <cell r="I1083" t="str">
            <v>D</v>
          </cell>
          <cell r="J1083" t="str">
            <v>N</v>
          </cell>
          <cell r="K1083" t="str">
            <v>RA</v>
          </cell>
          <cell r="L1083">
            <v>2</v>
          </cell>
          <cell r="M1083">
            <v>6</v>
          </cell>
          <cell r="N1083" t="str">
            <v>Y</v>
          </cell>
          <cell r="O1083">
            <v>3</v>
          </cell>
          <cell r="Q1083" t="str">
            <v>60-90</v>
          </cell>
          <cell r="R1083" t="str">
            <v>N</v>
          </cell>
          <cell r="S1083" t="str">
            <v>Bond/McComb</v>
          </cell>
          <cell r="W1083">
            <v>37789</v>
          </cell>
        </row>
        <row r="1084">
          <cell r="G1084" t="str">
            <v>Whorton</v>
          </cell>
          <cell r="H1084" t="str">
            <v>NYC</v>
          </cell>
          <cell r="I1084" t="str">
            <v>D</v>
          </cell>
          <cell r="J1084" t="str">
            <v>P</v>
          </cell>
          <cell r="K1084" t="str">
            <v>RA</v>
          </cell>
          <cell r="L1084">
            <v>2</v>
          </cell>
          <cell r="M1084">
            <v>1</v>
          </cell>
          <cell r="N1084" t="str">
            <v>N</v>
          </cell>
          <cell r="O1084">
            <v>1</v>
          </cell>
          <cell r="Q1084" t="str">
            <v>60-90</v>
          </cell>
          <cell r="R1084" t="str">
            <v>W</v>
          </cell>
          <cell r="S1084" t="str">
            <v>Bond/McComb</v>
          </cell>
          <cell r="W1084">
            <v>37789</v>
          </cell>
        </row>
        <row r="1085">
          <cell r="G1085" t="str">
            <v>Mylowe</v>
          </cell>
          <cell r="H1085" t="str">
            <v>NYC</v>
          </cell>
          <cell r="I1085" t="str">
            <v>M</v>
          </cell>
          <cell r="J1085" t="str">
            <v>P</v>
          </cell>
          <cell r="K1085" t="str">
            <v>RA</v>
          </cell>
          <cell r="L1085">
            <v>2</v>
          </cell>
          <cell r="M1085">
            <v>1</v>
          </cell>
          <cell r="N1085" t="str">
            <v>N</v>
          </cell>
          <cell r="O1085">
            <v>1</v>
          </cell>
          <cell r="Q1085" t="str">
            <v>60-90</v>
          </cell>
          <cell r="R1085" t="str">
            <v>W</v>
          </cell>
          <cell r="W1085">
            <v>37789</v>
          </cell>
        </row>
        <row r="1086">
          <cell r="G1086" t="str">
            <v>Vecchio</v>
          </cell>
          <cell r="H1086" t="str">
            <v>NYC</v>
          </cell>
          <cell r="I1086" t="str">
            <v>D</v>
          </cell>
          <cell r="J1086" t="str">
            <v>O</v>
          </cell>
          <cell r="L1086">
            <v>2</v>
          </cell>
          <cell r="M1086">
            <v>1</v>
          </cell>
          <cell r="N1086" t="str">
            <v>N</v>
          </cell>
          <cell r="O1086">
            <v>1</v>
          </cell>
          <cell r="Q1086" t="str">
            <v>FLEX</v>
          </cell>
          <cell r="R1086" t="str">
            <v>O</v>
          </cell>
          <cell r="W1086">
            <v>37789</v>
          </cell>
        </row>
        <row r="1087">
          <cell r="G1087" t="str">
            <v>Bernstein</v>
          </cell>
          <cell r="H1087" t="str">
            <v>TRI</v>
          </cell>
          <cell r="I1087" t="str">
            <v>D</v>
          </cell>
          <cell r="J1087" t="str">
            <v>O</v>
          </cell>
          <cell r="L1087">
            <v>2</v>
          </cell>
          <cell r="M1087">
            <v>1</v>
          </cell>
          <cell r="N1087" t="str">
            <v>N</v>
          </cell>
          <cell r="O1087">
            <v>1</v>
          </cell>
          <cell r="Q1087" t="str">
            <v>30-60</v>
          </cell>
          <cell r="R1087" t="str">
            <v>W</v>
          </cell>
          <cell r="W1087">
            <v>37789</v>
          </cell>
        </row>
        <row r="1088">
          <cell r="G1088" t="str">
            <v>Cappi</v>
          </cell>
          <cell r="H1088" t="str">
            <v>NYC</v>
          </cell>
          <cell r="I1088" t="str">
            <v>O</v>
          </cell>
          <cell r="J1088" t="str">
            <v>O</v>
          </cell>
          <cell r="K1088" t="str">
            <v>OC</v>
          </cell>
          <cell r="L1088">
            <v>4</v>
          </cell>
          <cell r="M1088">
            <v>2</v>
          </cell>
          <cell r="N1088" t="str">
            <v>N</v>
          </cell>
          <cell r="O1088">
            <v>2</v>
          </cell>
          <cell r="Q1088" t="str">
            <v>60-90</v>
          </cell>
          <cell r="R1088" t="str">
            <v>W</v>
          </cell>
          <cell r="W1088">
            <v>37789</v>
          </cell>
        </row>
        <row r="1089">
          <cell r="G1089" t="str">
            <v>Hussein</v>
          </cell>
          <cell r="H1089" t="str">
            <v>NYC</v>
          </cell>
          <cell r="I1089" t="str">
            <v>D</v>
          </cell>
          <cell r="J1089" t="str">
            <v>O</v>
          </cell>
          <cell r="K1089" t="str">
            <v>OC</v>
          </cell>
          <cell r="L1089">
            <v>5</v>
          </cell>
          <cell r="M1089">
            <v>3</v>
          </cell>
          <cell r="N1089" t="str">
            <v>N</v>
          </cell>
          <cell r="O1089">
            <v>3</v>
          </cell>
          <cell r="Q1089" t="str">
            <v>60-90</v>
          </cell>
          <cell r="R1089" t="str">
            <v>W</v>
          </cell>
          <cell r="W1089">
            <v>37789</v>
          </cell>
        </row>
        <row r="1090">
          <cell r="G1090" t="str">
            <v>Yuan</v>
          </cell>
          <cell r="H1090" t="str">
            <v>USA</v>
          </cell>
          <cell r="I1090" t="str">
            <v>D</v>
          </cell>
          <cell r="J1090" t="str">
            <v>M</v>
          </cell>
          <cell r="K1090" t="str">
            <v>RA</v>
          </cell>
          <cell r="L1090">
            <v>4</v>
          </cell>
          <cell r="M1090">
            <v>2</v>
          </cell>
          <cell r="N1090" t="str">
            <v>Y</v>
          </cell>
          <cell r="O1090">
            <v>1</v>
          </cell>
          <cell r="Q1090" t="str">
            <v>30-60</v>
          </cell>
          <cell r="R1090" t="str">
            <v>B</v>
          </cell>
          <cell r="S1090" t="str">
            <v>NY Apts Unlimited/ Paco</v>
          </cell>
          <cell r="W1090">
            <v>37789</v>
          </cell>
        </row>
        <row r="1091">
          <cell r="G1091" t="str">
            <v>Segura</v>
          </cell>
          <cell r="H1091" t="str">
            <v>NYC</v>
          </cell>
          <cell r="I1091" t="str">
            <v>M</v>
          </cell>
          <cell r="J1091" t="str">
            <v>U</v>
          </cell>
          <cell r="K1091" t="str">
            <v>RA</v>
          </cell>
          <cell r="L1091">
            <v>3</v>
          </cell>
          <cell r="M1091">
            <v>2</v>
          </cell>
          <cell r="N1091" t="str">
            <v>Y</v>
          </cell>
          <cell r="O1091">
            <v>2</v>
          </cell>
          <cell r="Q1091" t="str">
            <v>30-60</v>
          </cell>
          <cell r="R1091" t="str">
            <v>N</v>
          </cell>
          <cell r="S1091" t="str">
            <v>NY Apts Unlimited/ Paco</v>
          </cell>
          <cell r="W1091">
            <v>37789</v>
          </cell>
        </row>
        <row r="1092">
          <cell r="G1092" t="str">
            <v>Parker</v>
          </cell>
          <cell r="H1092" t="str">
            <v>USA</v>
          </cell>
          <cell r="I1092" t="str">
            <v>D</v>
          </cell>
          <cell r="J1092" t="str">
            <v>M</v>
          </cell>
          <cell r="K1092" t="str">
            <v>RA</v>
          </cell>
          <cell r="L1092">
            <v>4</v>
          </cell>
          <cell r="M1092">
            <v>2</v>
          </cell>
          <cell r="N1092" t="str">
            <v>N</v>
          </cell>
          <cell r="O1092">
            <v>1</v>
          </cell>
          <cell r="Q1092" t="str">
            <v>60-90</v>
          </cell>
          <cell r="R1092" t="str">
            <v>W</v>
          </cell>
          <cell r="S1092" t="str">
            <v>NY Apts Unlimited/ Paco</v>
          </cell>
          <cell r="W1092">
            <v>37789</v>
          </cell>
        </row>
        <row r="1093">
          <cell r="G1093" t="str">
            <v>Parker</v>
          </cell>
          <cell r="H1093" t="str">
            <v>USA</v>
          </cell>
          <cell r="I1093" t="str">
            <v>D</v>
          </cell>
          <cell r="J1093" t="str">
            <v>M</v>
          </cell>
          <cell r="K1093" t="str">
            <v>RA</v>
          </cell>
          <cell r="L1093">
            <v>4</v>
          </cell>
          <cell r="M1093">
            <v>2</v>
          </cell>
          <cell r="N1093" t="str">
            <v>N</v>
          </cell>
          <cell r="O1093">
            <v>1</v>
          </cell>
          <cell r="Q1093" t="str">
            <v>60-90</v>
          </cell>
          <cell r="R1093" t="str">
            <v>W</v>
          </cell>
          <cell r="W1093">
            <v>0</v>
          </cell>
        </row>
        <row r="1094">
          <cell r="G1094" t="str">
            <v>Dogan</v>
          </cell>
          <cell r="H1094" t="str">
            <v>NYC</v>
          </cell>
          <cell r="I1094" t="str">
            <v>M</v>
          </cell>
          <cell r="J1094" t="str">
            <v>S</v>
          </cell>
          <cell r="K1094" t="str">
            <v>OH</v>
          </cell>
          <cell r="L1094">
            <v>4</v>
          </cell>
          <cell r="M1094">
            <v>3</v>
          </cell>
          <cell r="N1094" t="str">
            <v>N</v>
          </cell>
          <cell r="O1094">
            <v>2</v>
          </cell>
          <cell r="Q1094" t="str">
            <v>FLEX</v>
          </cell>
          <cell r="R1094" t="str">
            <v>N</v>
          </cell>
          <cell r="W1094">
            <v>37790</v>
          </cell>
        </row>
        <row r="1095">
          <cell r="G1095" t="str">
            <v>Edwards</v>
          </cell>
          <cell r="H1095" t="str">
            <v>NYC</v>
          </cell>
          <cell r="I1095" t="str">
            <v>D</v>
          </cell>
          <cell r="J1095" t="str">
            <v>N</v>
          </cell>
          <cell r="K1095" t="str">
            <v>RA</v>
          </cell>
          <cell r="L1095">
            <v>5</v>
          </cell>
          <cell r="M1095">
            <v>3</v>
          </cell>
          <cell r="N1095" t="str">
            <v>N</v>
          </cell>
          <cell r="O1095">
            <v>2</v>
          </cell>
          <cell r="Q1095" t="str">
            <v>60-90</v>
          </cell>
          <cell r="R1095" t="str">
            <v>W</v>
          </cell>
          <cell r="W1095">
            <v>37790</v>
          </cell>
        </row>
        <row r="1096">
          <cell r="G1096" t="str">
            <v>DiGioncchino</v>
          </cell>
          <cell r="H1096" t="str">
            <v>NYC</v>
          </cell>
          <cell r="I1096" t="str">
            <v>O</v>
          </cell>
          <cell r="J1096" t="str">
            <v>N</v>
          </cell>
          <cell r="K1096" t="str">
            <v>RA</v>
          </cell>
          <cell r="L1096">
            <v>4</v>
          </cell>
          <cell r="M1096">
            <v>2</v>
          </cell>
          <cell r="N1096" t="str">
            <v>N</v>
          </cell>
          <cell r="O1096">
            <v>2</v>
          </cell>
          <cell r="Q1096" t="str">
            <v>FLEX</v>
          </cell>
          <cell r="R1096" t="str">
            <v>W</v>
          </cell>
          <cell r="W1096">
            <v>37790</v>
          </cell>
        </row>
        <row r="1097">
          <cell r="G1097" t="str">
            <v>Neeter</v>
          </cell>
          <cell r="H1097" t="str">
            <v>USA</v>
          </cell>
          <cell r="I1097" t="str">
            <v>D</v>
          </cell>
          <cell r="J1097" t="str">
            <v>M</v>
          </cell>
          <cell r="K1097" t="str">
            <v>RA</v>
          </cell>
          <cell r="L1097">
            <v>2</v>
          </cell>
          <cell r="M1097">
            <v>2</v>
          </cell>
          <cell r="N1097" t="str">
            <v>N</v>
          </cell>
          <cell r="O1097" t="str">
            <v>S</v>
          </cell>
          <cell r="Q1097" t="str">
            <v>IMMED</v>
          </cell>
          <cell r="R1097" t="str">
            <v>B</v>
          </cell>
          <cell r="S1097" t="str">
            <v>Spencer/Derick</v>
          </cell>
          <cell r="W1097">
            <v>37790</v>
          </cell>
        </row>
        <row r="1098">
          <cell r="G1098" t="str">
            <v>Rogers</v>
          </cell>
          <cell r="H1098" t="str">
            <v>NYC</v>
          </cell>
          <cell r="I1098" t="str">
            <v>D</v>
          </cell>
          <cell r="J1098" t="str">
            <v>N</v>
          </cell>
          <cell r="L1098">
            <v>1</v>
          </cell>
          <cell r="M1098">
            <v>3</v>
          </cell>
          <cell r="N1098" t="str">
            <v>N</v>
          </cell>
          <cell r="O1098">
            <v>2</v>
          </cell>
          <cell r="Q1098" t="str">
            <v>60-90</v>
          </cell>
          <cell r="R1098" t="str">
            <v>W</v>
          </cell>
          <cell r="S1098" t="str">
            <v>Spencer/Derick</v>
          </cell>
          <cell r="W1098">
            <v>37790</v>
          </cell>
        </row>
        <row r="1099">
          <cell r="G1099" t="str">
            <v>Atzmon</v>
          </cell>
          <cell r="H1099" t="str">
            <v>NYC</v>
          </cell>
          <cell r="I1099" t="str">
            <v>D</v>
          </cell>
          <cell r="J1099" t="str">
            <v>U</v>
          </cell>
          <cell r="L1099">
            <v>1</v>
          </cell>
          <cell r="M1099">
            <v>1</v>
          </cell>
          <cell r="N1099" t="str">
            <v>Y</v>
          </cell>
          <cell r="O1099" t="str">
            <v>S</v>
          </cell>
          <cell r="Q1099" t="str">
            <v>60-90</v>
          </cell>
          <cell r="R1099" t="str">
            <v>W</v>
          </cell>
          <cell r="S1099" t="str">
            <v>Spencer/Derick</v>
          </cell>
          <cell r="W1099">
            <v>37790</v>
          </cell>
        </row>
        <row r="1100">
          <cell r="G1100" t="str">
            <v>Kresse</v>
          </cell>
          <cell r="H1100" t="str">
            <v>NYC</v>
          </cell>
          <cell r="I1100" t="str">
            <v>O</v>
          </cell>
          <cell r="J1100" t="str">
            <v>O</v>
          </cell>
          <cell r="K1100" t="str">
            <v>RA</v>
          </cell>
          <cell r="L1100">
            <v>4</v>
          </cell>
          <cell r="M1100">
            <v>2</v>
          </cell>
          <cell r="N1100" t="str">
            <v>N</v>
          </cell>
          <cell r="O1100">
            <v>2</v>
          </cell>
          <cell r="Q1100" t="str">
            <v>30-60</v>
          </cell>
          <cell r="R1100" t="str">
            <v>W</v>
          </cell>
          <cell r="W1100">
            <v>37790</v>
          </cell>
        </row>
        <row r="1101">
          <cell r="G1101" t="str">
            <v>Schneider</v>
          </cell>
          <cell r="H1101" t="str">
            <v>NYC</v>
          </cell>
          <cell r="I1101" t="str">
            <v>D</v>
          </cell>
          <cell r="J1101" t="str">
            <v>O</v>
          </cell>
          <cell r="K1101" t="str">
            <v>RA</v>
          </cell>
          <cell r="L1101">
            <v>5</v>
          </cell>
          <cell r="M1101">
            <v>2</v>
          </cell>
          <cell r="N1101" t="str">
            <v>N</v>
          </cell>
          <cell r="O1101">
            <v>1</v>
          </cell>
          <cell r="Q1101" t="str">
            <v>60-90</v>
          </cell>
          <cell r="R1101" t="str">
            <v>W</v>
          </cell>
          <cell r="W1101">
            <v>37790</v>
          </cell>
        </row>
        <row r="1102">
          <cell r="G1102" t="str">
            <v>Schneider</v>
          </cell>
          <cell r="H1102" t="str">
            <v>NYC</v>
          </cell>
          <cell r="I1102" t="str">
            <v>D</v>
          </cell>
          <cell r="J1102" t="str">
            <v>O</v>
          </cell>
          <cell r="K1102" t="str">
            <v>RA</v>
          </cell>
          <cell r="L1102">
            <v>5</v>
          </cell>
          <cell r="M1102">
            <v>2</v>
          </cell>
          <cell r="N1102" t="str">
            <v>N</v>
          </cell>
          <cell r="O1102">
            <v>1</v>
          </cell>
          <cell r="Q1102" t="str">
            <v>60-90</v>
          </cell>
          <cell r="R1102" t="str">
            <v>W</v>
          </cell>
          <cell r="W1102">
            <v>0</v>
          </cell>
        </row>
        <row r="1103">
          <cell r="G1103" t="str">
            <v>Schneider</v>
          </cell>
          <cell r="H1103" t="str">
            <v>NYC</v>
          </cell>
          <cell r="I1103" t="str">
            <v>D</v>
          </cell>
          <cell r="K1103" t="str">
            <v>RA</v>
          </cell>
          <cell r="L1103">
            <v>5</v>
          </cell>
          <cell r="N1103" t="str">
            <v>N</v>
          </cell>
          <cell r="O1103">
            <v>1</v>
          </cell>
          <cell r="Q1103" t="str">
            <v>60-90</v>
          </cell>
          <cell r="R1103" t="str">
            <v>W</v>
          </cell>
          <cell r="W1103">
            <v>0</v>
          </cell>
        </row>
        <row r="1104">
          <cell r="W1104">
            <v>0</v>
          </cell>
        </row>
        <row r="1105">
          <cell r="G1105" t="str">
            <v>Egri</v>
          </cell>
          <cell r="H1105" t="str">
            <v>NYC</v>
          </cell>
          <cell r="J1105" t="str">
            <v>S</v>
          </cell>
          <cell r="L1105">
            <v>3</v>
          </cell>
          <cell r="O1105">
            <v>1</v>
          </cell>
          <cell r="Q1105" t="str">
            <v>30-60</v>
          </cell>
          <cell r="R1105" t="str">
            <v>N</v>
          </cell>
          <cell r="W1105">
            <v>37791</v>
          </cell>
        </row>
        <row r="1106">
          <cell r="G1106" t="str">
            <v>Bealwin</v>
          </cell>
          <cell r="H1106" t="str">
            <v>NYC</v>
          </cell>
          <cell r="J1106" t="str">
            <v>O</v>
          </cell>
          <cell r="L1106">
            <v>5</v>
          </cell>
          <cell r="N1106" t="str">
            <v>Y</v>
          </cell>
          <cell r="O1106">
            <v>2</v>
          </cell>
          <cell r="Q1106" t="str">
            <v>FLEX</v>
          </cell>
          <cell r="R1106" t="str">
            <v>W</v>
          </cell>
          <cell r="W1106">
            <v>37791</v>
          </cell>
        </row>
        <row r="1107">
          <cell r="G1107" t="str">
            <v>Harrison</v>
          </cell>
          <cell r="H1107" t="str">
            <v>TRI</v>
          </cell>
          <cell r="I1107" t="str">
            <v>M</v>
          </cell>
          <cell r="J1107" t="str">
            <v>M</v>
          </cell>
          <cell r="K1107" t="str">
            <v>RA</v>
          </cell>
          <cell r="L1107">
            <v>2</v>
          </cell>
          <cell r="M1107">
            <v>2</v>
          </cell>
          <cell r="N1107" t="str">
            <v>Y</v>
          </cell>
          <cell r="O1107">
            <v>2</v>
          </cell>
          <cell r="Q1107" t="str">
            <v>30-60</v>
          </cell>
          <cell r="R1107" t="str">
            <v>W</v>
          </cell>
          <cell r="W1107">
            <v>37791</v>
          </cell>
        </row>
        <row r="1108">
          <cell r="G1108" t="str">
            <v>Reinik</v>
          </cell>
          <cell r="H1108" t="str">
            <v>NYC</v>
          </cell>
          <cell r="I1108" t="str">
            <v>D</v>
          </cell>
          <cell r="J1108" t="str">
            <v>U</v>
          </cell>
          <cell r="K1108" t="str">
            <v>RA</v>
          </cell>
          <cell r="L1108">
            <v>5</v>
          </cell>
          <cell r="M1108">
            <v>2</v>
          </cell>
          <cell r="N1108" t="str">
            <v>Y</v>
          </cell>
          <cell r="O1108">
            <v>2</v>
          </cell>
          <cell r="Q1108" t="str">
            <v>30-60</v>
          </cell>
          <cell r="R1108" t="str">
            <v>W</v>
          </cell>
          <cell r="W1108">
            <v>37791</v>
          </cell>
        </row>
        <row r="1109">
          <cell r="G1109" t="str">
            <v>Avella</v>
          </cell>
          <cell r="H1109" t="str">
            <v>NYC</v>
          </cell>
          <cell r="I1109" t="str">
            <v>D</v>
          </cell>
          <cell r="J1109" t="str">
            <v>N</v>
          </cell>
          <cell r="K1109" t="str">
            <v>RA</v>
          </cell>
          <cell r="L1109">
            <v>5</v>
          </cell>
          <cell r="M1109">
            <v>2</v>
          </cell>
          <cell r="N1109" t="str">
            <v>Y</v>
          </cell>
          <cell r="O1109">
            <v>1</v>
          </cell>
          <cell r="Q1109" t="str">
            <v>30-60</v>
          </cell>
          <cell r="R1109" t="str">
            <v>W</v>
          </cell>
          <cell r="W1109">
            <v>37791</v>
          </cell>
        </row>
        <row r="1110">
          <cell r="G1110" t="str">
            <v>Avella</v>
          </cell>
          <cell r="H1110" t="str">
            <v>NYC</v>
          </cell>
          <cell r="I1110" t="str">
            <v>D</v>
          </cell>
          <cell r="J1110" t="str">
            <v>N</v>
          </cell>
          <cell r="L1110">
            <v>5</v>
          </cell>
          <cell r="M1110">
            <v>2</v>
          </cell>
          <cell r="N1110" t="str">
            <v>Y</v>
          </cell>
          <cell r="O1110">
            <v>1</v>
          </cell>
          <cell r="Q1110" t="str">
            <v>30-60</v>
          </cell>
          <cell r="R1110" t="str">
            <v>W</v>
          </cell>
          <cell r="W1110">
            <v>0</v>
          </cell>
        </row>
        <row r="1111">
          <cell r="G1111" t="str">
            <v>Avella</v>
          </cell>
          <cell r="H1111" t="str">
            <v>NYC</v>
          </cell>
          <cell r="I1111" t="str">
            <v>D</v>
          </cell>
          <cell r="J1111" t="str">
            <v>N</v>
          </cell>
          <cell r="N1111" t="str">
            <v>Y</v>
          </cell>
          <cell r="O1111">
            <v>1</v>
          </cell>
          <cell r="Q1111" t="str">
            <v>30-60</v>
          </cell>
          <cell r="R1111" t="str">
            <v>W</v>
          </cell>
          <cell r="W1111">
            <v>0</v>
          </cell>
        </row>
        <row r="1112">
          <cell r="W1112">
            <v>0</v>
          </cell>
        </row>
        <row r="1113">
          <cell r="W1113">
            <v>0</v>
          </cell>
        </row>
        <row r="1114">
          <cell r="W1114">
            <v>0</v>
          </cell>
        </row>
        <row r="1115">
          <cell r="W1115">
            <v>0</v>
          </cell>
        </row>
        <row r="1116">
          <cell r="W1116">
            <v>0</v>
          </cell>
        </row>
        <row r="1117">
          <cell r="W1117">
            <v>0</v>
          </cell>
        </row>
        <row r="1118">
          <cell r="W1118">
            <v>0</v>
          </cell>
        </row>
        <row r="1119">
          <cell r="W1119">
            <v>0</v>
          </cell>
        </row>
        <row r="1120">
          <cell r="W1120">
            <v>0</v>
          </cell>
        </row>
        <row r="1121">
          <cell r="W1121">
            <v>0</v>
          </cell>
        </row>
        <row r="1122">
          <cell r="W1122">
            <v>0</v>
          </cell>
        </row>
        <row r="1123">
          <cell r="G1123" t="str">
            <v>Cabrera</v>
          </cell>
          <cell r="H1123" t="str">
            <v>NYC</v>
          </cell>
          <cell r="I1123" t="str">
            <v>D</v>
          </cell>
          <cell r="J1123" t="str">
            <v>N</v>
          </cell>
          <cell r="L1123">
            <v>1</v>
          </cell>
          <cell r="M1123">
            <v>3</v>
          </cell>
          <cell r="N1123" t="str">
            <v>N</v>
          </cell>
          <cell r="O1123">
            <v>2</v>
          </cell>
          <cell r="Q1123" t="str">
            <v>60-90</v>
          </cell>
          <cell r="R1123" t="str">
            <v>W</v>
          </cell>
          <cell r="W1123">
            <v>37792</v>
          </cell>
        </row>
        <row r="1124">
          <cell r="G1124" t="str">
            <v>Lombardi</v>
          </cell>
          <cell r="H1124" t="str">
            <v>NYC</v>
          </cell>
          <cell r="I1124" t="str">
            <v>D</v>
          </cell>
          <cell r="J1124" t="str">
            <v>U</v>
          </cell>
          <cell r="L1124">
            <v>5</v>
          </cell>
          <cell r="M1124">
            <v>4</v>
          </cell>
          <cell r="N1124" t="str">
            <v>N</v>
          </cell>
          <cell r="O1124">
            <v>2</v>
          </cell>
          <cell r="Q1124" t="str">
            <v>60-90</v>
          </cell>
          <cell r="R1124" t="str">
            <v>O</v>
          </cell>
          <cell r="W1124">
            <v>37792</v>
          </cell>
        </row>
        <row r="1125">
          <cell r="G1125" t="str">
            <v>Ponzi</v>
          </cell>
          <cell r="H1125" t="str">
            <v>NYC</v>
          </cell>
          <cell r="I1125" t="str">
            <v>D</v>
          </cell>
          <cell r="J1125" t="str">
            <v>U</v>
          </cell>
          <cell r="K1125" t="str">
            <v>RA</v>
          </cell>
          <cell r="L1125">
            <v>3</v>
          </cell>
          <cell r="M1125">
            <v>4</v>
          </cell>
          <cell r="N1125" t="str">
            <v>N</v>
          </cell>
          <cell r="O1125">
            <v>1</v>
          </cell>
          <cell r="Q1125" t="str">
            <v>60-90</v>
          </cell>
          <cell r="R1125" t="str">
            <v>B</v>
          </cell>
          <cell r="S1125" t="str">
            <v>Stribling</v>
          </cell>
          <cell r="W1125">
            <v>37792</v>
          </cell>
        </row>
        <row r="1126">
          <cell r="G1126" t="str">
            <v>Yavary</v>
          </cell>
          <cell r="H1126" t="str">
            <v>NYC</v>
          </cell>
          <cell r="I1126" t="str">
            <v>D</v>
          </cell>
          <cell r="J1126" t="str">
            <v>U</v>
          </cell>
          <cell r="K1126" t="str">
            <v>RA</v>
          </cell>
          <cell r="L1126">
            <v>5</v>
          </cell>
          <cell r="M1126">
            <v>4</v>
          </cell>
          <cell r="N1126" t="str">
            <v>N</v>
          </cell>
          <cell r="O1126">
            <v>1</v>
          </cell>
          <cell r="Q1126" t="str">
            <v>60-90</v>
          </cell>
          <cell r="R1126" t="str">
            <v>W</v>
          </cell>
          <cell r="S1126" t="str">
            <v>Stribling</v>
          </cell>
          <cell r="W1126">
            <v>37792</v>
          </cell>
        </row>
        <row r="1127">
          <cell r="G1127" t="str">
            <v>Cravener</v>
          </cell>
          <cell r="H1127" t="str">
            <v>NYC</v>
          </cell>
          <cell r="I1127" t="str">
            <v>O</v>
          </cell>
          <cell r="K1127" t="str">
            <v>RA</v>
          </cell>
          <cell r="L1127">
            <v>2</v>
          </cell>
          <cell r="M1127">
            <v>1</v>
          </cell>
          <cell r="N1127" t="str">
            <v>Y</v>
          </cell>
          <cell r="O1127">
            <v>1</v>
          </cell>
          <cell r="Q1127" t="str">
            <v>60-90</v>
          </cell>
          <cell r="R1127" t="str">
            <v>W</v>
          </cell>
          <cell r="S1127" t="str">
            <v>Stribling</v>
          </cell>
          <cell r="W1127">
            <v>37792</v>
          </cell>
        </row>
        <row r="1128">
          <cell r="G1128" t="str">
            <v>Miele</v>
          </cell>
          <cell r="H1128" t="str">
            <v>NYC</v>
          </cell>
          <cell r="I1128" t="str">
            <v>D</v>
          </cell>
          <cell r="J1128" t="str">
            <v>S</v>
          </cell>
          <cell r="K1128" t="str">
            <v>RA</v>
          </cell>
          <cell r="L1128">
            <v>5</v>
          </cell>
          <cell r="M1128">
            <v>2</v>
          </cell>
          <cell r="N1128" t="str">
            <v>Y</v>
          </cell>
          <cell r="O1128">
            <v>1</v>
          </cell>
          <cell r="Q1128" t="str">
            <v>60-90</v>
          </cell>
          <cell r="R1128" t="str">
            <v>W</v>
          </cell>
          <cell r="W1128">
            <v>37792</v>
          </cell>
        </row>
        <row r="1129">
          <cell r="G1129" t="str">
            <v>Salvan</v>
          </cell>
          <cell r="H1129" t="str">
            <v>USA</v>
          </cell>
          <cell r="I1129" t="str">
            <v>D</v>
          </cell>
          <cell r="J1129" t="str">
            <v>M</v>
          </cell>
          <cell r="K1129" t="str">
            <v>RA</v>
          </cell>
          <cell r="L1129">
            <v>5</v>
          </cell>
          <cell r="M1129">
            <v>2</v>
          </cell>
          <cell r="N1129" t="str">
            <v>Y</v>
          </cell>
          <cell r="O1129">
            <v>2</v>
          </cell>
          <cell r="Q1129" t="str">
            <v>30-60</v>
          </cell>
          <cell r="R1129" t="str">
            <v>B</v>
          </cell>
          <cell r="S1129" t="str">
            <v>ESP/Takashi Yoneta</v>
          </cell>
          <cell r="W1129">
            <v>37792</v>
          </cell>
        </row>
        <row r="1130">
          <cell r="G1130" t="str">
            <v>Sapritski</v>
          </cell>
          <cell r="H1130" t="str">
            <v>NYC</v>
          </cell>
          <cell r="I1130" t="str">
            <v>D</v>
          </cell>
          <cell r="J1130" t="str">
            <v>U</v>
          </cell>
          <cell r="K1130" t="str">
            <v>RA</v>
          </cell>
          <cell r="L1130">
            <v>5</v>
          </cell>
          <cell r="M1130">
            <v>2</v>
          </cell>
          <cell r="N1130" t="str">
            <v>N</v>
          </cell>
          <cell r="O1130">
            <v>1</v>
          </cell>
          <cell r="Q1130" t="str">
            <v>30-60</v>
          </cell>
          <cell r="R1130" t="str">
            <v>W</v>
          </cell>
          <cell r="S1130" t="str">
            <v>ESP/Takashi Yoneta</v>
          </cell>
          <cell r="W1130">
            <v>37792</v>
          </cell>
        </row>
        <row r="1131">
          <cell r="G1131" t="str">
            <v>Zinns</v>
          </cell>
          <cell r="H1131" t="str">
            <v>TRI</v>
          </cell>
          <cell r="J1131" t="str">
            <v>M</v>
          </cell>
          <cell r="L1131">
            <v>3</v>
          </cell>
          <cell r="M1131">
            <v>1</v>
          </cell>
          <cell r="N1131" t="str">
            <v>N</v>
          </cell>
          <cell r="O1131">
            <v>1</v>
          </cell>
          <cell r="Q1131" t="str">
            <v>30-60</v>
          </cell>
          <cell r="R1131" t="str">
            <v>N</v>
          </cell>
          <cell r="S1131" t="str">
            <v>ESP/Takashi Yoneta</v>
          </cell>
          <cell r="W1131">
            <v>37792</v>
          </cell>
        </row>
        <row r="1132">
          <cell r="G1132" t="str">
            <v>Obiang</v>
          </cell>
          <cell r="H1132" t="str">
            <v>NYC</v>
          </cell>
          <cell r="J1132" t="str">
            <v>O</v>
          </cell>
          <cell r="L1132">
            <v>1</v>
          </cell>
          <cell r="M1132">
            <v>2</v>
          </cell>
          <cell r="N1132" t="str">
            <v>N</v>
          </cell>
          <cell r="O1132">
            <v>1</v>
          </cell>
          <cell r="Q1132" t="str">
            <v>30-60</v>
          </cell>
          <cell r="R1132" t="str">
            <v>O</v>
          </cell>
          <cell r="W1132">
            <v>37792</v>
          </cell>
        </row>
        <row r="1133">
          <cell r="G1133" t="str">
            <v>Johnson</v>
          </cell>
          <cell r="H1133" t="str">
            <v>USA</v>
          </cell>
          <cell r="I1133" t="str">
            <v>M</v>
          </cell>
          <cell r="J1133" t="str">
            <v>M</v>
          </cell>
          <cell r="L1133">
            <v>4</v>
          </cell>
          <cell r="M1133">
            <v>2</v>
          </cell>
          <cell r="N1133" t="str">
            <v>Y</v>
          </cell>
          <cell r="O1133">
            <v>1</v>
          </cell>
          <cell r="Q1133" t="str">
            <v>30-60</v>
          </cell>
          <cell r="R1133" t="str">
            <v>B</v>
          </cell>
          <cell r="S1133" t="str">
            <v>Jim Mahoney</v>
          </cell>
          <cell r="W1133">
            <v>37792</v>
          </cell>
        </row>
        <row r="1134">
          <cell r="G1134" t="str">
            <v>Matsumoto</v>
          </cell>
          <cell r="H1134" t="str">
            <v>USA</v>
          </cell>
          <cell r="I1134" t="str">
            <v>D</v>
          </cell>
          <cell r="J1134" t="str">
            <v>M</v>
          </cell>
          <cell r="L1134">
            <v>4</v>
          </cell>
          <cell r="M1134">
            <v>2</v>
          </cell>
          <cell r="N1134" t="str">
            <v>Y</v>
          </cell>
          <cell r="O1134">
            <v>1</v>
          </cell>
          <cell r="Q1134" t="str">
            <v>30-60</v>
          </cell>
          <cell r="R1134" t="str">
            <v>B</v>
          </cell>
          <cell r="S1134" t="str">
            <v>Jim Mahoney</v>
          </cell>
          <cell r="W1134">
            <v>37792</v>
          </cell>
        </row>
        <row r="1135">
          <cell r="G1135" t="str">
            <v>Ramos</v>
          </cell>
          <cell r="H1135" t="str">
            <v>NYC</v>
          </cell>
          <cell r="I1135" t="str">
            <v>D</v>
          </cell>
          <cell r="J1135" t="str">
            <v>U</v>
          </cell>
          <cell r="K1135" t="str">
            <v>RA</v>
          </cell>
          <cell r="L1135">
            <v>5</v>
          </cell>
          <cell r="M1135">
            <v>2</v>
          </cell>
          <cell r="N1135" t="str">
            <v>Y</v>
          </cell>
          <cell r="O1135">
            <v>1</v>
          </cell>
          <cell r="Q1135" t="str">
            <v>30-60</v>
          </cell>
          <cell r="R1135" t="str">
            <v>W</v>
          </cell>
          <cell r="S1135" t="str">
            <v>Jim Mahoney</v>
          </cell>
          <cell r="W1135">
            <v>37792</v>
          </cell>
        </row>
        <row r="1136">
          <cell r="G1136" t="str">
            <v>Ramos</v>
          </cell>
          <cell r="H1136" t="str">
            <v>NYC</v>
          </cell>
          <cell r="I1136" t="str">
            <v>D</v>
          </cell>
          <cell r="J1136" t="str">
            <v>U</v>
          </cell>
          <cell r="K1136" t="str">
            <v>RA</v>
          </cell>
          <cell r="L1136">
            <v>5</v>
          </cell>
          <cell r="M1136">
            <v>2</v>
          </cell>
          <cell r="N1136" t="str">
            <v>Y</v>
          </cell>
          <cell r="O1136">
            <v>1</v>
          </cell>
          <cell r="Q1136" t="str">
            <v>30-60</v>
          </cell>
          <cell r="R1136" t="str">
            <v>W</v>
          </cell>
          <cell r="W1136">
            <v>0</v>
          </cell>
        </row>
        <row r="1137">
          <cell r="G1137" t="str">
            <v>Ramos</v>
          </cell>
          <cell r="H1137" t="str">
            <v>NYC</v>
          </cell>
          <cell r="I1137" t="str">
            <v>D</v>
          </cell>
          <cell r="J1137" t="str">
            <v>U</v>
          </cell>
          <cell r="K1137" t="str">
            <v>RA</v>
          </cell>
          <cell r="L1137">
            <v>5</v>
          </cell>
          <cell r="M1137">
            <v>2</v>
          </cell>
          <cell r="N1137" t="str">
            <v>Y</v>
          </cell>
          <cell r="O1137">
            <v>1</v>
          </cell>
          <cell r="Q1137" t="str">
            <v>30-60</v>
          </cell>
          <cell r="R1137" t="str">
            <v>W</v>
          </cell>
          <cell r="W1137">
            <v>0</v>
          </cell>
        </row>
        <row r="1138">
          <cell r="W1138">
            <v>0</v>
          </cell>
        </row>
        <row r="1139">
          <cell r="W1139">
            <v>0</v>
          </cell>
        </row>
        <row r="1140">
          <cell r="W1140">
            <v>0</v>
          </cell>
        </row>
        <row r="1141">
          <cell r="W1141">
            <v>0</v>
          </cell>
        </row>
        <row r="1142">
          <cell r="W1142">
            <v>0</v>
          </cell>
        </row>
        <row r="1143">
          <cell r="W1143">
            <v>0</v>
          </cell>
        </row>
        <row r="1144">
          <cell r="W1144">
            <v>0</v>
          </cell>
        </row>
        <row r="1145">
          <cell r="W1145">
            <v>0</v>
          </cell>
        </row>
        <row r="1146">
          <cell r="W1146">
            <v>0</v>
          </cell>
        </row>
        <row r="1147">
          <cell r="W1147">
            <v>0</v>
          </cell>
        </row>
        <row r="1148">
          <cell r="W1148">
            <v>0</v>
          </cell>
        </row>
        <row r="1149">
          <cell r="W1149">
            <v>0</v>
          </cell>
        </row>
        <row r="1150">
          <cell r="W1150">
            <v>0</v>
          </cell>
        </row>
        <row r="1151">
          <cell r="W1151">
            <v>0</v>
          </cell>
        </row>
        <row r="1152">
          <cell r="W1152">
            <v>0</v>
          </cell>
        </row>
        <row r="1153">
          <cell r="W1153">
            <v>0</v>
          </cell>
        </row>
        <row r="1154">
          <cell r="G1154" t="str">
            <v>Parker</v>
          </cell>
          <cell r="H1154" t="str">
            <v>NYC</v>
          </cell>
          <cell r="J1154" t="str">
            <v>O</v>
          </cell>
          <cell r="K1154" t="str">
            <v>RA</v>
          </cell>
          <cell r="L1154">
            <v>2</v>
          </cell>
          <cell r="M1154">
            <v>2</v>
          </cell>
          <cell r="N1154" t="str">
            <v>N</v>
          </cell>
          <cell r="O1154">
            <v>1</v>
          </cell>
          <cell r="Q1154" t="str">
            <v>60-90</v>
          </cell>
          <cell r="R1154" t="str">
            <v>O</v>
          </cell>
          <cell r="W1154">
            <v>37793</v>
          </cell>
        </row>
        <row r="1155">
          <cell r="G1155" t="str">
            <v>Munroe</v>
          </cell>
          <cell r="H1155" t="str">
            <v>NYC</v>
          </cell>
          <cell r="I1155" t="str">
            <v>D</v>
          </cell>
          <cell r="J1155" t="str">
            <v>O</v>
          </cell>
          <cell r="K1155" t="str">
            <v>RA</v>
          </cell>
          <cell r="L1155">
            <v>5</v>
          </cell>
          <cell r="M1155">
            <v>2</v>
          </cell>
          <cell r="N1155" t="str">
            <v>N</v>
          </cell>
          <cell r="O1155">
            <v>1</v>
          </cell>
          <cell r="Q1155" t="str">
            <v>60-90</v>
          </cell>
          <cell r="R1155" t="str">
            <v>I</v>
          </cell>
          <cell r="W1155">
            <v>37793</v>
          </cell>
        </row>
        <row r="1156">
          <cell r="G1156" t="str">
            <v>Goodman</v>
          </cell>
          <cell r="H1156" t="str">
            <v>NYC</v>
          </cell>
          <cell r="I1156" t="str">
            <v>D</v>
          </cell>
          <cell r="J1156" t="str">
            <v>S</v>
          </cell>
          <cell r="K1156" t="str">
            <v>RA</v>
          </cell>
          <cell r="L1156">
            <v>4</v>
          </cell>
          <cell r="M1156">
            <v>1</v>
          </cell>
          <cell r="N1156" t="str">
            <v>N</v>
          </cell>
          <cell r="O1156">
            <v>2</v>
          </cell>
          <cell r="Q1156" t="str">
            <v>30-60</v>
          </cell>
          <cell r="R1156" t="str">
            <v>O</v>
          </cell>
          <cell r="W1156">
            <v>37793</v>
          </cell>
        </row>
        <row r="1157">
          <cell r="G1157" t="str">
            <v>Engel</v>
          </cell>
          <cell r="H1157" t="str">
            <v>NYC</v>
          </cell>
          <cell r="I1157" t="str">
            <v>M</v>
          </cell>
          <cell r="J1157" t="str">
            <v>N</v>
          </cell>
          <cell r="K1157" t="str">
            <v>RA</v>
          </cell>
          <cell r="L1157">
            <v>5</v>
          </cell>
          <cell r="M1157">
            <v>1</v>
          </cell>
          <cell r="N1157" t="str">
            <v>N</v>
          </cell>
          <cell r="O1157">
            <v>1</v>
          </cell>
          <cell r="Q1157" t="str">
            <v>30-60</v>
          </cell>
          <cell r="R1157" t="str">
            <v>N</v>
          </cell>
          <cell r="W1157">
            <v>37793</v>
          </cell>
        </row>
        <row r="1158">
          <cell r="G1158" t="str">
            <v>Meyer</v>
          </cell>
          <cell r="H1158" t="str">
            <v>TRI</v>
          </cell>
          <cell r="I1158" t="str">
            <v>M</v>
          </cell>
          <cell r="J1158" t="str">
            <v>M</v>
          </cell>
          <cell r="K1158" t="str">
            <v>RA</v>
          </cell>
          <cell r="L1158">
            <v>2</v>
          </cell>
          <cell r="M1158">
            <v>2</v>
          </cell>
          <cell r="N1158" t="str">
            <v>N</v>
          </cell>
          <cell r="O1158">
            <v>1</v>
          </cell>
          <cell r="Q1158" t="str">
            <v>30-60</v>
          </cell>
          <cell r="R1158" t="str">
            <v>N</v>
          </cell>
          <cell r="W1158">
            <v>37793</v>
          </cell>
        </row>
        <row r="1159">
          <cell r="G1159" t="str">
            <v>Lombardi</v>
          </cell>
          <cell r="H1159" t="str">
            <v>NYC</v>
          </cell>
          <cell r="I1159" t="str">
            <v>D</v>
          </cell>
          <cell r="J1159" t="str">
            <v>U</v>
          </cell>
          <cell r="K1159" t="str">
            <v>RA</v>
          </cell>
          <cell r="L1159">
            <v>5</v>
          </cell>
          <cell r="M1159">
            <v>4</v>
          </cell>
          <cell r="N1159" t="str">
            <v>N</v>
          </cell>
          <cell r="O1159">
            <v>2</v>
          </cell>
          <cell r="Q1159" t="str">
            <v>60-90</v>
          </cell>
          <cell r="R1159" t="str">
            <v>W</v>
          </cell>
          <cell r="W1159">
            <v>37793</v>
          </cell>
        </row>
        <row r="1160">
          <cell r="G1160" t="str">
            <v>Feldman</v>
          </cell>
          <cell r="H1160" t="str">
            <v>NYC</v>
          </cell>
          <cell r="I1160" t="str">
            <v>M</v>
          </cell>
          <cell r="J1160" t="str">
            <v>U</v>
          </cell>
          <cell r="K1160" t="str">
            <v>RA</v>
          </cell>
          <cell r="L1160">
            <v>3</v>
          </cell>
          <cell r="M1160">
            <v>4</v>
          </cell>
          <cell r="N1160" t="str">
            <v>N</v>
          </cell>
          <cell r="O1160">
            <v>2</v>
          </cell>
          <cell r="Q1160" t="str">
            <v>30-60</v>
          </cell>
          <cell r="R1160" t="str">
            <v>B</v>
          </cell>
          <cell r="S1160" t="str">
            <v>Solofts/Jim</v>
          </cell>
          <cell r="W1160">
            <v>37793</v>
          </cell>
        </row>
        <row r="1161">
          <cell r="G1161" t="str">
            <v>Schen</v>
          </cell>
          <cell r="H1161" t="str">
            <v>NYC</v>
          </cell>
          <cell r="I1161" t="str">
            <v>O</v>
          </cell>
          <cell r="J1161" t="str">
            <v>O</v>
          </cell>
          <cell r="K1161" t="str">
            <v>RA</v>
          </cell>
          <cell r="L1161">
            <v>3</v>
          </cell>
          <cell r="M1161">
            <v>4</v>
          </cell>
          <cell r="N1161" t="str">
            <v>N</v>
          </cell>
          <cell r="O1161" t="str">
            <v>S</v>
          </cell>
          <cell r="Q1161" t="str">
            <v>30-60</v>
          </cell>
          <cell r="R1161" t="str">
            <v>W</v>
          </cell>
          <cell r="S1161" t="str">
            <v>Solofts/Jim</v>
          </cell>
          <cell r="W1161">
            <v>37793</v>
          </cell>
        </row>
        <row r="1162">
          <cell r="G1162" t="str">
            <v>Chapelle</v>
          </cell>
          <cell r="H1162" t="str">
            <v>NYC</v>
          </cell>
          <cell r="I1162" t="str">
            <v>O</v>
          </cell>
          <cell r="J1162" t="str">
            <v>M</v>
          </cell>
          <cell r="K1162" t="str">
            <v>OH</v>
          </cell>
          <cell r="L1162">
            <v>4</v>
          </cell>
          <cell r="M1162">
            <v>2</v>
          </cell>
          <cell r="N1162" t="str">
            <v>N</v>
          </cell>
          <cell r="O1162">
            <v>1</v>
          </cell>
          <cell r="Q1162" t="str">
            <v>IMMED</v>
          </cell>
          <cell r="R1162" t="str">
            <v>W</v>
          </cell>
          <cell r="S1162" t="str">
            <v>Solofts/Jim</v>
          </cell>
          <cell r="W1162">
            <v>37793</v>
          </cell>
        </row>
        <row r="1163">
          <cell r="G1163" t="str">
            <v>Bakers</v>
          </cell>
          <cell r="H1163" t="str">
            <v>NYC</v>
          </cell>
          <cell r="I1163" t="str">
            <v>O</v>
          </cell>
          <cell r="J1163" t="str">
            <v>M</v>
          </cell>
          <cell r="K1163" t="str">
            <v>OH</v>
          </cell>
          <cell r="L1163">
            <v>4</v>
          </cell>
          <cell r="M1163">
            <v>2</v>
          </cell>
          <cell r="N1163" t="str">
            <v>N</v>
          </cell>
          <cell r="O1163">
            <v>1</v>
          </cell>
          <cell r="Q1163" t="str">
            <v>IMMED</v>
          </cell>
          <cell r="R1163" t="str">
            <v>B</v>
          </cell>
          <cell r="S1163" t="str">
            <v>J. Goff/D. Elliman</v>
          </cell>
          <cell r="W1163">
            <v>37793</v>
          </cell>
        </row>
        <row r="1164">
          <cell r="G1164" t="str">
            <v>Segura</v>
          </cell>
          <cell r="H1164" t="str">
            <v>NYC</v>
          </cell>
          <cell r="I1164" t="str">
            <v>M</v>
          </cell>
          <cell r="J1164" t="str">
            <v>U</v>
          </cell>
          <cell r="K1164" t="str">
            <v>OH</v>
          </cell>
          <cell r="L1164">
            <v>3</v>
          </cell>
          <cell r="M1164">
            <v>2</v>
          </cell>
          <cell r="N1164" t="str">
            <v>N</v>
          </cell>
          <cell r="O1164">
            <v>2</v>
          </cell>
          <cell r="Q1164" t="str">
            <v>IMMED</v>
          </cell>
          <cell r="R1164" t="str">
            <v>N</v>
          </cell>
          <cell r="S1164" t="str">
            <v>J. Goff/D. Elliman</v>
          </cell>
          <cell r="W1164">
            <v>37793</v>
          </cell>
        </row>
        <row r="1165">
          <cell r="G1165" t="str">
            <v>Lisher</v>
          </cell>
          <cell r="H1165" t="str">
            <v>O</v>
          </cell>
          <cell r="I1165" t="str">
            <v>M</v>
          </cell>
          <cell r="J1165" t="str">
            <v>M</v>
          </cell>
          <cell r="K1165" t="str">
            <v>RA</v>
          </cell>
          <cell r="L1165">
            <v>4</v>
          </cell>
          <cell r="M1165">
            <v>2</v>
          </cell>
          <cell r="N1165" t="str">
            <v>N</v>
          </cell>
          <cell r="O1165">
            <v>2</v>
          </cell>
          <cell r="Q1165" t="str">
            <v>30-60</v>
          </cell>
          <cell r="R1165" t="str">
            <v>B</v>
          </cell>
          <cell r="S1165" t="str">
            <v>Solfts/John Schwartz</v>
          </cell>
          <cell r="W1165">
            <v>37793</v>
          </cell>
        </row>
        <row r="1166">
          <cell r="G1166" t="str">
            <v>Lesne</v>
          </cell>
          <cell r="H1166" t="str">
            <v>NYC</v>
          </cell>
          <cell r="I1166" t="str">
            <v>M</v>
          </cell>
          <cell r="J1166" t="str">
            <v>U</v>
          </cell>
          <cell r="K1166" t="str">
            <v>RA</v>
          </cell>
          <cell r="L1166">
            <v>5</v>
          </cell>
          <cell r="M1166">
            <v>2</v>
          </cell>
          <cell r="N1166" t="str">
            <v>N</v>
          </cell>
          <cell r="O1166">
            <v>2</v>
          </cell>
          <cell r="Q1166" t="str">
            <v>30-60</v>
          </cell>
          <cell r="R1166" t="str">
            <v>W</v>
          </cell>
          <cell r="S1166" t="str">
            <v>Solfts/John Schwartz</v>
          </cell>
          <cell r="W1166">
            <v>37793</v>
          </cell>
        </row>
        <row r="1167">
          <cell r="G1167" t="str">
            <v>Kempt</v>
          </cell>
          <cell r="H1167" t="str">
            <v>TRI</v>
          </cell>
          <cell r="I1167" t="str">
            <v>D</v>
          </cell>
          <cell r="J1167" t="str">
            <v>M</v>
          </cell>
          <cell r="K1167" t="str">
            <v>RA</v>
          </cell>
          <cell r="L1167">
            <v>5</v>
          </cell>
          <cell r="M1167">
            <v>1</v>
          </cell>
          <cell r="N1167" t="str">
            <v>N</v>
          </cell>
          <cell r="O1167">
            <v>1</v>
          </cell>
          <cell r="Q1167" t="str">
            <v>30-60</v>
          </cell>
          <cell r="R1167" t="str">
            <v>N</v>
          </cell>
          <cell r="S1167" t="str">
            <v>Solfts/John Schwartz</v>
          </cell>
          <cell r="W1167">
            <v>37793</v>
          </cell>
        </row>
        <row r="1168">
          <cell r="G1168" t="str">
            <v>Grewal</v>
          </cell>
          <cell r="H1168" t="str">
            <v>NYC</v>
          </cell>
          <cell r="I1168" t="str">
            <v>D</v>
          </cell>
          <cell r="J1168" t="str">
            <v>M</v>
          </cell>
          <cell r="K1168" t="str">
            <v>RA</v>
          </cell>
          <cell r="L1168">
            <v>5</v>
          </cell>
          <cell r="M1168">
            <v>3</v>
          </cell>
          <cell r="N1168" t="str">
            <v>Y</v>
          </cell>
          <cell r="O1168">
            <v>2</v>
          </cell>
          <cell r="Q1168" t="str">
            <v>FLEX</v>
          </cell>
          <cell r="R1168" t="str">
            <v>W</v>
          </cell>
          <cell r="W1168">
            <v>37793</v>
          </cell>
        </row>
        <row r="1169">
          <cell r="G1169" t="str">
            <v>Aluodi</v>
          </cell>
          <cell r="H1169" t="str">
            <v>NYC</v>
          </cell>
          <cell r="I1169" t="str">
            <v>D</v>
          </cell>
          <cell r="J1169" t="str">
            <v>P</v>
          </cell>
          <cell r="K1169" t="str">
            <v>RA</v>
          </cell>
          <cell r="L1169">
            <v>5</v>
          </cell>
          <cell r="M1169">
            <v>2</v>
          </cell>
          <cell r="N1169" t="str">
            <v>N</v>
          </cell>
          <cell r="O1169">
            <v>1</v>
          </cell>
          <cell r="Q1169" t="str">
            <v>30-60</v>
          </cell>
          <cell r="R1169" t="str">
            <v>I</v>
          </cell>
          <cell r="W1169">
            <v>37793</v>
          </cell>
        </row>
        <row r="1170">
          <cell r="G1170" t="str">
            <v>Grupta</v>
          </cell>
          <cell r="H1170" t="str">
            <v>NYC</v>
          </cell>
          <cell r="I1170" t="str">
            <v>M</v>
          </cell>
          <cell r="J1170" t="str">
            <v>N</v>
          </cell>
          <cell r="K1170" t="str">
            <v>RA</v>
          </cell>
          <cell r="L1170">
            <v>5</v>
          </cell>
          <cell r="M1170">
            <v>2</v>
          </cell>
          <cell r="N1170" t="str">
            <v>N</v>
          </cell>
          <cell r="O1170">
            <v>3</v>
          </cell>
          <cell r="Q1170" t="str">
            <v>60-90</v>
          </cell>
          <cell r="R1170" t="str">
            <v>N</v>
          </cell>
          <cell r="W1170">
            <v>37793</v>
          </cell>
        </row>
        <row r="1171">
          <cell r="G1171" t="str">
            <v>McGhee</v>
          </cell>
          <cell r="H1171" t="str">
            <v>NYC</v>
          </cell>
          <cell r="I1171" t="str">
            <v>M</v>
          </cell>
          <cell r="J1171" t="str">
            <v>N</v>
          </cell>
          <cell r="K1171" t="str">
            <v>RA</v>
          </cell>
          <cell r="L1171">
            <v>5</v>
          </cell>
          <cell r="M1171">
            <v>3</v>
          </cell>
          <cell r="N1171" t="str">
            <v>Y</v>
          </cell>
          <cell r="O1171">
            <v>3</v>
          </cell>
          <cell r="Q1171" t="str">
            <v>60-90</v>
          </cell>
          <cell r="R1171" t="str">
            <v>N</v>
          </cell>
          <cell r="W1171">
            <v>37793</v>
          </cell>
        </row>
        <row r="1172">
          <cell r="G1172" t="str">
            <v>Scharm</v>
          </cell>
          <cell r="H1172" t="str">
            <v>NYC</v>
          </cell>
          <cell r="I1172" t="str">
            <v>M</v>
          </cell>
          <cell r="J1172" t="str">
            <v>N</v>
          </cell>
          <cell r="K1172" t="str">
            <v>RA</v>
          </cell>
          <cell r="L1172">
            <v>4</v>
          </cell>
          <cell r="M1172">
            <v>3</v>
          </cell>
          <cell r="N1172" t="str">
            <v>Y</v>
          </cell>
          <cell r="O1172">
            <v>2</v>
          </cell>
          <cell r="Q1172" t="str">
            <v>FLEX</v>
          </cell>
          <cell r="R1172" t="str">
            <v>N</v>
          </cell>
          <cell r="W1172">
            <v>37793</v>
          </cell>
        </row>
        <row r="1173">
          <cell r="G1173" t="str">
            <v>Stelz</v>
          </cell>
          <cell r="H1173" t="str">
            <v>NYC</v>
          </cell>
          <cell r="I1173" t="str">
            <v>O</v>
          </cell>
          <cell r="J1173" t="str">
            <v>M</v>
          </cell>
          <cell r="K1173" t="str">
            <v>RA</v>
          </cell>
          <cell r="L1173">
            <v>1</v>
          </cell>
          <cell r="M1173">
            <v>1</v>
          </cell>
          <cell r="N1173" t="str">
            <v>N</v>
          </cell>
          <cell r="O1173" t="str">
            <v>S</v>
          </cell>
          <cell r="Q1173" t="str">
            <v>IMMED</v>
          </cell>
          <cell r="R1173" t="str">
            <v>I</v>
          </cell>
          <cell r="W1173">
            <v>37793</v>
          </cell>
        </row>
        <row r="1174">
          <cell r="G1174" t="str">
            <v>Shah</v>
          </cell>
          <cell r="H1174" t="str">
            <v>NYC</v>
          </cell>
          <cell r="I1174" t="str">
            <v>D</v>
          </cell>
          <cell r="J1174" t="str">
            <v>S</v>
          </cell>
          <cell r="K1174" t="str">
            <v>OH</v>
          </cell>
          <cell r="L1174">
            <v>5</v>
          </cell>
          <cell r="M1174">
            <v>2</v>
          </cell>
          <cell r="N1174" t="str">
            <v>N</v>
          </cell>
          <cell r="O1174">
            <v>2</v>
          </cell>
          <cell r="Q1174" t="str">
            <v>30-60</v>
          </cell>
          <cell r="R1174" t="str">
            <v>N</v>
          </cell>
          <cell r="W1174">
            <v>37793</v>
          </cell>
        </row>
        <row r="1175">
          <cell r="G1175" t="str">
            <v>Gigantos</v>
          </cell>
          <cell r="H1175" t="str">
            <v>NYC</v>
          </cell>
          <cell r="I1175" t="str">
            <v>M</v>
          </cell>
          <cell r="J1175" t="str">
            <v>S</v>
          </cell>
          <cell r="K1175" t="str">
            <v>OH</v>
          </cell>
          <cell r="L1175">
            <v>5</v>
          </cell>
          <cell r="M1175">
            <v>2</v>
          </cell>
          <cell r="N1175" t="str">
            <v>N</v>
          </cell>
          <cell r="O1175" t="str">
            <v>S</v>
          </cell>
          <cell r="Q1175" t="str">
            <v>FLEX</v>
          </cell>
          <cell r="R1175" t="str">
            <v>W</v>
          </cell>
          <cell r="W1175">
            <v>37793</v>
          </cell>
        </row>
        <row r="1176">
          <cell r="G1176" t="str">
            <v>Hofmann</v>
          </cell>
          <cell r="H1176" t="str">
            <v>NYC</v>
          </cell>
          <cell r="I1176" t="str">
            <v>M</v>
          </cell>
          <cell r="J1176" t="str">
            <v>O</v>
          </cell>
          <cell r="K1176" t="str">
            <v>RA</v>
          </cell>
          <cell r="L1176">
            <v>4</v>
          </cell>
          <cell r="M1176">
            <v>2</v>
          </cell>
          <cell r="N1176" t="str">
            <v>N</v>
          </cell>
          <cell r="O1176">
            <v>1</v>
          </cell>
          <cell r="Q1176" t="str">
            <v>60-90</v>
          </cell>
          <cell r="R1176" t="str">
            <v>R</v>
          </cell>
          <cell r="W1176">
            <v>37793</v>
          </cell>
        </row>
        <row r="1177">
          <cell r="G1177" t="str">
            <v>Christopherson</v>
          </cell>
          <cell r="H1177" t="str">
            <v>NYC</v>
          </cell>
          <cell r="I1177" t="str">
            <v>D</v>
          </cell>
          <cell r="J1177" t="str">
            <v>M</v>
          </cell>
          <cell r="K1177" t="str">
            <v>OH</v>
          </cell>
          <cell r="L1177">
            <v>5</v>
          </cell>
          <cell r="M1177">
            <v>1</v>
          </cell>
          <cell r="N1177" t="str">
            <v>N</v>
          </cell>
          <cell r="O1177">
            <v>1</v>
          </cell>
          <cell r="Q1177" t="str">
            <v>30-60</v>
          </cell>
          <cell r="R1177" t="str">
            <v>I</v>
          </cell>
          <cell r="W1177">
            <v>37793</v>
          </cell>
        </row>
        <row r="1178">
          <cell r="G1178" t="str">
            <v>Bruno</v>
          </cell>
          <cell r="H1178" t="str">
            <v>NYC</v>
          </cell>
          <cell r="I1178" t="str">
            <v>D</v>
          </cell>
          <cell r="J1178" t="str">
            <v>M</v>
          </cell>
          <cell r="K1178" t="str">
            <v>OH</v>
          </cell>
          <cell r="L1178">
            <v>5</v>
          </cell>
          <cell r="M1178">
            <v>1</v>
          </cell>
          <cell r="N1178" t="str">
            <v>N</v>
          </cell>
          <cell r="O1178">
            <v>1</v>
          </cell>
          <cell r="Q1178" t="str">
            <v>30-60</v>
          </cell>
          <cell r="R1178" t="str">
            <v>I</v>
          </cell>
          <cell r="W1178">
            <v>37793</v>
          </cell>
        </row>
        <row r="1179">
          <cell r="G1179" t="str">
            <v>Young</v>
          </cell>
          <cell r="H1179" t="str">
            <v>NYC</v>
          </cell>
          <cell r="I1179" t="str">
            <v>M</v>
          </cell>
          <cell r="J1179" t="str">
            <v>M</v>
          </cell>
          <cell r="K1179" t="str">
            <v>OH</v>
          </cell>
          <cell r="L1179">
            <v>5</v>
          </cell>
          <cell r="M1179">
            <v>3</v>
          </cell>
          <cell r="N1179" t="str">
            <v>N</v>
          </cell>
          <cell r="O1179">
            <v>2</v>
          </cell>
          <cell r="Q1179" t="str">
            <v>IMMED</v>
          </cell>
          <cell r="R1179" t="str">
            <v>I</v>
          </cell>
          <cell r="W1179">
            <v>37793</v>
          </cell>
        </row>
        <row r="1180">
          <cell r="G1180" t="str">
            <v>Young</v>
          </cell>
          <cell r="H1180" t="str">
            <v>NYC</v>
          </cell>
          <cell r="I1180" t="str">
            <v>M</v>
          </cell>
          <cell r="L1180">
            <v>5</v>
          </cell>
          <cell r="M1180">
            <v>3</v>
          </cell>
          <cell r="N1180" t="str">
            <v>N</v>
          </cell>
          <cell r="O1180">
            <v>2</v>
          </cell>
          <cell r="Q1180" t="str">
            <v>IMMED</v>
          </cell>
          <cell r="R1180" t="str">
            <v>I</v>
          </cell>
          <cell r="W1180">
            <v>0</v>
          </cell>
        </row>
        <row r="1181">
          <cell r="G1181" t="str">
            <v>Young</v>
          </cell>
          <cell r="H1181" t="str">
            <v>NYC</v>
          </cell>
          <cell r="I1181" t="str">
            <v>M</v>
          </cell>
          <cell r="L1181">
            <v>5</v>
          </cell>
          <cell r="M1181">
            <v>3</v>
          </cell>
          <cell r="N1181" t="str">
            <v>N</v>
          </cell>
          <cell r="O1181">
            <v>2</v>
          </cell>
          <cell r="Q1181" t="str">
            <v>IMMED</v>
          </cell>
          <cell r="R1181" t="str">
            <v>I</v>
          </cell>
          <cell r="W1181">
            <v>0</v>
          </cell>
        </row>
        <row r="1182">
          <cell r="W1182">
            <v>0</v>
          </cell>
        </row>
        <row r="1183">
          <cell r="G1183" t="str">
            <v>Matic</v>
          </cell>
          <cell r="H1183" t="str">
            <v>NYC</v>
          </cell>
          <cell r="I1183" t="str">
            <v>D</v>
          </cell>
          <cell r="J1183" t="str">
            <v>U</v>
          </cell>
          <cell r="K1183" t="str">
            <v>RA</v>
          </cell>
          <cell r="L1183">
            <v>2</v>
          </cell>
          <cell r="M1183">
            <v>4</v>
          </cell>
          <cell r="N1183" t="str">
            <v>N</v>
          </cell>
          <cell r="O1183">
            <v>1</v>
          </cell>
          <cell r="Q1183" t="str">
            <v>60-90</v>
          </cell>
          <cell r="R1183" t="str">
            <v>I</v>
          </cell>
          <cell r="W1183">
            <v>37794</v>
          </cell>
        </row>
        <row r="1184">
          <cell r="G1184" t="str">
            <v>Leving</v>
          </cell>
          <cell r="H1184" t="str">
            <v>NYC</v>
          </cell>
          <cell r="I1184" t="str">
            <v>D</v>
          </cell>
          <cell r="J1184" t="str">
            <v>S</v>
          </cell>
          <cell r="K1184" t="str">
            <v>OH</v>
          </cell>
          <cell r="L1184">
            <v>2</v>
          </cell>
          <cell r="M1184">
            <v>4</v>
          </cell>
          <cell r="N1184" t="str">
            <v>N</v>
          </cell>
          <cell r="O1184" t="str">
            <v>S</v>
          </cell>
          <cell r="Q1184" t="str">
            <v>30-60</v>
          </cell>
          <cell r="R1184" t="str">
            <v>B</v>
          </cell>
          <cell r="S1184" t="str">
            <v>DJ Knight</v>
          </cell>
          <cell r="W1184">
            <v>37794</v>
          </cell>
        </row>
        <row r="1185">
          <cell r="G1185" t="str">
            <v>Sottile</v>
          </cell>
          <cell r="H1185" t="str">
            <v>NYC</v>
          </cell>
          <cell r="I1185" t="str">
            <v>U</v>
          </cell>
          <cell r="J1185" t="str">
            <v>N</v>
          </cell>
          <cell r="K1185" t="str">
            <v>RA</v>
          </cell>
          <cell r="L1185">
            <v>2</v>
          </cell>
          <cell r="M1185">
            <v>2</v>
          </cell>
          <cell r="N1185" t="str">
            <v>N</v>
          </cell>
          <cell r="O1185">
            <v>1</v>
          </cell>
          <cell r="Q1185" t="str">
            <v>30-60</v>
          </cell>
          <cell r="R1185" t="str">
            <v>W</v>
          </cell>
          <cell r="S1185" t="str">
            <v>DJ Knight</v>
          </cell>
          <cell r="W1185">
            <v>37794</v>
          </cell>
        </row>
        <row r="1186">
          <cell r="G1186" t="str">
            <v>Tieiney</v>
          </cell>
          <cell r="H1186" t="str">
            <v>NYC</v>
          </cell>
          <cell r="I1186" t="str">
            <v>U</v>
          </cell>
          <cell r="J1186" t="str">
            <v>O</v>
          </cell>
          <cell r="K1186" t="str">
            <v>RA</v>
          </cell>
          <cell r="L1186">
            <v>3</v>
          </cell>
          <cell r="M1186">
            <v>2</v>
          </cell>
          <cell r="O1186">
            <v>1</v>
          </cell>
          <cell r="Q1186" t="str">
            <v>60-90</v>
          </cell>
          <cell r="R1186" t="str">
            <v>N</v>
          </cell>
          <cell r="S1186" t="str">
            <v>DJ Knight</v>
          </cell>
          <cell r="W1186">
            <v>37794</v>
          </cell>
        </row>
        <row r="1187">
          <cell r="G1187" t="str">
            <v>Caderonis</v>
          </cell>
          <cell r="H1187" t="str">
            <v>NYC</v>
          </cell>
          <cell r="I1187" t="str">
            <v>M</v>
          </cell>
          <cell r="J1187" t="str">
            <v>N</v>
          </cell>
          <cell r="K1187" t="str">
            <v>RA</v>
          </cell>
          <cell r="L1187">
            <v>3</v>
          </cell>
          <cell r="M1187">
            <v>2</v>
          </cell>
          <cell r="N1187" t="str">
            <v>N</v>
          </cell>
          <cell r="O1187">
            <v>1</v>
          </cell>
          <cell r="Q1187" t="str">
            <v>IMMED</v>
          </cell>
          <cell r="R1187" t="str">
            <v>B</v>
          </cell>
          <cell r="S1187" t="str">
            <v>Citi Habitats/Diana Ricci</v>
          </cell>
          <cell r="W1187">
            <v>37794</v>
          </cell>
        </row>
        <row r="1188">
          <cell r="G1188" t="str">
            <v>Leyden</v>
          </cell>
          <cell r="H1188" t="str">
            <v>NYC</v>
          </cell>
          <cell r="I1188" t="str">
            <v>D</v>
          </cell>
          <cell r="J1188" t="str">
            <v>U</v>
          </cell>
          <cell r="K1188" t="str">
            <v>RA</v>
          </cell>
          <cell r="L1188">
            <v>5</v>
          </cell>
          <cell r="N1188" t="str">
            <v>Y</v>
          </cell>
          <cell r="O1188">
            <v>1</v>
          </cell>
          <cell r="Q1188" t="str">
            <v>60-90</v>
          </cell>
          <cell r="R1188" t="str">
            <v>B</v>
          </cell>
          <cell r="S1188" t="str">
            <v>NY Apartments Unlimited/ Francisco Catellanos</v>
          </cell>
          <cell r="W1188">
            <v>37794</v>
          </cell>
        </row>
        <row r="1189">
          <cell r="G1189" t="str">
            <v>Harris</v>
          </cell>
          <cell r="H1189" t="str">
            <v>NYC</v>
          </cell>
          <cell r="I1189" t="str">
            <v>D</v>
          </cell>
          <cell r="J1189" t="str">
            <v>U</v>
          </cell>
          <cell r="K1189" t="str">
            <v>RA</v>
          </cell>
          <cell r="L1189">
            <v>5</v>
          </cell>
          <cell r="N1189" t="str">
            <v>Y</v>
          </cell>
          <cell r="O1189">
            <v>1</v>
          </cell>
          <cell r="Q1189" t="str">
            <v>60-90</v>
          </cell>
          <cell r="R1189" t="str">
            <v>B</v>
          </cell>
          <cell r="S1189" t="str">
            <v>NY Apartments Unlimited/ Francisco Catellanos</v>
          </cell>
          <cell r="W1189">
            <v>37794</v>
          </cell>
        </row>
        <row r="1190">
          <cell r="G1190" t="str">
            <v>Petweci</v>
          </cell>
          <cell r="H1190" t="str">
            <v>NYC</v>
          </cell>
          <cell r="I1190" t="str">
            <v>D</v>
          </cell>
          <cell r="J1190" t="str">
            <v>U</v>
          </cell>
          <cell r="K1190" t="str">
            <v>RA</v>
          </cell>
          <cell r="L1190">
            <v>5</v>
          </cell>
          <cell r="N1190" t="str">
            <v>Y</v>
          </cell>
          <cell r="O1190">
            <v>1</v>
          </cell>
          <cell r="Q1190" t="str">
            <v>60-90</v>
          </cell>
          <cell r="R1190" t="str">
            <v>B</v>
          </cell>
          <cell r="S1190" t="str">
            <v>NY Apartments Unlimited/ Francisco Catellanos</v>
          </cell>
          <cell r="W1190">
            <v>37794</v>
          </cell>
        </row>
        <row r="1191">
          <cell r="G1191" t="str">
            <v>Panessidi</v>
          </cell>
          <cell r="H1191" t="str">
            <v>NYC</v>
          </cell>
          <cell r="I1191" t="str">
            <v>O</v>
          </cell>
          <cell r="J1191" t="str">
            <v>U</v>
          </cell>
          <cell r="K1191" t="str">
            <v>OH</v>
          </cell>
          <cell r="L1191">
            <v>1</v>
          </cell>
          <cell r="M1191">
            <v>3</v>
          </cell>
          <cell r="N1191" t="str">
            <v>N</v>
          </cell>
          <cell r="O1191">
            <v>2</v>
          </cell>
          <cell r="Q1191" t="str">
            <v>30-60</v>
          </cell>
          <cell r="R1191" t="str">
            <v>O</v>
          </cell>
          <cell r="W1191">
            <v>37794</v>
          </cell>
        </row>
        <row r="1192">
          <cell r="G1192" t="str">
            <v>Ball</v>
          </cell>
          <cell r="H1192" t="str">
            <v>NYC</v>
          </cell>
          <cell r="I1192" t="str">
            <v>O</v>
          </cell>
          <cell r="J1192" t="str">
            <v>U</v>
          </cell>
          <cell r="K1192" t="str">
            <v>OH</v>
          </cell>
          <cell r="L1192">
            <v>5</v>
          </cell>
          <cell r="M1192">
            <v>3</v>
          </cell>
          <cell r="N1192" t="str">
            <v>N</v>
          </cell>
          <cell r="O1192">
            <v>3</v>
          </cell>
          <cell r="Q1192" t="str">
            <v>30-60</v>
          </cell>
          <cell r="R1192" t="str">
            <v>W</v>
          </cell>
          <cell r="W1192">
            <v>37794</v>
          </cell>
        </row>
        <row r="1193">
          <cell r="G1193" t="str">
            <v>Segal</v>
          </cell>
          <cell r="H1193" t="str">
            <v>NYC</v>
          </cell>
          <cell r="I1193" t="str">
            <v>D</v>
          </cell>
          <cell r="J1193" t="str">
            <v>N</v>
          </cell>
          <cell r="K1193" t="str">
            <v>RA</v>
          </cell>
          <cell r="L1193">
            <v>5</v>
          </cell>
          <cell r="M1193">
            <v>1</v>
          </cell>
          <cell r="N1193" t="str">
            <v>N</v>
          </cell>
          <cell r="O1193">
            <v>1</v>
          </cell>
          <cell r="Q1193" t="str">
            <v>30-60</v>
          </cell>
          <cell r="R1193" t="str">
            <v>O</v>
          </cell>
          <cell r="W1193">
            <v>37794</v>
          </cell>
        </row>
        <row r="1194">
          <cell r="G1194" t="str">
            <v>Mehr</v>
          </cell>
          <cell r="H1194" t="str">
            <v>NYC</v>
          </cell>
          <cell r="I1194" t="str">
            <v>D</v>
          </cell>
          <cell r="J1194" t="str">
            <v>U</v>
          </cell>
          <cell r="K1194" t="str">
            <v>RA</v>
          </cell>
          <cell r="L1194">
            <v>3</v>
          </cell>
          <cell r="M1194">
            <v>1</v>
          </cell>
          <cell r="N1194" t="str">
            <v>N</v>
          </cell>
          <cell r="O1194" t="str">
            <v>S</v>
          </cell>
          <cell r="Q1194" t="str">
            <v>30-60</v>
          </cell>
          <cell r="R1194" t="str">
            <v>B</v>
          </cell>
          <cell r="S1194" t="str">
            <v>Farrah Mough</v>
          </cell>
          <cell r="W1194">
            <v>37794</v>
          </cell>
        </row>
        <row r="1195">
          <cell r="G1195" t="str">
            <v>Hilly</v>
          </cell>
          <cell r="H1195" t="str">
            <v>USA</v>
          </cell>
          <cell r="I1195" t="str">
            <v>D</v>
          </cell>
          <cell r="J1195" t="str">
            <v>M</v>
          </cell>
          <cell r="K1195" t="str">
            <v>RA</v>
          </cell>
          <cell r="L1195">
            <v>3</v>
          </cell>
          <cell r="M1195">
            <v>1</v>
          </cell>
          <cell r="N1195" t="str">
            <v>N</v>
          </cell>
          <cell r="O1195" t="str">
            <v>S</v>
          </cell>
          <cell r="Q1195" t="str">
            <v>60-90</v>
          </cell>
          <cell r="R1195" t="str">
            <v>W</v>
          </cell>
          <cell r="S1195" t="str">
            <v>Farrah Mough</v>
          </cell>
          <cell r="W1195">
            <v>37794</v>
          </cell>
        </row>
        <row r="1196">
          <cell r="G1196" t="str">
            <v>Nygard</v>
          </cell>
          <cell r="H1196" t="str">
            <v>NYC</v>
          </cell>
          <cell r="I1196" t="str">
            <v>D</v>
          </cell>
          <cell r="J1196" t="str">
            <v>O</v>
          </cell>
          <cell r="K1196" t="str">
            <v>RA</v>
          </cell>
          <cell r="L1196">
            <v>5</v>
          </cell>
          <cell r="M1196">
            <v>2</v>
          </cell>
          <cell r="N1196" t="str">
            <v>N</v>
          </cell>
          <cell r="O1196">
            <v>1</v>
          </cell>
          <cell r="Q1196" t="str">
            <v>60-90</v>
          </cell>
          <cell r="R1196" t="str">
            <v>I</v>
          </cell>
          <cell r="S1196" t="str">
            <v>Farrah Mough</v>
          </cell>
          <cell r="W1196">
            <v>37794</v>
          </cell>
        </row>
        <row r="1197">
          <cell r="G1197" t="str">
            <v>Ballard</v>
          </cell>
          <cell r="H1197" t="str">
            <v>NYC</v>
          </cell>
          <cell r="I1197" t="str">
            <v>M</v>
          </cell>
          <cell r="J1197" t="str">
            <v>N</v>
          </cell>
          <cell r="K1197" t="str">
            <v>RA</v>
          </cell>
          <cell r="L1197">
            <v>4</v>
          </cell>
          <cell r="M1197">
            <v>2</v>
          </cell>
          <cell r="N1197" t="str">
            <v>N</v>
          </cell>
          <cell r="O1197">
            <v>1</v>
          </cell>
          <cell r="Q1197" t="str">
            <v>60-90</v>
          </cell>
          <cell r="R1197" t="str">
            <v>W</v>
          </cell>
          <cell r="W1197">
            <v>37794</v>
          </cell>
        </row>
        <row r="1198">
          <cell r="G1198" t="str">
            <v>Goll</v>
          </cell>
          <cell r="H1198" t="str">
            <v>NYC</v>
          </cell>
          <cell r="I1198" t="str">
            <v>M</v>
          </cell>
          <cell r="J1198" t="str">
            <v>O</v>
          </cell>
          <cell r="K1198" t="str">
            <v>RA</v>
          </cell>
          <cell r="L1198">
            <v>3</v>
          </cell>
          <cell r="M1198">
            <v>2</v>
          </cell>
          <cell r="N1198" t="str">
            <v>N</v>
          </cell>
          <cell r="O1198" t="str">
            <v>S</v>
          </cell>
          <cell r="Q1198" t="str">
            <v>30-60</v>
          </cell>
          <cell r="R1198" t="str">
            <v>I</v>
          </cell>
          <cell r="W1198">
            <v>37794</v>
          </cell>
        </row>
        <row r="1199">
          <cell r="G1199" t="str">
            <v>Gardezi</v>
          </cell>
          <cell r="H1199" t="str">
            <v>NYC</v>
          </cell>
          <cell r="I1199" t="str">
            <v>M</v>
          </cell>
          <cell r="J1199" t="str">
            <v>O</v>
          </cell>
          <cell r="K1199" t="str">
            <v>RA</v>
          </cell>
          <cell r="L1199">
            <v>3</v>
          </cell>
          <cell r="M1199">
            <v>2</v>
          </cell>
          <cell r="N1199" t="str">
            <v>Y</v>
          </cell>
          <cell r="O1199">
            <v>1</v>
          </cell>
          <cell r="Q1199" t="str">
            <v>60-90</v>
          </cell>
          <cell r="R1199" t="str">
            <v>W</v>
          </cell>
          <cell r="W1199">
            <v>37794</v>
          </cell>
        </row>
        <row r="1200">
          <cell r="G1200" t="str">
            <v>Morris</v>
          </cell>
          <cell r="H1200" t="str">
            <v>TRI</v>
          </cell>
          <cell r="I1200" t="str">
            <v>M</v>
          </cell>
          <cell r="J1200" t="str">
            <v>U</v>
          </cell>
          <cell r="K1200" t="str">
            <v>OH</v>
          </cell>
          <cell r="L1200">
            <v>4</v>
          </cell>
          <cell r="M1200">
            <v>1</v>
          </cell>
          <cell r="N1200" t="str">
            <v>N</v>
          </cell>
          <cell r="O1200">
            <v>1</v>
          </cell>
          <cell r="Q1200" t="str">
            <v>60-90</v>
          </cell>
          <cell r="R1200" t="str">
            <v>W</v>
          </cell>
          <cell r="W1200">
            <v>37794</v>
          </cell>
        </row>
        <row r="1201">
          <cell r="G1201" t="str">
            <v>Cosby</v>
          </cell>
          <cell r="H1201" t="str">
            <v>NYC</v>
          </cell>
          <cell r="I1201" t="str">
            <v>M</v>
          </cell>
          <cell r="J1201" t="str">
            <v>U</v>
          </cell>
          <cell r="K1201" t="str">
            <v>RA</v>
          </cell>
          <cell r="L1201">
            <v>1</v>
          </cell>
          <cell r="M1201">
            <v>1</v>
          </cell>
          <cell r="N1201" t="str">
            <v>N</v>
          </cell>
          <cell r="O1201" t="str">
            <v>S</v>
          </cell>
          <cell r="Q1201" t="str">
            <v>30-60</v>
          </cell>
          <cell r="R1201" t="str">
            <v>I</v>
          </cell>
          <cell r="W1201">
            <v>37794</v>
          </cell>
        </row>
        <row r="1202">
          <cell r="G1202" t="str">
            <v>Shapiro</v>
          </cell>
          <cell r="H1202" t="str">
            <v>O</v>
          </cell>
          <cell r="I1202" t="str">
            <v>M</v>
          </cell>
          <cell r="J1202" t="str">
            <v>M</v>
          </cell>
          <cell r="K1202" t="str">
            <v>RA</v>
          </cell>
          <cell r="L1202">
            <v>1</v>
          </cell>
          <cell r="M1202">
            <v>2</v>
          </cell>
          <cell r="N1202" t="str">
            <v>N</v>
          </cell>
          <cell r="O1202">
            <v>1</v>
          </cell>
          <cell r="Q1202" t="str">
            <v>60-90</v>
          </cell>
          <cell r="R1202" t="str">
            <v>W</v>
          </cell>
          <cell r="W1202">
            <v>37794</v>
          </cell>
        </row>
        <row r="1203">
          <cell r="G1203" t="str">
            <v>Doyle</v>
          </cell>
          <cell r="H1203" t="str">
            <v>NYC</v>
          </cell>
          <cell r="I1203" t="str">
            <v>M</v>
          </cell>
          <cell r="J1203" t="str">
            <v>U</v>
          </cell>
          <cell r="K1203" t="str">
            <v>RA</v>
          </cell>
          <cell r="L1203">
            <v>4</v>
          </cell>
          <cell r="M1203">
            <v>2</v>
          </cell>
          <cell r="N1203" t="str">
            <v>N</v>
          </cell>
          <cell r="O1203">
            <v>1</v>
          </cell>
          <cell r="Q1203" t="str">
            <v>60-90</v>
          </cell>
          <cell r="R1203" t="str">
            <v>W</v>
          </cell>
          <cell r="W1203">
            <v>37794</v>
          </cell>
        </row>
        <row r="1204">
          <cell r="G1204" t="str">
            <v>Doyle</v>
          </cell>
          <cell r="H1204" t="str">
            <v>NYC</v>
          </cell>
          <cell r="I1204" t="str">
            <v>M</v>
          </cell>
          <cell r="J1204" t="str">
            <v>U</v>
          </cell>
          <cell r="K1204" t="str">
            <v>RA</v>
          </cell>
          <cell r="L1204">
            <v>4</v>
          </cell>
          <cell r="M1204">
            <v>2</v>
          </cell>
          <cell r="N1204" t="str">
            <v>N</v>
          </cell>
          <cell r="O1204">
            <v>1</v>
          </cell>
          <cell r="Q1204" t="str">
            <v>60-90</v>
          </cell>
          <cell r="R1204" t="str">
            <v>W</v>
          </cell>
          <cell r="W1204">
            <v>0</v>
          </cell>
        </row>
        <row r="1205">
          <cell r="G1205" t="str">
            <v>Doyle</v>
          </cell>
          <cell r="H1205" t="str">
            <v>NYC</v>
          </cell>
          <cell r="I1205" t="str">
            <v>M</v>
          </cell>
          <cell r="J1205" t="str">
            <v>U</v>
          </cell>
          <cell r="K1205" t="str">
            <v>RA</v>
          </cell>
          <cell r="L1205">
            <v>4</v>
          </cell>
          <cell r="M1205">
            <v>2</v>
          </cell>
          <cell r="N1205" t="str">
            <v>N</v>
          </cell>
          <cell r="O1205">
            <v>1</v>
          </cell>
          <cell r="Q1205" t="str">
            <v>60-90</v>
          </cell>
          <cell r="R1205" t="str">
            <v>W</v>
          </cell>
          <cell r="W1205">
            <v>0</v>
          </cell>
        </row>
        <row r="1206">
          <cell r="W1206">
            <v>0</v>
          </cell>
        </row>
        <row r="1207">
          <cell r="W1207">
            <v>0</v>
          </cell>
        </row>
        <row r="1208">
          <cell r="W1208">
            <v>0</v>
          </cell>
        </row>
        <row r="1209">
          <cell r="W1209">
            <v>0</v>
          </cell>
        </row>
        <row r="1210">
          <cell r="W1210">
            <v>0</v>
          </cell>
        </row>
        <row r="1211">
          <cell r="W1211">
            <v>0</v>
          </cell>
        </row>
        <row r="1212">
          <cell r="G1212" t="str">
            <v>Levine</v>
          </cell>
          <cell r="O1212">
            <v>2</v>
          </cell>
          <cell r="W1212">
            <v>37795</v>
          </cell>
        </row>
        <row r="1213">
          <cell r="G1213" t="str">
            <v>Baker</v>
          </cell>
          <cell r="H1213" t="str">
            <v>NYC</v>
          </cell>
          <cell r="I1213" t="str">
            <v>M</v>
          </cell>
          <cell r="J1213" t="str">
            <v>U</v>
          </cell>
          <cell r="K1213" t="str">
            <v>RA</v>
          </cell>
          <cell r="L1213">
            <v>4</v>
          </cell>
          <cell r="M1213">
            <v>2</v>
          </cell>
          <cell r="N1213" t="str">
            <v>Y</v>
          </cell>
          <cell r="O1213">
            <v>1</v>
          </cell>
          <cell r="Q1213" t="str">
            <v>30-60</v>
          </cell>
          <cell r="R1213" t="str">
            <v>N</v>
          </cell>
          <cell r="W1213">
            <v>37795</v>
          </cell>
        </row>
        <row r="1214">
          <cell r="G1214" t="str">
            <v>Heazoc</v>
          </cell>
          <cell r="H1214" t="str">
            <v>USA</v>
          </cell>
          <cell r="I1214" t="str">
            <v>D</v>
          </cell>
          <cell r="J1214" t="str">
            <v>M</v>
          </cell>
          <cell r="K1214" t="str">
            <v>OH</v>
          </cell>
          <cell r="L1214">
            <v>5</v>
          </cell>
          <cell r="M1214">
            <v>2</v>
          </cell>
          <cell r="N1214" t="str">
            <v>N</v>
          </cell>
          <cell r="O1214">
            <v>2</v>
          </cell>
          <cell r="Q1214" t="str">
            <v>30-60</v>
          </cell>
          <cell r="R1214" t="str">
            <v>B</v>
          </cell>
          <cell r="S1214" t="str">
            <v>Santolo Realty/Dennis Santolo</v>
          </cell>
          <cell r="W1214">
            <v>37795</v>
          </cell>
        </row>
        <row r="1215">
          <cell r="G1215" t="str">
            <v>Merddinian</v>
          </cell>
          <cell r="H1215" t="str">
            <v>USA</v>
          </cell>
          <cell r="I1215" t="str">
            <v>M</v>
          </cell>
          <cell r="J1215" t="str">
            <v>N</v>
          </cell>
          <cell r="K1215" t="str">
            <v>OH</v>
          </cell>
          <cell r="L1215">
            <v>4</v>
          </cell>
          <cell r="M1215">
            <v>5</v>
          </cell>
          <cell r="N1215" t="str">
            <v>N</v>
          </cell>
          <cell r="O1215">
            <v>2</v>
          </cell>
          <cell r="Q1215" t="str">
            <v>30-60</v>
          </cell>
          <cell r="R1215" t="str">
            <v>W</v>
          </cell>
          <cell r="S1215" t="str">
            <v>Santolo Realty/Dennis Santolo</v>
          </cell>
          <cell r="W1215">
            <v>37795</v>
          </cell>
        </row>
        <row r="1216">
          <cell r="G1216" t="str">
            <v>Gargliano</v>
          </cell>
          <cell r="H1216" t="str">
            <v>USA</v>
          </cell>
          <cell r="I1216" t="str">
            <v>M</v>
          </cell>
          <cell r="J1216" t="str">
            <v>N</v>
          </cell>
          <cell r="K1216" t="str">
            <v>RA</v>
          </cell>
          <cell r="L1216">
            <v>4</v>
          </cell>
          <cell r="M1216">
            <v>1</v>
          </cell>
          <cell r="N1216" t="str">
            <v>Y</v>
          </cell>
          <cell r="O1216">
            <v>1</v>
          </cell>
          <cell r="Q1216" t="str">
            <v>FLEX</v>
          </cell>
          <cell r="R1216" t="str">
            <v>N</v>
          </cell>
          <cell r="S1216" t="str">
            <v>Santolo Realty/Dennis Santolo</v>
          </cell>
          <cell r="W1216">
            <v>37795</v>
          </cell>
        </row>
        <row r="1217">
          <cell r="G1217" t="str">
            <v>Koczan</v>
          </cell>
          <cell r="H1217" t="str">
            <v>NYC</v>
          </cell>
          <cell r="I1217" t="str">
            <v>O</v>
          </cell>
          <cell r="J1217" t="str">
            <v>M</v>
          </cell>
          <cell r="K1217" t="str">
            <v>RA</v>
          </cell>
          <cell r="L1217">
            <v>3</v>
          </cell>
          <cell r="M1217">
            <v>2</v>
          </cell>
          <cell r="N1217" t="str">
            <v>N</v>
          </cell>
          <cell r="O1217">
            <v>1</v>
          </cell>
          <cell r="Q1217" t="str">
            <v>60-90</v>
          </cell>
          <cell r="R1217" t="str">
            <v>W</v>
          </cell>
          <cell r="W1217">
            <v>37795</v>
          </cell>
        </row>
        <row r="1218">
          <cell r="G1218" t="str">
            <v>Brothman</v>
          </cell>
          <cell r="H1218" t="str">
            <v>O</v>
          </cell>
          <cell r="I1218" t="str">
            <v>O</v>
          </cell>
          <cell r="J1218" t="str">
            <v>O</v>
          </cell>
          <cell r="K1218" t="str">
            <v>OH</v>
          </cell>
          <cell r="L1218">
            <v>5</v>
          </cell>
          <cell r="M1218">
            <v>2</v>
          </cell>
          <cell r="N1218" t="str">
            <v>N</v>
          </cell>
          <cell r="O1218">
            <v>1</v>
          </cell>
          <cell r="Q1218" t="str">
            <v>60-90</v>
          </cell>
          <cell r="R1218" t="str">
            <v>R</v>
          </cell>
          <cell r="W1218">
            <v>37795</v>
          </cell>
        </row>
        <row r="1219">
          <cell r="G1219" t="str">
            <v>Dougherty</v>
          </cell>
          <cell r="H1219" t="str">
            <v>USA</v>
          </cell>
          <cell r="I1219" t="str">
            <v>M</v>
          </cell>
          <cell r="J1219" t="str">
            <v>O</v>
          </cell>
          <cell r="K1219" t="str">
            <v>OH</v>
          </cell>
          <cell r="L1219">
            <v>5</v>
          </cell>
          <cell r="M1219">
            <v>2</v>
          </cell>
          <cell r="N1219" t="str">
            <v>N</v>
          </cell>
          <cell r="O1219">
            <v>1</v>
          </cell>
          <cell r="Q1219" t="str">
            <v>IMMED</v>
          </cell>
          <cell r="R1219" t="str">
            <v>W</v>
          </cell>
          <cell r="W1219">
            <v>37795</v>
          </cell>
        </row>
        <row r="1220">
          <cell r="G1220" t="str">
            <v>Thompson</v>
          </cell>
          <cell r="H1220" t="str">
            <v>NYC</v>
          </cell>
          <cell r="I1220" t="str">
            <v>M</v>
          </cell>
          <cell r="J1220" t="str">
            <v>U</v>
          </cell>
          <cell r="K1220" t="str">
            <v>RA</v>
          </cell>
          <cell r="L1220">
            <v>1</v>
          </cell>
          <cell r="O1220" t="str">
            <v>S</v>
          </cell>
          <cell r="Q1220" t="str">
            <v>30-60</v>
          </cell>
          <cell r="R1220" t="str">
            <v>W</v>
          </cell>
          <cell r="W1220">
            <v>37795</v>
          </cell>
        </row>
        <row r="1221">
          <cell r="G1221" t="str">
            <v>Bristow</v>
          </cell>
          <cell r="H1221" t="str">
            <v>USA</v>
          </cell>
          <cell r="I1221" t="str">
            <v>D</v>
          </cell>
          <cell r="J1221" t="str">
            <v>M</v>
          </cell>
          <cell r="K1221" t="str">
            <v>RA</v>
          </cell>
          <cell r="L1221">
            <v>4</v>
          </cell>
          <cell r="M1221">
            <v>1</v>
          </cell>
          <cell r="N1221" t="str">
            <v>N</v>
          </cell>
          <cell r="O1221" t="str">
            <v>S</v>
          </cell>
          <cell r="Q1221" t="str">
            <v>30-60</v>
          </cell>
          <cell r="R1221" t="str">
            <v>W</v>
          </cell>
          <cell r="W1221">
            <v>37795</v>
          </cell>
        </row>
        <row r="1222">
          <cell r="G1222" t="str">
            <v>Upp</v>
          </cell>
          <cell r="H1222" t="str">
            <v>USA</v>
          </cell>
          <cell r="I1222" t="str">
            <v>D</v>
          </cell>
          <cell r="J1222" t="str">
            <v>M</v>
          </cell>
          <cell r="K1222" t="str">
            <v>RA</v>
          </cell>
          <cell r="L1222">
            <v>2</v>
          </cell>
          <cell r="M1222">
            <v>1</v>
          </cell>
          <cell r="N1222" t="str">
            <v>N</v>
          </cell>
          <cell r="O1222">
            <v>1</v>
          </cell>
          <cell r="Q1222" t="str">
            <v>IMMED</v>
          </cell>
          <cell r="R1222" t="str">
            <v>B</v>
          </cell>
          <cell r="S1222" t="str">
            <v>DJ Knight/Nancy Fisher</v>
          </cell>
          <cell r="W1222">
            <v>37795</v>
          </cell>
        </row>
        <row r="1223">
          <cell r="G1223" t="str">
            <v>Bohsali</v>
          </cell>
          <cell r="H1223" t="str">
            <v>O</v>
          </cell>
          <cell r="I1223" t="str">
            <v>D</v>
          </cell>
          <cell r="J1223" t="str">
            <v>M</v>
          </cell>
          <cell r="L1223">
            <v>4</v>
          </cell>
          <cell r="M1223">
            <v>1</v>
          </cell>
          <cell r="N1223" t="str">
            <v>N</v>
          </cell>
          <cell r="O1223">
            <v>1</v>
          </cell>
          <cell r="Q1223" t="str">
            <v>IMMED</v>
          </cell>
          <cell r="R1223" t="str">
            <v>B</v>
          </cell>
          <cell r="S1223" t="str">
            <v>DJ Knight/Nancy Fisher</v>
          </cell>
          <cell r="W1223">
            <v>37795</v>
          </cell>
        </row>
        <row r="1224">
          <cell r="G1224" t="str">
            <v>Driker</v>
          </cell>
          <cell r="H1224" t="str">
            <v>O</v>
          </cell>
          <cell r="J1224" t="str">
            <v>M</v>
          </cell>
          <cell r="L1224">
            <v>4</v>
          </cell>
          <cell r="M1224">
            <v>1</v>
          </cell>
          <cell r="N1224" t="str">
            <v>N</v>
          </cell>
          <cell r="O1224">
            <v>1</v>
          </cell>
          <cell r="Q1224" t="str">
            <v>IMMED</v>
          </cell>
          <cell r="R1224" t="str">
            <v>B</v>
          </cell>
          <cell r="S1224" t="str">
            <v>DJ Knight/Nancy Fisher</v>
          </cell>
          <cell r="W1224">
            <v>37795</v>
          </cell>
        </row>
        <row r="1225">
          <cell r="G1225" t="str">
            <v>Blount</v>
          </cell>
          <cell r="H1225" t="str">
            <v>NYC</v>
          </cell>
          <cell r="I1225" t="str">
            <v>O</v>
          </cell>
          <cell r="J1225" t="str">
            <v>O</v>
          </cell>
          <cell r="K1225" t="str">
            <v>OH</v>
          </cell>
          <cell r="L1225">
            <v>3</v>
          </cell>
          <cell r="N1225" t="str">
            <v>N</v>
          </cell>
          <cell r="O1225">
            <v>1</v>
          </cell>
          <cell r="Q1225" t="str">
            <v>30-60</v>
          </cell>
          <cell r="R1225" t="str">
            <v>W</v>
          </cell>
          <cell r="W1225">
            <v>37795</v>
          </cell>
        </row>
        <row r="1226">
          <cell r="G1226" t="str">
            <v>Nevmayo</v>
          </cell>
          <cell r="H1226" t="str">
            <v>O</v>
          </cell>
          <cell r="I1226" t="str">
            <v>O</v>
          </cell>
          <cell r="J1226" t="str">
            <v>M</v>
          </cell>
          <cell r="K1226" t="str">
            <v>OH</v>
          </cell>
          <cell r="L1226">
            <v>2</v>
          </cell>
          <cell r="N1226" t="str">
            <v>N</v>
          </cell>
          <cell r="O1226">
            <v>2</v>
          </cell>
          <cell r="Q1226" t="str">
            <v>30-60</v>
          </cell>
          <cell r="R1226" t="str">
            <v>R</v>
          </cell>
          <cell r="W1226">
            <v>37795</v>
          </cell>
        </row>
        <row r="1227">
          <cell r="G1227" t="str">
            <v>Kiehanai</v>
          </cell>
          <cell r="H1227" t="str">
            <v>NYC</v>
          </cell>
          <cell r="I1227" t="str">
            <v>M</v>
          </cell>
          <cell r="J1227" t="str">
            <v>S</v>
          </cell>
          <cell r="K1227" t="str">
            <v>OC</v>
          </cell>
          <cell r="L1227">
            <v>2</v>
          </cell>
          <cell r="M1227">
            <v>1</v>
          </cell>
          <cell r="N1227" t="str">
            <v>N</v>
          </cell>
          <cell r="O1227">
            <v>1</v>
          </cell>
          <cell r="Q1227" t="str">
            <v>60-90</v>
          </cell>
          <cell r="R1227" t="str">
            <v>W</v>
          </cell>
          <cell r="W1227">
            <v>37795</v>
          </cell>
        </row>
        <row r="1228">
          <cell r="G1228" t="str">
            <v>Malin</v>
          </cell>
          <cell r="H1228" t="str">
            <v>NYC</v>
          </cell>
          <cell r="I1228" t="str">
            <v>D</v>
          </cell>
          <cell r="J1228" t="str">
            <v>N</v>
          </cell>
          <cell r="K1228" t="str">
            <v>RA</v>
          </cell>
          <cell r="L1228">
            <v>5</v>
          </cell>
          <cell r="M1228">
            <v>1</v>
          </cell>
          <cell r="N1228" t="str">
            <v>N</v>
          </cell>
          <cell r="O1228">
            <v>2</v>
          </cell>
          <cell r="Q1228" t="str">
            <v>60-90</v>
          </cell>
          <cell r="R1228" t="str">
            <v>W</v>
          </cell>
          <cell r="W1228">
            <v>37795</v>
          </cell>
        </row>
        <row r="1229">
          <cell r="G1229" t="str">
            <v>Malin</v>
          </cell>
          <cell r="H1229" t="str">
            <v>NYC</v>
          </cell>
          <cell r="I1229" t="str">
            <v>D</v>
          </cell>
          <cell r="J1229" t="str">
            <v>N</v>
          </cell>
          <cell r="K1229" t="str">
            <v>RA</v>
          </cell>
          <cell r="L1229">
            <v>5</v>
          </cell>
          <cell r="M1229">
            <v>1</v>
          </cell>
          <cell r="N1229" t="str">
            <v>N</v>
          </cell>
          <cell r="O1229">
            <v>2</v>
          </cell>
          <cell r="Q1229" t="str">
            <v>60-90</v>
          </cell>
          <cell r="R1229" t="str">
            <v>W</v>
          </cell>
          <cell r="W1229">
            <v>0</v>
          </cell>
        </row>
        <row r="1230">
          <cell r="G1230" t="str">
            <v>Malin</v>
          </cell>
          <cell r="H1230" t="str">
            <v>NYC</v>
          </cell>
          <cell r="I1230" t="str">
            <v>D</v>
          </cell>
          <cell r="J1230" t="str">
            <v>N</v>
          </cell>
          <cell r="K1230" t="str">
            <v>RA</v>
          </cell>
          <cell r="L1230">
            <v>5</v>
          </cell>
          <cell r="O1230">
            <v>2</v>
          </cell>
          <cell r="R1230" t="str">
            <v>W</v>
          </cell>
          <cell r="W1230">
            <v>0</v>
          </cell>
        </row>
        <row r="1231">
          <cell r="W1231">
            <v>0</v>
          </cell>
        </row>
        <row r="1232">
          <cell r="W1232">
            <v>0</v>
          </cell>
        </row>
        <row r="1233">
          <cell r="W1233">
            <v>0</v>
          </cell>
        </row>
        <row r="1234">
          <cell r="W1234">
            <v>0</v>
          </cell>
        </row>
        <row r="1235">
          <cell r="W1235">
            <v>0</v>
          </cell>
        </row>
        <row r="1236">
          <cell r="W1236">
            <v>0</v>
          </cell>
        </row>
        <row r="1237">
          <cell r="W1237">
            <v>0</v>
          </cell>
        </row>
        <row r="1238">
          <cell r="W1238">
            <v>0</v>
          </cell>
        </row>
        <row r="1239">
          <cell r="G1239" t="str">
            <v>Lin</v>
          </cell>
          <cell r="H1239" t="str">
            <v>NYC</v>
          </cell>
          <cell r="K1239" t="str">
            <v>RA</v>
          </cell>
          <cell r="L1239">
            <v>1</v>
          </cell>
          <cell r="O1239" t="str">
            <v>S</v>
          </cell>
          <cell r="Q1239" t="str">
            <v>IMMED</v>
          </cell>
          <cell r="R1239" t="str">
            <v>N</v>
          </cell>
          <cell r="W1239">
            <v>37796</v>
          </cell>
        </row>
        <row r="1240">
          <cell r="G1240" t="str">
            <v>Fesche</v>
          </cell>
          <cell r="H1240" t="str">
            <v>NYC</v>
          </cell>
          <cell r="I1240" t="str">
            <v>D</v>
          </cell>
          <cell r="J1240" t="str">
            <v>N</v>
          </cell>
          <cell r="K1240" t="str">
            <v>RA</v>
          </cell>
          <cell r="L1240">
            <v>1</v>
          </cell>
          <cell r="M1240">
            <v>2</v>
          </cell>
          <cell r="N1240" t="str">
            <v>N</v>
          </cell>
          <cell r="O1240">
            <v>1</v>
          </cell>
          <cell r="Q1240" t="str">
            <v>60-90</v>
          </cell>
          <cell r="R1240" t="str">
            <v>W</v>
          </cell>
          <cell r="W1240">
            <v>37796</v>
          </cell>
        </row>
        <row r="1241">
          <cell r="G1241" t="str">
            <v>Biwkowski</v>
          </cell>
          <cell r="H1241" t="str">
            <v>NYC</v>
          </cell>
          <cell r="I1241" t="str">
            <v>M</v>
          </cell>
          <cell r="J1241" t="str">
            <v>O</v>
          </cell>
          <cell r="K1241" t="str">
            <v>OH</v>
          </cell>
          <cell r="L1241">
            <v>5</v>
          </cell>
          <cell r="M1241">
            <v>3</v>
          </cell>
          <cell r="N1241" t="str">
            <v>N</v>
          </cell>
          <cell r="O1241" t="str">
            <v>S</v>
          </cell>
          <cell r="Q1241" t="str">
            <v>30-60</v>
          </cell>
          <cell r="R1241" t="str">
            <v>N</v>
          </cell>
          <cell r="W1241">
            <v>37796</v>
          </cell>
        </row>
        <row r="1242">
          <cell r="G1242" t="str">
            <v>Vann</v>
          </cell>
          <cell r="H1242" t="str">
            <v>USA</v>
          </cell>
          <cell r="I1242" t="str">
            <v>D</v>
          </cell>
          <cell r="J1242" t="str">
            <v>M</v>
          </cell>
          <cell r="K1242" t="str">
            <v>OH</v>
          </cell>
          <cell r="L1242">
            <v>2</v>
          </cell>
          <cell r="M1242">
            <v>3</v>
          </cell>
          <cell r="N1242" t="str">
            <v>N</v>
          </cell>
          <cell r="O1242">
            <v>1</v>
          </cell>
          <cell r="Q1242" t="str">
            <v>IMMED</v>
          </cell>
          <cell r="R1242" t="str">
            <v>W</v>
          </cell>
          <cell r="W1242">
            <v>37796</v>
          </cell>
        </row>
        <row r="1243">
          <cell r="G1243" t="str">
            <v>Iannaccone</v>
          </cell>
          <cell r="H1243" t="str">
            <v>TRI</v>
          </cell>
          <cell r="I1243" t="str">
            <v>M</v>
          </cell>
          <cell r="J1243" t="str">
            <v>M</v>
          </cell>
          <cell r="K1243" t="str">
            <v>OH</v>
          </cell>
          <cell r="L1243">
            <v>1</v>
          </cell>
          <cell r="M1243">
            <v>3</v>
          </cell>
          <cell r="N1243" t="str">
            <v>N</v>
          </cell>
          <cell r="O1243" t="str">
            <v>S</v>
          </cell>
          <cell r="Q1243" t="str">
            <v>30-60</v>
          </cell>
          <cell r="R1243" t="str">
            <v>R</v>
          </cell>
          <cell r="W1243">
            <v>37796</v>
          </cell>
        </row>
        <row r="1244">
          <cell r="G1244" t="str">
            <v>Willis</v>
          </cell>
          <cell r="H1244" t="str">
            <v>TRI</v>
          </cell>
          <cell r="I1244" t="str">
            <v>M</v>
          </cell>
          <cell r="J1244" t="str">
            <v>M</v>
          </cell>
          <cell r="K1244" t="str">
            <v>OH</v>
          </cell>
          <cell r="L1244">
            <v>1</v>
          </cell>
          <cell r="M1244">
            <v>1</v>
          </cell>
          <cell r="N1244" t="str">
            <v>N</v>
          </cell>
          <cell r="O1244">
            <v>3</v>
          </cell>
          <cell r="Q1244" t="str">
            <v>30-60</v>
          </cell>
          <cell r="R1244" t="str">
            <v>B</v>
          </cell>
          <cell r="S1244" t="str">
            <v>Citi Habitats/Howard Boyar</v>
          </cell>
          <cell r="W1244">
            <v>37796</v>
          </cell>
        </row>
        <row r="1245">
          <cell r="G1245" t="str">
            <v>Sinsi</v>
          </cell>
          <cell r="H1245" t="str">
            <v>NYC</v>
          </cell>
          <cell r="I1245" t="str">
            <v>O</v>
          </cell>
          <cell r="J1245" t="str">
            <v>N</v>
          </cell>
          <cell r="K1245" t="str">
            <v>RA</v>
          </cell>
          <cell r="L1245">
            <v>5</v>
          </cell>
          <cell r="M1245">
            <v>3</v>
          </cell>
          <cell r="N1245" t="str">
            <v>N</v>
          </cell>
          <cell r="O1245">
            <v>1</v>
          </cell>
          <cell r="Q1245" t="str">
            <v>30-60</v>
          </cell>
          <cell r="R1245" t="str">
            <v>W</v>
          </cell>
          <cell r="S1245" t="str">
            <v>Citi Habitats/Howard Boyar</v>
          </cell>
          <cell r="W1245">
            <v>37796</v>
          </cell>
        </row>
        <row r="1246">
          <cell r="G1246" t="str">
            <v>Clark</v>
          </cell>
          <cell r="H1246" t="str">
            <v>NYC</v>
          </cell>
          <cell r="I1246" t="str">
            <v>D</v>
          </cell>
          <cell r="J1246" t="str">
            <v>N</v>
          </cell>
          <cell r="K1246" t="str">
            <v>RA</v>
          </cell>
          <cell r="L1246">
            <v>5</v>
          </cell>
          <cell r="M1246">
            <v>3</v>
          </cell>
          <cell r="N1246" t="str">
            <v>N</v>
          </cell>
          <cell r="O1246">
            <v>1</v>
          </cell>
          <cell r="Q1246" t="str">
            <v>IMMED</v>
          </cell>
          <cell r="R1246" t="str">
            <v>N</v>
          </cell>
          <cell r="S1246" t="str">
            <v>Citi Habitats/Howard Boyar</v>
          </cell>
          <cell r="W1246">
            <v>37796</v>
          </cell>
        </row>
        <row r="1247">
          <cell r="G1247" t="str">
            <v>Nachmann</v>
          </cell>
          <cell r="H1247" t="str">
            <v>NYC</v>
          </cell>
          <cell r="I1247" t="str">
            <v>D</v>
          </cell>
          <cell r="J1247" t="str">
            <v>O</v>
          </cell>
          <cell r="K1247" t="str">
            <v>RA</v>
          </cell>
          <cell r="L1247">
            <v>5</v>
          </cell>
          <cell r="M1247">
            <v>4</v>
          </cell>
          <cell r="N1247" t="str">
            <v>N</v>
          </cell>
          <cell r="O1247">
            <v>2</v>
          </cell>
          <cell r="Q1247" t="str">
            <v>IMMED</v>
          </cell>
          <cell r="R1247" t="str">
            <v>W</v>
          </cell>
          <cell r="W1247">
            <v>37796</v>
          </cell>
        </row>
        <row r="1248">
          <cell r="G1248" t="str">
            <v>Gonaver</v>
          </cell>
          <cell r="H1248" t="str">
            <v>NYC</v>
          </cell>
          <cell r="I1248" t="str">
            <v>O</v>
          </cell>
          <cell r="J1248" t="str">
            <v>O</v>
          </cell>
          <cell r="K1248" t="str">
            <v>RA</v>
          </cell>
          <cell r="L1248">
            <v>4</v>
          </cell>
          <cell r="M1248">
            <v>2</v>
          </cell>
          <cell r="N1248" t="str">
            <v>N</v>
          </cell>
          <cell r="O1248">
            <v>1</v>
          </cell>
          <cell r="Q1248" t="str">
            <v>30-60</v>
          </cell>
          <cell r="R1248" t="str">
            <v>B</v>
          </cell>
          <cell r="S1248" t="str">
            <v>Triumph/Abromawitz</v>
          </cell>
          <cell r="W1248">
            <v>37796</v>
          </cell>
        </row>
        <row r="1249">
          <cell r="G1249" t="str">
            <v>Gonaver</v>
          </cell>
          <cell r="H1249" t="str">
            <v>NYC</v>
          </cell>
          <cell r="I1249" t="str">
            <v>O</v>
          </cell>
          <cell r="J1249" t="str">
            <v>O</v>
          </cell>
          <cell r="K1249" t="str">
            <v>RA</v>
          </cell>
          <cell r="L1249">
            <v>4</v>
          </cell>
          <cell r="M1249">
            <v>2</v>
          </cell>
          <cell r="N1249" t="str">
            <v>N</v>
          </cell>
          <cell r="O1249">
            <v>1</v>
          </cell>
          <cell r="Q1249" t="str">
            <v>30-60</v>
          </cell>
          <cell r="R1249" t="str">
            <v>B</v>
          </cell>
          <cell r="S1249" t="str">
            <v>Triumph/Abromawitz</v>
          </cell>
          <cell r="W1249">
            <v>0</v>
          </cell>
        </row>
        <row r="1250">
          <cell r="G1250" t="str">
            <v>Tobin</v>
          </cell>
          <cell r="H1250" t="str">
            <v>O</v>
          </cell>
          <cell r="I1250" t="str">
            <v>M</v>
          </cell>
          <cell r="J1250" t="str">
            <v>M</v>
          </cell>
          <cell r="K1250" t="str">
            <v>RA</v>
          </cell>
          <cell r="L1250">
            <v>5</v>
          </cell>
          <cell r="M1250">
            <v>4</v>
          </cell>
          <cell r="N1250" t="str">
            <v>N</v>
          </cell>
          <cell r="O1250">
            <v>3</v>
          </cell>
          <cell r="Q1250" t="str">
            <v>30-60</v>
          </cell>
          <cell r="R1250" t="str">
            <v>B</v>
          </cell>
          <cell r="S1250" t="str">
            <v>Douglas Elliman/ Don kemper</v>
          </cell>
          <cell r="W1250">
            <v>37797</v>
          </cell>
        </row>
        <row r="1251">
          <cell r="G1251" t="str">
            <v>Baker</v>
          </cell>
          <cell r="H1251" t="str">
            <v>O</v>
          </cell>
          <cell r="I1251" t="str">
            <v>M</v>
          </cell>
          <cell r="J1251" t="str">
            <v>M</v>
          </cell>
          <cell r="K1251" t="str">
            <v>RA</v>
          </cell>
          <cell r="L1251">
            <v>5</v>
          </cell>
          <cell r="M1251">
            <v>4</v>
          </cell>
          <cell r="N1251" t="str">
            <v>N</v>
          </cell>
          <cell r="O1251">
            <v>3</v>
          </cell>
          <cell r="Q1251" t="str">
            <v>30-60</v>
          </cell>
          <cell r="R1251" t="str">
            <v>B</v>
          </cell>
          <cell r="S1251" t="str">
            <v>Douglas Elliman/ Don kemper</v>
          </cell>
          <cell r="W1251">
            <v>37797</v>
          </cell>
        </row>
        <row r="1252">
          <cell r="G1252" t="str">
            <v>Chapelle</v>
          </cell>
          <cell r="H1252" t="str">
            <v>NYC</v>
          </cell>
          <cell r="I1252" t="str">
            <v>O</v>
          </cell>
          <cell r="J1252" t="str">
            <v>M</v>
          </cell>
          <cell r="K1252" t="str">
            <v>RA</v>
          </cell>
          <cell r="L1252">
            <v>4</v>
          </cell>
          <cell r="M1252">
            <v>4</v>
          </cell>
          <cell r="N1252" t="str">
            <v>N</v>
          </cell>
          <cell r="O1252">
            <v>1</v>
          </cell>
          <cell r="Q1252" t="str">
            <v>IMMED</v>
          </cell>
          <cell r="R1252" t="str">
            <v>W</v>
          </cell>
          <cell r="S1252" t="str">
            <v>Douglas Elliman/ Don kemper</v>
          </cell>
          <cell r="W1252">
            <v>37797</v>
          </cell>
        </row>
        <row r="1253">
          <cell r="G1253" t="str">
            <v>Shao</v>
          </cell>
          <cell r="H1253" t="str">
            <v>NYC</v>
          </cell>
          <cell r="I1253" t="str">
            <v>D</v>
          </cell>
          <cell r="J1253" t="str">
            <v>N</v>
          </cell>
          <cell r="K1253" t="str">
            <v>RA</v>
          </cell>
          <cell r="L1253">
            <v>4</v>
          </cell>
          <cell r="O1253">
            <v>1</v>
          </cell>
          <cell r="Q1253" t="str">
            <v>30-60</v>
          </cell>
          <cell r="R1253" t="str">
            <v>W</v>
          </cell>
          <cell r="W1253">
            <v>37797</v>
          </cell>
        </row>
        <row r="1254">
          <cell r="G1254" t="str">
            <v>Swyer</v>
          </cell>
          <cell r="H1254" t="str">
            <v>TRI</v>
          </cell>
          <cell r="I1254" t="str">
            <v>D</v>
          </cell>
          <cell r="J1254" t="str">
            <v>O</v>
          </cell>
          <cell r="K1254" t="str">
            <v>RA</v>
          </cell>
          <cell r="L1254">
            <v>5</v>
          </cell>
          <cell r="M1254">
            <v>2</v>
          </cell>
          <cell r="N1254" t="str">
            <v>Y</v>
          </cell>
          <cell r="O1254">
            <v>2</v>
          </cell>
          <cell r="Q1254" t="str">
            <v>30-60</v>
          </cell>
          <cell r="R1254" t="str">
            <v>W</v>
          </cell>
          <cell r="W1254">
            <v>37797</v>
          </cell>
        </row>
        <row r="1255">
          <cell r="G1255" t="str">
            <v>St. Juste</v>
          </cell>
          <cell r="H1255" t="str">
            <v>NYC</v>
          </cell>
          <cell r="I1255" t="str">
            <v>D</v>
          </cell>
          <cell r="J1255" t="str">
            <v>O</v>
          </cell>
          <cell r="K1255" t="str">
            <v>RA</v>
          </cell>
          <cell r="L1255">
            <v>5</v>
          </cell>
          <cell r="M1255">
            <v>2</v>
          </cell>
          <cell r="N1255" t="str">
            <v>Y</v>
          </cell>
          <cell r="O1255">
            <v>3</v>
          </cell>
          <cell r="Q1255" t="str">
            <v>IMMED</v>
          </cell>
          <cell r="R1255" t="str">
            <v>W</v>
          </cell>
          <cell r="W1255">
            <v>37797</v>
          </cell>
        </row>
        <row r="1256">
          <cell r="G1256" t="str">
            <v>Riordan</v>
          </cell>
          <cell r="H1256" t="str">
            <v>TRI</v>
          </cell>
          <cell r="I1256" t="str">
            <v>D</v>
          </cell>
          <cell r="J1256" t="str">
            <v>O</v>
          </cell>
          <cell r="K1256" t="str">
            <v>OH</v>
          </cell>
          <cell r="L1256">
            <v>2</v>
          </cell>
          <cell r="M1256">
            <v>2</v>
          </cell>
          <cell r="N1256" t="str">
            <v>N</v>
          </cell>
          <cell r="O1256">
            <v>3</v>
          </cell>
          <cell r="Q1256" t="str">
            <v>IMMED</v>
          </cell>
          <cell r="R1256" t="str">
            <v>W</v>
          </cell>
          <cell r="W1256">
            <v>37797</v>
          </cell>
        </row>
        <row r="1257">
          <cell r="G1257" t="str">
            <v>Moron</v>
          </cell>
          <cell r="H1257" t="str">
            <v>USA</v>
          </cell>
          <cell r="I1257" t="str">
            <v>M</v>
          </cell>
          <cell r="J1257" t="str">
            <v>M</v>
          </cell>
          <cell r="K1257" t="str">
            <v>OH</v>
          </cell>
          <cell r="L1257">
            <v>4</v>
          </cell>
          <cell r="M1257">
            <v>3</v>
          </cell>
          <cell r="N1257" t="str">
            <v>Y</v>
          </cell>
          <cell r="O1257">
            <v>3</v>
          </cell>
          <cell r="Q1257" t="str">
            <v>30-60</v>
          </cell>
          <cell r="R1257" t="str">
            <v>B</v>
          </cell>
          <cell r="S1257" t="str">
            <v>Douglas Elliman</v>
          </cell>
          <cell r="W1257">
            <v>37797</v>
          </cell>
        </row>
        <row r="1258">
          <cell r="G1258" t="str">
            <v>Giulvezan</v>
          </cell>
          <cell r="H1258" t="str">
            <v>NYC</v>
          </cell>
          <cell r="I1258" t="str">
            <v>M</v>
          </cell>
          <cell r="J1258" t="str">
            <v>N</v>
          </cell>
          <cell r="K1258" t="str">
            <v>RA</v>
          </cell>
          <cell r="L1258">
            <v>2</v>
          </cell>
          <cell r="M1258">
            <v>3</v>
          </cell>
          <cell r="N1258" t="str">
            <v>Y</v>
          </cell>
          <cell r="O1258" t="str">
            <v>S</v>
          </cell>
          <cell r="Q1258" t="str">
            <v>60-90</v>
          </cell>
          <cell r="R1258" t="str">
            <v>O</v>
          </cell>
          <cell r="S1258" t="str">
            <v>Douglas Elliman</v>
          </cell>
          <cell r="W1258">
            <v>37797</v>
          </cell>
        </row>
        <row r="1259">
          <cell r="G1259" t="str">
            <v>Mitra</v>
          </cell>
          <cell r="H1259" t="str">
            <v>NYC</v>
          </cell>
          <cell r="I1259" t="str">
            <v>D</v>
          </cell>
          <cell r="J1259" t="str">
            <v>U</v>
          </cell>
          <cell r="K1259" t="str">
            <v>RA</v>
          </cell>
          <cell r="L1259">
            <v>2</v>
          </cell>
          <cell r="M1259">
            <v>1</v>
          </cell>
          <cell r="N1259" t="str">
            <v>Y</v>
          </cell>
          <cell r="O1259">
            <v>1</v>
          </cell>
          <cell r="Q1259" t="str">
            <v>30-60</v>
          </cell>
          <cell r="R1259" t="str">
            <v>O</v>
          </cell>
          <cell r="S1259" t="str">
            <v>Douglas Elliman</v>
          </cell>
          <cell r="W1259">
            <v>37797</v>
          </cell>
        </row>
        <row r="1260">
          <cell r="G1260" t="str">
            <v>Ragin</v>
          </cell>
          <cell r="H1260" t="str">
            <v>NYC</v>
          </cell>
          <cell r="I1260" t="str">
            <v>D</v>
          </cell>
          <cell r="J1260" t="str">
            <v>U</v>
          </cell>
          <cell r="K1260" t="str">
            <v>RA</v>
          </cell>
          <cell r="L1260">
            <v>2</v>
          </cell>
          <cell r="M1260">
            <v>1</v>
          </cell>
          <cell r="O1260">
            <v>1</v>
          </cell>
          <cell r="Q1260" t="str">
            <v>30-60</v>
          </cell>
          <cell r="R1260" t="str">
            <v>O</v>
          </cell>
          <cell r="W1260">
            <v>37797</v>
          </cell>
        </row>
        <row r="1261">
          <cell r="G1261" t="str">
            <v>Hawkins</v>
          </cell>
          <cell r="H1261" t="str">
            <v>NYC</v>
          </cell>
          <cell r="I1261" t="str">
            <v>O</v>
          </cell>
          <cell r="J1261" t="str">
            <v>M</v>
          </cell>
          <cell r="K1261" t="str">
            <v>RA</v>
          </cell>
          <cell r="L1261">
            <v>3</v>
          </cell>
          <cell r="M1261">
            <v>3</v>
          </cell>
          <cell r="N1261" t="str">
            <v>N</v>
          </cell>
          <cell r="O1261">
            <v>1</v>
          </cell>
          <cell r="Q1261" t="str">
            <v>30-60</v>
          </cell>
          <cell r="R1261" t="str">
            <v>W</v>
          </cell>
          <cell r="W1261">
            <v>37797</v>
          </cell>
        </row>
        <row r="1262">
          <cell r="G1262" t="str">
            <v>Proctor</v>
          </cell>
          <cell r="H1262" t="str">
            <v>TRI</v>
          </cell>
          <cell r="I1262" t="str">
            <v>D</v>
          </cell>
          <cell r="J1262" t="str">
            <v>M</v>
          </cell>
          <cell r="K1262" t="str">
            <v>RA</v>
          </cell>
          <cell r="L1262">
            <v>5</v>
          </cell>
          <cell r="M1262">
            <v>1</v>
          </cell>
          <cell r="N1262" t="str">
            <v>N</v>
          </cell>
          <cell r="O1262">
            <v>2</v>
          </cell>
          <cell r="Q1262" t="str">
            <v>30-60</v>
          </cell>
          <cell r="R1262" t="str">
            <v>W</v>
          </cell>
          <cell r="W1262">
            <v>37797</v>
          </cell>
        </row>
        <row r="1263">
          <cell r="G1263" t="str">
            <v>Proctor</v>
          </cell>
          <cell r="H1263" t="str">
            <v>TRI</v>
          </cell>
          <cell r="I1263" t="str">
            <v>D</v>
          </cell>
          <cell r="J1263" t="str">
            <v>M</v>
          </cell>
          <cell r="K1263" t="str">
            <v>RA</v>
          </cell>
          <cell r="L1263">
            <v>5</v>
          </cell>
          <cell r="M1263">
            <v>1</v>
          </cell>
          <cell r="N1263" t="str">
            <v>N</v>
          </cell>
          <cell r="O1263">
            <v>2</v>
          </cell>
          <cell r="Q1263" t="str">
            <v>30-60</v>
          </cell>
          <cell r="R1263" t="str">
            <v>W</v>
          </cell>
          <cell r="W1263">
            <v>0</v>
          </cell>
        </row>
        <row r="1264">
          <cell r="G1264" t="str">
            <v>Goodwin</v>
          </cell>
          <cell r="H1264" t="str">
            <v>NYC</v>
          </cell>
          <cell r="I1264" t="str">
            <v>D</v>
          </cell>
          <cell r="J1264" t="str">
            <v>S</v>
          </cell>
          <cell r="K1264" t="str">
            <v>OH</v>
          </cell>
          <cell r="L1264">
            <v>5</v>
          </cell>
          <cell r="M1264">
            <v>1</v>
          </cell>
          <cell r="N1264" t="str">
            <v>N</v>
          </cell>
          <cell r="O1264">
            <v>1</v>
          </cell>
          <cell r="Q1264" t="str">
            <v>IMMED</v>
          </cell>
          <cell r="R1264" t="str">
            <v>B</v>
          </cell>
          <cell r="S1264" t="str">
            <v>Lara Serebian</v>
          </cell>
          <cell r="W1264">
            <v>37798</v>
          </cell>
        </row>
        <row r="1265">
          <cell r="G1265" t="str">
            <v>Beker</v>
          </cell>
          <cell r="H1265" t="str">
            <v>USA</v>
          </cell>
          <cell r="I1265" t="str">
            <v>U</v>
          </cell>
          <cell r="J1265" t="str">
            <v>O</v>
          </cell>
          <cell r="K1265" t="str">
            <v>OH</v>
          </cell>
          <cell r="L1265">
            <v>4</v>
          </cell>
          <cell r="N1265" t="str">
            <v>N</v>
          </cell>
          <cell r="O1265">
            <v>2</v>
          </cell>
          <cell r="Q1265" t="str">
            <v>30-60</v>
          </cell>
          <cell r="R1265" t="str">
            <v>B</v>
          </cell>
          <cell r="S1265" t="str">
            <v>DJ Knight/Nancy Fisher</v>
          </cell>
          <cell r="W1265">
            <v>37798</v>
          </cell>
        </row>
        <row r="1266">
          <cell r="G1266" t="str">
            <v>Kim</v>
          </cell>
          <cell r="H1266" t="str">
            <v>USA</v>
          </cell>
          <cell r="I1266" t="str">
            <v>U</v>
          </cell>
          <cell r="J1266" t="str">
            <v>O</v>
          </cell>
          <cell r="K1266" t="str">
            <v>OH</v>
          </cell>
          <cell r="L1266">
            <v>3</v>
          </cell>
          <cell r="M1266">
            <v>2</v>
          </cell>
          <cell r="N1266" t="str">
            <v>N</v>
          </cell>
          <cell r="O1266">
            <v>1</v>
          </cell>
          <cell r="Q1266" t="str">
            <v>IMMED</v>
          </cell>
          <cell r="R1266" t="str">
            <v>N</v>
          </cell>
          <cell r="S1266" t="str">
            <v>DJ Knight/Nancy Fisher</v>
          </cell>
          <cell r="W1266">
            <v>37798</v>
          </cell>
        </row>
        <row r="1267">
          <cell r="G1267" t="str">
            <v>Masourdi</v>
          </cell>
          <cell r="H1267" t="str">
            <v>NYC</v>
          </cell>
          <cell r="I1267" t="str">
            <v>D</v>
          </cell>
          <cell r="J1267" t="str">
            <v>P</v>
          </cell>
          <cell r="K1267" t="str">
            <v>OH</v>
          </cell>
          <cell r="L1267">
            <v>3</v>
          </cell>
          <cell r="M1267">
            <v>2</v>
          </cell>
          <cell r="N1267" t="str">
            <v>N</v>
          </cell>
          <cell r="O1267">
            <v>1</v>
          </cell>
          <cell r="Q1267" t="str">
            <v>IMMED</v>
          </cell>
          <cell r="R1267" t="str">
            <v>W</v>
          </cell>
          <cell r="S1267" t="str">
            <v>DJ Knight/Nancy Fisher</v>
          </cell>
          <cell r="W1267">
            <v>37798</v>
          </cell>
        </row>
        <row r="1268">
          <cell r="G1268" t="str">
            <v>Alird</v>
          </cell>
          <cell r="H1268" t="str">
            <v>NYC</v>
          </cell>
          <cell r="I1268" t="str">
            <v>D</v>
          </cell>
          <cell r="J1268" t="str">
            <v>P</v>
          </cell>
          <cell r="K1268" t="str">
            <v>OH</v>
          </cell>
          <cell r="L1268">
            <v>3</v>
          </cell>
          <cell r="M1268">
            <v>2</v>
          </cell>
          <cell r="N1268" t="str">
            <v>N</v>
          </cell>
          <cell r="O1268">
            <v>1</v>
          </cell>
          <cell r="Q1268" t="str">
            <v>IMMED</v>
          </cell>
          <cell r="R1268" t="str">
            <v>W</v>
          </cell>
          <cell r="W1268">
            <v>37798</v>
          </cell>
        </row>
        <row r="1269">
          <cell r="G1269" t="str">
            <v>Wrobleski</v>
          </cell>
          <cell r="H1269" t="str">
            <v>NYC</v>
          </cell>
          <cell r="I1269" t="str">
            <v>D</v>
          </cell>
          <cell r="J1269" t="str">
            <v>O</v>
          </cell>
          <cell r="K1269" t="str">
            <v>RA</v>
          </cell>
          <cell r="L1269">
            <v>3</v>
          </cell>
          <cell r="M1269">
            <v>2</v>
          </cell>
          <cell r="N1269" t="str">
            <v>N</v>
          </cell>
          <cell r="O1269">
            <v>1</v>
          </cell>
          <cell r="Q1269" t="str">
            <v>30-60</v>
          </cell>
          <cell r="R1269" t="str">
            <v>W</v>
          </cell>
          <cell r="W1269">
            <v>37798</v>
          </cell>
        </row>
        <row r="1270">
          <cell r="G1270" t="str">
            <v>Dlodrez</v>
          </cell>
          <cell r="H1270" t="str">
            <v>O</v>
          </cell>
          <cell r="I1270" t="str">
            <v>U</v>
          </cell>
          <cell r="J1270" t="str">
            <v>M</v>
          </cell>
          <cell r="K1270" t="str">
            <v>RH</v>
          </cell>
          <cell r="L1270">
            <v>3</v>
          </cell>
          <cell r="M1270">
            <v>4</v>
          </cell>
          <cell r="N1270" t="str">
            <v>N</v>
          </cell>
          <cell r="O1270">
            <v>2</v>
          </cell>
          <cell r="Q1270" t="str">
            <v>30-60</v>
          </cell>
          <cell r="R1270" t="str">
            <v>W</v>
          </cell>
          <cell r="W1270">
            <v>37798</v>
          </cell>
        </row>
        <row r="1271">
          <cell r="G1271" t="str">
            <v>Maschi</v>
          </cell>
          <cell r="H1271" t="str">
            <v>O</v>
          </cell>
          <cell r="I1271" t="str">
            <v>U</v>
          </cell>
          <cell r="J1271" t="str">
            <v>M</v>
          </cell>
          <cell r="K1271" t="str">
            <v>RH</v>
          </cell>
          <cell r="L1271">
            <v>3</v>
          </cell>
          <cell r="M1271">
            <v>4</v>
          </cell>
          <cell r="N1271" t="str">
            <v>N</v>
          </cell>
          <cell r="O1271">
            <v>2</v>
          </cell>
          <cell r="Q1271" t="str">
            <v>30-60</v>
          </cell>
          <cell r="R1271" t="str">
            <v>W</v>
          </cell>
          <cell r="W1271">
            <v>37798</v>
          </cell>
        </row>
        <row r="1272">
          <cell r="G1272" t="str">
            <v>Lur</v>
          </cell>
          <cell r="H1272" t="str">
            <v>NYC</v>
          </cell>
          <cell r="I1272" t="str">
            <v>M</v>
          </cell>
          <cell r="J1272" t="str">
            <v>M</v>
          </cell>
          <cell r="K1272" t="str">
            <v>RH</v>
          </cell>
          <cell r="L1272">
            <v>5</v>
          </cell>
          <cell r="M1272">
            <v>4</v>
          </cell>
          <cell r="N1272" t="str">
            <v>N</v>
          </cell>
          <cell r="O1272">
            <v>3</v>
          </cell>
          <cell r="Q1272" t="str">
            <v>30-60</v>
          </cell>
          <cell r="R1272" t="str">
            <v>I</v>
          </cell>
          <cell r="W1272">
            <v>37798</v>
          </cell>
        </row>
        <row r="1273">
          <cell r="G1273" t="str">
            <v>Chen</v>
          </cell>
          <cell r="H1273" t="str">
            <v>NYC</v>
          </cell>
          <cell r="I1273" t="str">
            <v>M</v>
          </cell>
          <cell r="L1273">
            <v>5</v>
          </cell>
          <cell r="O1273">
            <v>3</v>
          </cell>
          <cell r="Q1273" t="str">
            <v>30-60</v>
          </cell>
          <cell r="R1273" t="str">
            <v>I</v>
          </cell>
          <cell r="W1273">
            <v>37798</v>
          </cell>
        </row>
        <row r="1274">
          <cell r="G1274" t="str">
            <v>Nachman</v>
          </cell>
          <cell r="H1274" t="str">
            <v>NYC</v>
          </cell>
          <cell r="I1274" t="str">
            <v>M</v>
          </cell>
          <cell r="L1274">
            <v>5</v>
          </cell>
          <cell r="O1274">
            <v>3</v>
          </cell>
          <cell r="Q1274" t="str">
            <v>30-60</v>
          </cell>
          <cell r="R1274" t="str">
            <v>W</v>
          </cell>
          <cell r="W1274">
            <v>37798</v>
          </cell>
        </row>
        <row r="1275">
          <cell r="G1275" t="str">
            <v>Itskovitz</v>
          </cell>
          <cell r="H1275" t="str">
            <v>NYC</v>
          </cell>
          <cell r="I1275" t="str">
            <v>O</v>
          </cell>
          <cell r="J1275" t="str">
            <v>O</v>
          </cell>
          <cell r="L1275">
            <v>5</v>
          </cell>
          <cell r="M1275">
            <v>2</v>
          </cell>
          <cell r="N1275" t="str">
            <v>N</v>
          </cell>
          <cell r="O1275">
            <v>1</v>
          </cell>
          <cell r="R1275" t="str">
            <v>W</v>
          </cell>
          <cell r="W1275">
            <v>37798</v>
          </cell>
        </row>
        <row r="1276">
          <cell r="G1276" t="str">
            <v>Itskovitz</v>
          </cell>
          <cell r="H1276" t="str">
            <v>NYC</v>
          </cell>
          <cell r="I1276" t="str">
            <v>O</v>
          </cell>
          <cell r="J1276" t="str">
            <v>O</v>
          </cell>
          <cell r="L1276">
            <v>5</v>
          </cell>
          <cell r="M1276">
            <v>2</v>
          </cell>
          <cell r="N1276" t="str">
            <v>N</v>
          </cell>
          <cell r="O1276">
            <v>1</v>
          </cell>
          <cell r="R1276" t="str">
            <v>W</v>
          </cell>
          <cell r="W1276">
            <v>0</v>
          </cell>
        </row>
        <row r="1277">
          <cell r="G1277" t="str">
            <v>Itskovitz</v>
          </cell>
          <cell r="H1277" t="str">
            <v>NYC</v>
          </cell>
          <cell r="I1277" t="str">
            <v>O</v>
          </cell>
          <cell r="J1277" t="str">
            <v>O</v>
          </cell>
          <cell r="L1277">
            <v>5</v>
          </cell>
          <cell r="M1277">
            <v>2</v>
          </cell>
          <cell r="N1277" t="str">
            <v>N</v>
          </cell>
          <cell r="O1277">
            <v>1</v>
          </cell>
          <cell r="R1277" t="str">
            <v>W</v>
          </cell>
          <cell r="W1277">
            <v>0</v>
          </cell>
        </row>
        <row r="1278">
          <cell r="W1278">
            <v>0</v>
          </cell>
        </row>
        <row r="1279">
          <cell r="W1279">
            <v>0</v>
          </cell>
        </row>
        <row r="1280">
          <cell r="W1280">
            <v>0</v>
          </cell>
        </row>
        <row r="1281">
          <cell r="W1281">
            <v>0</v>
          </cell>
        </row>
        <row r="1282">
          <cell r="W1282">
            <v>0</v>
          </cell>
        </row>
        <row r="1283">
          <cell r="W1283">
            <v>0</v>
          </cell>
        </row>
        <row r="1284">
          <cell r="W1284">
            <v>0</v>
          </cell>
        </row>
        <row r="1285">
          <cell r="G1285" t="str">
            <v>Muscarella</v>
          </cell>
          <cell r="H1285" t="str">
            <v>NYC</v>
          </cell>
          <cell r="I1285" t="str">
            <v>D</v>
          </cell>
          <cell r="J1285" t="str">
            <v>N</v>
          </cell>
          <cell r="L1285">
            <v>5</v>
          </cell>
          <cell r="M1285">
            <v>1</v>
          </cell>
          <cell r="N1285" t="str">
            <v>N</v>
          </cell>
          <cell r="O1285">
            <v>3</v>
          </cell>
          <cell r="Q1285" t="str">
            <v>30-60</v>
          </cell>
          <cell r="R1285" t="str">
            <v>B</v>
          </cell>
          <cell r="S1285" t="str">
            <v>Citi Habitats/Janice Auriccio</v>
          </cell>
          <cell r="W1285">
            <v>37799</v>
          </cell>
        </row>
        <row r="1286">
          <cell r="G1286" t="str">
            <v>Sayali</v>
          </cell>
          <cell r="H1286" t="str">
            <v>NYC</v>
          </cell>
          <cell r="I1286" t="str">
            <v>O</v>
          </cell>
          <cell r="J1286" t="str">
            <v>M</v>
          </cell>
          <cell r="L1286">
            <v>2</v>
          </cell>
          <cell r="M1286">
            <v>1</v>
          </cell>
          <cell r="N1286" t="str">
            <v>N</v>
          </cell>
          <cell r="O1286" t="str">
            <v>S</v>
          </cell>
          <cell r="Q1286" t="str">
            <v>60-90</v>
          </cell>
          <cell r="R1286" t="str">
            <v>N</v>
          </cell>
          <cell r="S1286" t="str">
            <v>Citi Habitats/Janice Auriccio</v>
          </cell>
          <cell r="W1286">
            <v>37799</v>
          </cell>
        </row>
        <row r="1287">
          <cell r="G1287" t="str">
            <v>Sacks</v>
          </cell>
          <cell r="H1287" t="str">
            <v>USA</v>
          </cell>
          <cell r="I1287" t="str">
            <v>O</v>
          </cell>
          <cell r="J1287" t="str">
            <v>M</v>
          </cell>
          <cell r="L1287">
            <v>5</v>
          </cell>
          <cell r="M1287">
            <v>2</v>
          </cell>
          <cell r="N1287" t="str">
            <v>N</v>
          </cell>
          <cell r="O1287">
            <v>2</v>
          </cell>
          <cell r="Q1287" t="str">
            <v>30-60</v>
          </cell>
          <cell r="R1287" t="str">
            <v>B</v>
          </cell>
          <cell r="S1287" t="str">
            <v>Halstead/Annie Hawkins</v>
          </cell>
          <cell r="W1287">
            <v>37799</v>
          </cell>
        </row>
        <row r="1288">
          <cell r="G1288" t="str">
            <v>Cameron</v>
          </cell>
          <cell r="H1288" t="str">
            <v>NYC</v>
          </cell>
          <cell r="I1288" t="str">
            <v>M</v>
          </cell>
          <cell r="J1288" t="str">
            <v>M</v>
          </cell>
          <cell r="K1288" t="str">
            <v>RA</v>
          </cell>
          <cell r="L1288">
            <v>5</v>
          </cell>
          <cell r="M1288">
            <v>2</v>
          </cell>
          <cell r="N1288" t="str">
            <v>N</v>
          </cell>
          <cell r="O1288">
            <v>2</v>
          </cell>
          <cell r="Q1288" t="str">
            <v>FLEX</v>
          </cell>
          <cell r="R1288" t="str">
            <v>W</v>
          </cell>
          <cell r="S1288" t="str">
            <v>Halstead/Annie Hawkins</v>
          </cell>
          <cell r="W1288">
            <v>37799</v>
          </cell>
        </row>
        <row r="1289">
          <cell r="G1289" t="str">
            <v>Hunt</v>
          </cell>
          <cell r="H1289" t="str">
            <v>NYC</v>
          </cell>
          <cell r="I1289" t="str">
            <v>D</v>
          </cell>
          <cell r="J1289" t="str">
            <v>O</v>
          </cell>
          <cell r="K1289" t="str">
            <v>RA</v>
          </cell>
          <cell r="L1289">
            <v>4</v>
          </cell>
          <cell r="M1289">
            <v>1</v>
          </cell>
          <cell r="N1289" t="str">
            <v>N</v>
          </cell>
          <cell r="O1289">
            <v>1</v>
          </cell>
          <cell r="Q1289" t="str">
            <v>30-60</v>
          </cell>
          <cell r="R1289" t="str">
            <v>R</v>
          </cell>
          <cell r="S1289" t="str">
            <v>Halstead/Annie Hawkins</v>
          </cell>
          <cell r="W1289">
            <v>37799</v>
          </cell>
        </row>
        <row r="1290">
          <cell r="G1290" t="str">
            <v>Hunt</v>
          </cell>
          <cell r="H1290" t="str">
            <v>NYC</v>
          </cell>
          <cell r="I1290" t="str">
            <v>D</v>
          </cell>
          <cell r="J1290" t="str">
            <v>O</v>
          </cell>
          <cell r="K1290" t="str">
            <v>RA</v>
          </cell>
          <cell r="L1290">
            <v>4</v>
          </cell>
          <cell r="M1290">
            <v>1</v>
          </cell>
          <cell r="N1290" t="str">
            <v>N</v>
          </cell>
          <cell r="O1290">
            <v>1</v>
          </cell>
          <cell r="Q1290" t="str">
            <v>30-60</v>
          </cell>
          <cell r="R1290" t="str">
            <v>R</v>
          </cell>
          <cell r="W1290">
            <v>0</v>
          </cell>
        </row>
        <row r="1291">
          <cell r="G1291" t="str">
            <v>Hunt</v>
          </cell>
          <cell r="H1291" t="str">
            <v>NYC</v>
          </cell>
          <cell r="I1291" t="str">
            <v>D</v>
          </cell>
          <cell r="J1291" t="str">
            <v>O</v>
          </cell>
          <cell r="K1291" t="str">
            <v>RA</v>
          </cell>
          <cell r="L1291">
            <v>4</v>
          </cell>
          <cell r="M1291">
            <v>1</v>
          </cell>
          <cell r="N1291" t="str">
            <v>N</v>
          </cell>
          <cell r="O1291">
            <v>1</v>
          </cell>
          <cell r="Q1291" t="str">
            <v>30-60</v>
          </cell>
          <cell r="R1291" t="str">
            <v>R</v>
          </cell>
          <cell r="W1291">
            <v>0</v>
          </cell>
        </row>
        <row r="1292">
          <cell r="W1292">
            <v>0</v>
          </cell>
        </row>
        <row r="1293">
          <cell r="W1293">
            <v>0</v>
          </cell>
        </row>
        <row r="1294">
          <cell r="W1294">
            <v>0</v>
          </cell>
        </row>
        <row r="1295">
          <cell r="G1295" t="str">
            <v>Fistamie</v>
          </cell>
          <cell r="I1295" t="str">
            <v>D</v>
          </cell>
          <cell r="J1295" t="str">
            <v>U</v>
          </cell>
          <cell r="L1295">
            <v>4</v>
          </cell>
          <cell r="M1295">
            <v>2</v>
          </cell>
          <cell r="N1295" t="str">
            <v>N</v>
          </cell>
          <cell r="O1295">
            <v>1</v>
          </cell>
          <cell r="Q1295" t="str">
            <v>30-60</v>
          </cell>
          <cell r="R1295" t="str">
            <v>N</v>
          </cell>
          <cell r="W1295">
            <v>37800</v>
          </cell>
        </row>
        <row r="1296">
          <cell r="G1296" t="str">
            <v>Barry</v>
          </cell>
          <cell r="H1296" t="str">
            <v>TRI</v>
          </cell>
          <cell r="I1296" t="str">
            <v>D</v>
          </cell>
          <cell r="J1296" t="str">
            <v>M</v>
          </cell>
          <cell r="K1296" t="str">
            <v>RA</v>
          </cell>
          <cell r="L1296">
            <v>4</v>
          </cell>
          <cell r="M1296">
            <v>2</v>
          </cell>
          <cell r="N1296" t="str">
            <v>N</v>
          </cell>
          <cell r="O1296">
            <v>1</v>
          </cell>
          <cell r="Q1296" t="str">
            <v>60-90</v>
          </cell>
          <cell r="R1296" t="str">
            <v>W</v>
          </cell>
          <cell r="W1296">
            <v>37800</v>
          </cell>
        </row>
        <row r="1297">
          <cell r="G1297" t="str">
            <v>Heiden</v>
          </cell>
          <cell r="H1297" t="str">
            <v>TRI</v>
          </cell>
          <cell r="I1297" t="str">
            <v>M</v>
          </cell>
          <cell r="J1297" t="str">
            <v>M</v>
          </cell>
          <cell r="K1297" t="str">
            <v>RA</v>
          </cell>
          <cell r="L1297">
            <v>2</v>
          </cell>
          <cell r="M1297">
            <v>2</v>
          </cell>
          <cell r="N1297" t="str">
            <v>N</v>
          </cell>
          <cell r="O1297">
            <v>1</v>
          </cell>
          <cell r="Q1297" t="str">
            <v>60-90</v>
          </cell>
          <cell r="R1297" t="str">
            <v>W</v>
          </cell>
          <cell r="W1297">
            <v>37800</v>
          </cell>
        </row>
        <row r="1298">
          <cell r="G1298" t="str">
            <v>Callif</v>
          </cell>
          <cell r="H1298" t="str">
            <v>NYC</v>
          </cell>
          <cell r="I1298" t="str">
            <v>M</v>
          </cell>
          <cell r="J1298" t="str">
            <v>M</v>
          </cell>
          <cell r="K1298" t="str">
            <v>RA</v>
          </cell>
          <cell r="L1298">
            <v>4</v>
          </cell>
          <cell r="M1298">
            <v>2</v>
          </cell>
          <cell r="N1298" t="str">
            <v>N</v>
          </cell>
          <cell r="O1298">
            <v>1</v>
          </cell>
          <cell r="Q1298" t="str">
            <v>60-90</v>
          </cell>
          <cell r="R1298" t="str">
            <v>W</v>
          </cell>
          <cell r="W1298">
            <v>37800</v>
          </cell>
        </row>
        <row r="1299">
          <cell r="G1299" t="str">
            <v>Mullins</v>
          </cell>
          <cell r="H1299" t="str">
            <v>TRI</v>
          </cell>
          <cell r="I1299" t="str">
            <v>D</v>
          </cell>
          <cell r="J1299" t="str">
            <v>M</v>
          </cell>
          <cell r="K1299" t="str">
            <v>RA</v>
          </cell>
          <cell r="L1299">
            <v>3</v>
          </cell>
          <cell r="M1299">
            <v>2</v>
          </cell>
          <cell r="N1299" t="str">
            <v>Y</v>
          </cell>
          <cell r="O1299">
            <v>2</v>
          </cell>
          <cell r="Q1299" t="str">
            <v>30-60</v>
          </cell>
          <cell r="R1299" t="str">
            <v>B</v>
          </cell>
          <cell r="S1299" t="str">
            <v>Bond/Chris Dallas</v>
          </cell>
          <cell r="W1299">
            <v>37800</v>
          </cell>
        </row>
        <row r="1300">
          <cell r="G1300" t="str">
            <v>Glupta</v>
          </cell>
          <cell r="H1300" t="str">
            <v>TRI</v>
          </cell>
          <cell r="I1300" t="str">
            <v>M</v>
          </cell>
          <cell r="J1300" t="str">
            <v>N</v>
          </cell>
          <cell r="L1300">
            <v>5</v>
          </cell>
          <cell r="M1300">
            <v>2</v>
          </cell>
          <cell r="N1300" t="str">
            <v>N</v>
          </cell>
          <cell r="O1300">
            <v>3</v>
          </cell>
          <cell r="Q1300" t="str">
            <v>60-90</v>
          </cell>
          <cell r="R1300" t="str">
            <v>N</v>
          </cell>
          <cell r="S1300" t="str">
            <v>Bond/Chris Dallas</v>
          </cell>
          <cell r="W1300">
            <v>37800</v>
          </cell>
        </row>
        <row r="1301">
          <cell r="G1301" t="str">
            <v>Greensten</v>
          </cell>
          <cell r="H1301" t="str">
            <v>NYC</v>
          </cell>
          <cell r="I1301" t="str">
            <v>O</v>
          </cell>
          <cell r="J1301" t="str">
            <v>M</v>
          </cell>
          <cell r="K1301" t="str">
            <v>RA</v>
          </cell>
          <cell r="L1301">
            <v>5</v>
          </cell>
          <cell r="M1301">
            <v>1</v>
          </cell>
          <cell r="N1301" t="str">
            <v>N</v>
          </cell>
          <cell r="O1301" t="str">
            <v>S</v>
          </cell>
          <cell r="Q1301" t="str">
            <v>60-90</v>
          </cell>
          <cell r="R1301" t="str">
            <v>W</v>
          </cell>
          <cell r="S1301" t="str">
            <v>Bond/Chris Dallas</v>
          </cell>
          <cell r="W1301">
            <v>37800</v>
          </cell>
        </row>
        <row r="1302">
          <cell r="G1302" t="str">
            <v>Schmidt</v>
          </cell>
          <cell r="H1302" t="str">
            <v>NYC</v>
          </cell>
          <cell r="I1302" t="str">
            <v>D</v>
          </cell>
          <cell r="J1302" t="str">
            <v>N</v>
          </cell>
          <cell r="K1302" t="str">
            <v>RA</v>
          </cell>
          <cell r="L1302">
            <v>2</v>
          </cell>
          <cell r="M1302">
            <v>1</v>
          </cell>
          <cell r="N1302" t="str">
            <v>N</v>
          </cell>
          <cell r="O1302">
            <v>2</v>
          </cell>
          <cell r="Q1302" t="str">
            <v>30-60</v>
          </cell>
          <cell r="R1302" t="str">
            <v>W</v>
          </cell>
          <cell r="W1302">
            <v>37800</v>
          </cell>
        </row>
        <row r="1303">
          <cell r="G1303" t="str">
            <v>Kurtz</v>
          </cell>
          <cell r="H1303" t="str">
            <v>NYC</v>
          </cell>
          <cell r="I1303" t="str">
            <v>D</v>
          </cell>
          <cell r="J1303" t="str">
            <v>U</v>
          </cell>
          <cell r="K1303" t="str">
            <v>RA</v>
          </cell>
          <cell r="L1303">
            <v>2</v>
          </cell>
          <cell r="M1303">
            <v>2</v>
          </cell>
          <cell r="N1303" t="str">
            <v>Y</v>
          </cell>
          <cell r="O1303">
            <v>2</v>
          </cell>
          <cell r="Q1303" t="str">
            <v>30-60</v>
          </cell>
          <cell r="R1303" t="str">
            <v>N</v>
          </cell>
          <cell r="W1303">
            <v>37800</v>
          </cell>
        </row>
        <row r="1304">
          <cell r="G1304" t="str">
            <v>Fooshee</v>
          </cell>
          <cell r="H1304" t="str">
            <v>NYC</v>
          </cell>
          <cell r="I1304" t="str">
            <v>D</v>
          </cell>
          <cell r="J1304" t="str">
            <v>O</v>
          </cell>
          <cell r="K1304" t="str">
            <v>RA</v>
          </cell>
          <cell r="L1304">
            <v>5</v>
          </cell>
          <cell r="M1304">
            <v>2</v>
          </cell>
          <cell r="N1304" t="str">
            <v>N</v>
          </cell>
          <cell r="O1304">
            <v>2</v>
          </cell>
          <cell r="Q1304" t="str">
            <v>30-60</v>
          </cell>
          <cell r="R1304" t="str">
            <v>W</v>
          </cell>
          <cell r="W1304">
            <v>37800</v>
          </cell>
        </row>
        <row r="1305">
          <cell r="G1305" t="str">
            <v>Kepusta</v>
          </cell>
          <cell r="H1305" t="str">
            <v>NYC</v>
          </cell>
          <cell r="I1305" t="str">
            <v>D</v>
          </cell>
          <cell r="J1305" t="str">
            <v>N</v>
          </cell>
          <cell r="K1305" t="str">
            <v>OC</v>
          </cell>
          <cell r="L1305">
            <v>4</v>
          </cell>
          <cell r="M1305">
            <v>2</v>
          </cell>
          <cell r="N1305" t="str">
            <v>N</v>
          </cell>
          <cell r="O1305">
            <v>1</v>
          </cell>
          <cell r="Q1305" t="str">
            <v>30-60</v>
          </cell>
          <cell r="R1305" t="str">
            <v>O</v>
          </cell>
          <cell r="W1305">
            <v>37800</v>
          </cell>
        </row>
        <row r="1306">
          <cell r="G1306" t="str">
            <v>Budec</v>
          </cell>
          <cell r="H1306" t="str">
            <v>NYC</v>
          </cell>
          <cell r="I1306" t="str">
            <v>M</v>
          </cell>
          <cell r="J1306" t="str">
            <v>N</v>
          </cell>
          <cell r="K1306" t="str">
            <v>RA</v>
          </cell>
          <cell r="L1306">
            <v>2</v>
          </cell>
          <cell r="M1306">
            <v>1</v>
          </cell>
          <cell r="N1306" t="str">
            <v>N</v>
          </cell>
          <cell r="O1306" t="str">
            <v>S</v>
          </cell>
          <cell r="Q1306" t="str">
            <v>60-90</v>
          </cell>
          <cell r="R1306" t="str">
            <v>W</v>
          </cell>
          <cell r="W1306">
            <v>37800</v>
          </cell>
        </row>
        <row r="1307">
          <cell r="G1307" t="str">
            <v>Tanzola</v>
          </cell>
          <cell r="H1307" t="str">
            <v>NYC</v>
          </cell>
          <cell r="I1307" t="str">
            <v>M</v>
          </cell>
          <cell r="J1307" t="str">
            <v>O</v>
          </cell>
          <cell r="K1307" t="str">
            <v>RA</v>
          </cell>
          <cell r="L1307">
            <v>3</v>
          </cell>
          <cell r="M1307">
            <v>1</v>
          </cell>
          <cell r="N1307" t="str">
            <v>N</v>
          </cell>
          <cell r="O1307">
            <v>1</v>
          </cell>
          <cell r="Q1307" t="str">
            <v>60-90</v>
          </cell>
          <cell r="R1307" t="str">
            <v>W</v>
          </cell>
          <cell r="W1307">
            <v>37800</v>
          </cell>
        </row>
        <row r="1308">
          <cell r="G1308" t="str">
            <v>Sackind</v>
          </cell>
          <cell r="H1308" t="str">
            <v>NYC</v>
          </cell>
          <cell r="I1308" t="str">
            <v>M</v>
          </cell>
          <cell r="J1308" t="str">
            <v>N</v>
          </cell>
          <cell r="K1308" t="str">
            <v>RA</v>
          </cell>
          <cell r="L1308">
            <v>4</v>
          </cell>
          <cell r="M1308">
            <v>1</v>
          </cell>
          <cell r="N1308" t="str">
            <v>N</v>
          </cell>
          <cell r="O1308">
            <v>1</v>
          </cell>
          <cell r="Q1308" t="str">
            <v>FLEX</v>
          </cell>
          <cell r="R1308" t="str">
            <v>N</v>
          </cell>
          <cell r="W1308">
            <v>37800</v>
          </cell>
        </row>
        <row r="1309">
          <cell r="G1309" t="str">
            <v>Kolosiana</v>
          </cell>
          <cell r="H1309" t="str">
            <v>NYC</v>
          </cell>
          <cell r="I1309" t="str">
            <v>M</v>
          </cell>
          <cell r="J1309" t="str">
            <v>N</v>
          </cell>
          <cell r="K1309" t="str">
            <v>RA</v>
          </cell>
          <cell r="L1309">
            <v>2</v>
          </cell>
          <cell r="N1309" t="str">
            <v>N</v>
          </cell>
          <cell r="O1309">
            <v>1</v>
          </cell>
          <cell r="Q1309" t="str">
            <v>60-90</v>
          </cell>
          <cell r="R1309" t="str">
            <v>N</v>
          </cell>
          <cell r="W1309">
            <v>37800</v>
          </cell>
        </row>
        <row r="1310">
          <cell r="G1310" t="str">
            <v>Gilliar</v>
          </cell>
          <cell r="H1310" t="str">
            <v>NYC</v>
          </cell>
          <cell r="I1310" t="str">
            <v>M</v>
          </cell>
          <cell r="J1310" t="str">
            <v>O</v>
          </cell>
          <cell r="K1310" t="str">
            <v>RA</v>
          </cell>
          <cell r="L1310">
            <v>2</v>
          </cell>
          <cell r="N1310" t="str">
            <v>N</v>
          </cell>
          <cell r="O1310" t="str">
            <v>S</v>
          </cell>
          <cell r="Q1310" t="str">
            <v>30-60</v>
          </cell>
          <cell r="R1310" t="str">
            <v>O</v>
          </cell>
          <cell r="W1310">
            <v>37800</v>
          </cell>
        </row>
        <row r="1311">
          <cell r="G1311" t="str">
            <v>Visser</v>
          </cell>
          <cell r="H1311" t="str">
            <v>NYC</v>
          </cell>
          <cell r="I1311" t="str">
            <v>D</v>
          </cell>
          <cell r="J1311" t="str">
            <v>U</v>
          </cell>
          <cell r="K1311" t="str">
            <v>RA</v>
          </cell>
          <cell r="L1311">
            <v>2</v>
          </cell>
          <cell r="M1311">
            <v>2</v>
          </cell>
          <cell r="N1311" t="str">
            <v>N</v>
          </cell>
          <cell r="O1311">
            <v>2</v>
          </cell>
          <cell r="Q1311" t="str">
            <v>30-60</v>
          </cell>
          <cell r="R1311" t="str">
            <v>W</v>
          </cell>
          <cell r="W1311">
            <v>37800</v>
          </cell>
        </row>
        <row r="1312">
          <cell r="G1312" t="str">
            <v>Sowch</v>
          </cell>
          <cell r="H1312" t="str">
            <v>USA</v>
          </cell>
          <cell r="I1312" t="str">
            <v>M</v>
          </cell>
          <cell r="J1312" t="str">
            <v>M</v>
          </cell>
          <cell r="K1312" t="str">
            <v>OH</v>
          </cell>
          <cell r="L1312">
            <v>5</v>
          </cell>
          <cell r="M1312">
            <v>1</v>
          </cell>
          <cell r="N1312" t="str">
            <v>N</v>
          </cell>
          <cell r="O1312">
            <v>1</v>
          </cell>
          <cell r="Q1312" t="str">
            <v>IMMED</v>
          </cell>
          <cell r="R1312" t="str">
            <v>O</v>
          </cell>
          <cell r="W1312">
            <v>37800</v>
          </cell>
        </row>
        <row r="1313">
          <cell r="G1313" t="str">
            <v>Choy</v>
          </cell>
          <cell r="H1313" t="str">
            <v>NYC</v>
          </cell>
          <cell r="I1313" t="str">
            <v>D</v>
          </cell>
          <cell r="J1313" t="str">
            <v>M</v>
          </cell>
          <cell r="K1313" t="str">
            <v>OC</v>
          </cell>
          <cell r="L1313">
            <v>2</v>
          </cell>
          <cell r="M1313">
            <v>1</v>
          </cell>
          <cell r="N1313" t="str">
            <v>N</v>
          </cell>
          <cell r="O1313" t="str">
            <v>S</v>
          </cell>
          <cell r="Q1313" t="str">
            <v>IMMED</v>
          </cell>
          <cell r="R1313" t="str">
            <v>W</v>
          </cell>
          <cell r="W1313">
            <v>37800</v>
          </cell>
        </row>
        <row r="1314">
          <cell r="G1314" t="str">
            <v>St. Pierre</v>
          </cell>
          <cell r="H1314" t="str">
            <v>O</v>
          </cell>
          <cell r="I1314" t="str">
            <v>D</v>
          </cell>
          <cell r="J1314" t="str">
            <v>M</v>
          </cell>
          <cell r="K1314" t="str">
            <v>RH</v>
          </cell>
          <cell r="L1314">
            <v>2</v>
          </cell>
          <cell r="M1314">
            <v>1</v>
          </cell>
          <cell r="N1314" t="str">
            <v>N</v>
          </cell>
          <cell r="O1314">
            <v>1</v>
          </cell>
          <cell r="Q1314" t="str">
            <v>60-90</v>
          </cell>
          <cell r="R1314" t="str">
            <v>O</v>
          </cell>
          <cell r="W1314">
            <v>37800</v>
          </cell>
        </row>
        <row r="1315">
          <cell r="G1315" t="str">
            <v>Gottlieb</v>
          </cell>
          <cell r="H1315" t="str">
            <v>NYC</v>
          </cell>
          <cell r="I1315" t="str">
            <v>M</v>
          </cell>
          <cell r="J1315" t="str">
            <v>N</v>
          </cell>
          <cell r="K1315" t="str">
            <v>RA</v>
          </cell>
          <cell r="L1315">
            <v>5</v>
          </cell>
          <cell r="M1315">
            <v>2</v>
          </cell>
          <cell r="N1315" t="str">
            <v>Y</v>
          </cell>
          <cell r="O1315">
            <v>2</v>
          </cell>
          <cell r="Q1315" t="str">
            <v>60-90</v>
          </cell>
          <cell r="R1315" t="str">
            <v>O</v>
          </cell>
          <cell r="W1315">
            <v>37800</v>
          </cell>
        </row>
        <row r="1316">
          <cell r="G1316" t="str">
            <v>Bailey</v>
          </cell>
          <cell r="H1316" t="str">
            <v>NYC</v>
          </cell>
          <cell r="I1316" t="str">
            <v>M</v>
          </cell>
          <cell r="J1316" t="str">
            <v>O</v>
          </cell>
          <cell r="K1316" t="str">
            <v>RA</v>
          </cell>
          <cell r="L1316">
            <v>5</v>
          </cell>
          <cell r="M1316">
            <v>2</v>
          </cell>
          <cell r="N1316" t="str">
            <v>N</v>
          </cell>
          <cell r="O1316">
            <v>1</v>
          </cell>
          <cell r="Q1316" t="str">
            <v>30-60</v>
          </cell>
          <cell r="R1316" t="str">
            <v>W</v>
          </cell>
          <cell r="W1316">
            <v>37800</v>
          </cell>
        </row>
        <row r="1317">
          <cell r="G1317" t="str">
            <v>Smiari</v>
          </cell>
          <cell r="H1317" t="str">
            <v>NYC</v>
          </cell>
          <cell r="I1317" t="str">
            <v>M</v>
          </cell>
          <cell r="J1317" t="str">
            <v>O</v>
          </cell>
          <cell r="K1317" t="str">
            <v>RA</v>
          </cell>
          <cell r="L1317">
            <v>5</v>
          </cell>
          <cell r="M1317">
            <v>2</v>
          </cell>
          <cell r="N1317" t="str">
            <v>N</v>
          </cell>
          <cell r="O1317">
            <v>1</v>
          </cell>
          <cell r="Q1317" t="str">
            <v>30-60</v>
          </cell>
          <cell r="R1317" t="str">
            <v>W</v>
          </cell>
          <cell r="W1317">
            <v>37800</v>
          </cell>
        </row>
        <row r="1318">
          <cell r="G1318" t="str">
            <v>Flaumenbaum</v>
          </cell>
          <cell r="H1318" t="str">
            <v>NYC</v>
          </cell>
          <cell r="I1318" t="str">
            <v>M</v>
          </cell>
          <cell r="J1318" t="str">
            <v>O</v>
          </cell>
          <cell r="K1318" t="str">
            <v>OH</v>
          </cell>
          <cell r="L1318">
            <v>4</v>
          </cell>
          <cell r="N1318" t="str">
            <v>N</v>
          </cell>
          <cell r="O1318">
            <v>1</v>
          </cell>
          <cell r="Q1318" t="str">
            <v>IMMED</v>
          </cell>
          <cell r="R1318" t="str">
            <v>N</v>
          </cell>
          <cell r="W1318">
            <v>37800</v>
          </cell>
        </row>
        <row r="1319">
          <cell r="G1319" t="str">
            <v>Korinck</v>
          </cell>
          <cell r="H1319" t="str">
            <v>TRI</v>
          </cell>
          <cell r="I1319" t="str">
            <v>O</v>
          </cell>
          <cell r="J1319" t="str">
            <v>M</v>
          </cell>
          <cell r="K1319" t="str">
            <v>OH</v>
          </cell>
          <cell r="L1319">
            <v>4</v>
          </cell>
          <cell r="M1319">
            <v>3</v>
          </cell>
          <cell r="N1319" t="str">
            <v>N</v>
          </cell>
          <cell r="O1319">
            <v>3</v>
          </cell>
          <cell r="Q1319" t="str">
            <v>60-90</v>
          </cell>
          <cell r="R1319" t="str">
            <v>B</v>
          </cell>
          <cell r="S1319" t="str">
            <v>Dave Kazemic/Bond</v>
          </cell>
          <cell r="W1319">
            <v>37800</v>
          </cell>
        </row>
        <row r="1320">
          <cell r="G1320" t="str">
            <v>Davis</v>
          </cell>
          <cell r="H1320" t="str">
            <v>NYC</v>
          </cell>
          <cell r="I1320" t="str">
            <v>M</v>
          </cell>
          <cell r="J1320" t="str">
            <v>U</v>
          </cell>
          <cell r="K1320" t="str">
            <v>OH</v>
          </cell>
          <cell r="L1320">
            <v>5</v>
          </cell>
          <cell r="M1320">
            <v>2</v>
          </cell>
          <cell r="N1320" t="str">
            <v>Y</v>
          </cell>
          <cell r="O1320">
            <v>1</v>
          </cell>
          <cell r="Q1320" t="str">
            <v>60-90</v>
          </cell>
          <cell r="R1320" t="str">
            <v>W</v>
          </cell>
          <cell r="S1320" t="str">
            <v>Dave Kazemic/Bond</v>
          </cell>
          <cell r="W1320">
            <v>37800</v>
          </cell>
        </row>
        <row r="1321">
          <cell r="G1321" t="str">
            <v>Taylor</v>
          </cell>
          <cell r="H1321" t="str">
            <v>NYC</v>
          </cell>
          <cell r="I1321" t="str">
            <v>D</v>
          </cell>
          <cell r="J1321" t="str">
            <v>U</v>
          </cell>
          <cell r="K1321" t="str">
            <v>OH</v>
          </cell>
          <cell r="L1321">
            <v>5</v>
          </cell>
          <cell r="M1321">
            <v>2</v>
          </cell>
          <cell r="N1321" t="str">
            <v>Y</v>
          </cell>
          <cell r="O1321">
            <v>2</v>
          </cell>
          <cell r="Q1321" t="str">
            <v>60-90</v>
          </cell>
          <cell r="R1321" t="str">
            <v>W</v>
          </cell>
          <cell r="S1321" t="str">
            <v>Dave Kazemic/Bond</v>
          </cell>
          <cell r="W1321">
            <v>37800</v>
          </cell>
        </row>
        <row r="1322">
          <cell r="G1322" t="str">
            <v>Muzilla</v>
          </cell>
          <cell r="H1322" t="str">
            <v>NYC</v>
          </cell>
          <cell r="I1322" t="str">
            <v>M</v>
          </cell>
          <cell r="J1322" t="str">
            <v>N</v>
          </cell>
          <cell r="L1322">
            <v>3</v>
          </cell>
          <cell r="M1322">
            <v>2</v>
          </cell>
          <cell r="N1322" t="str">
            <v>N</v>
          </cell>
          <cell r="O1322">
            <v>2</v>
          </cell>
          <cell r="Q1322" t="str">
            <v>30-60</v>
          </cell>
          <cell r="R1322" t="str">
            <v>W</v>
          </cell>
          <cell r="W1322">
            <v>37800</v>
          </cell>
        </row>
        <row r="1323">
          <cell r="G1323" t="str">
            <v>Muzilla</v>
          </cell>
          <cell r="H1323" t="str">
            <v>NYC</v>
          </cell>
          <cell r="I1323" t="str">
            <v>M</v>
          </cell>
          <cell r="J1323" t="str">
            <v>N</v>
          </cell>
          <cell r="L1323">
            <v>3</v>
          </cell>
          <cell r="M1323">
            <v>2</v>
          </cell>
          <cell r="N1323" t="str">
            <v>N</v>
          </cell>
          <cell r="O1323">
            <v>2</v>
          </cell>
          <cell r="Q1323" t="str">
            <v>30-60</v>
          </cell>
          <cell r="R1323" t="str">
            <v>W</v>
          </cell>
          <cell r="W1323">
            <v>0</v>
          </cell>
        </row>
        <row r="1324">
          <cell r="G1324" t="str">
            <v>Muzilla</v>
          </cell>
          <cell r="H1324" t="str">
            <v>NYC</v>
          </cell>
          <cell r="I1324" t="str">
            <v>M</v>
          </cell>
          <cell r="J1324" t="str">
            <v>N</v>
          </cell>
          <cell r="L1324">
            <v>3</v>
          </cell>
          <cell r="M1324">
            <v>2</v>
          </cell>
          <cell r="N1324" t="str">
            <v>N</v>
          </cell>
          <cell r="O1324">
            <v>2</v>
          </cell>
          <cell r="Q1324" t="str">
            <v>30-60</v>
          </cell>
          <cell r="R1324" t="str">
            <v>W</v>
          </cell>
          <cell r="W1324">
            <v>0</v>
          </cell>
        </row>
        <row r="1325">
          <cell r="W1325">
            <v>0</v>
          </cell>
        </row>
        <row r="1326">
          <cell r="W1326">
            <v>0</v>
          </cell>
        </row>
        <row r="1327">
          <cell r="G1327" t="str">
            <v>Vento</v>
          </cell>
          <cell r="H1327" t="str">
            <v>NYC</v>
          </cell>
          <cell r="I1327" t="str">
            <v>O</v>
          </cell>
          <cell r="J1327" t="str">
            <v>S</v>
          </cell>
          <cell r="L1327">
            <v>5</v>
          </cell>
          <cell r="M1327">
            <v>3</v>
          </cell>
          <cell r="N1327" t="str">
            <v>Y</v>
          </cell>
          <cell r="O1327">
            <v>2</v>
          </cell>
          <cell r="Q1327" t="str">
            <v>60-90</v>
          </cell>
          <cell r="R1327" t="str">
            <v>O</v>
          </cell>
          <cell r="W1327">
            <v>37801</v>
          </cell>
        </row>
        <row r="1328">
          <cell r="G1328" t="str">
            <v>Siva</v>
          </cell>
          <cell r="H1328" t="str">
            <v>NYC</v>
          </cell>
          <cell r="I1328" t="str">
            <v>M</v>
          </cell>
          <cell r="J1328" t="str">
            <v>O</v>
          </cell>
          <cell r="K1328" t="str">
            <v>RA</v>
          </cell>
          <cell r="L1328">
            <v>4</v>
          </cell>
          <cell r="M1328">
            <v>2</v>
          </cell>
          <cell r="N1328" t="str">
            <v>N</v>
          </cell>
          <cell r="O1328">
            <v>1</v>
          </cell>
          <cell r="Q1328" t="str">
            <v>60-90</v>
          </cell>
          <cell r="R1328" t="str">
            <v>W</v>
          </cell>
          <cell r="W1328">
            <v>37801</v>
          </cell>
        </row>
        <row r="1329">
          <cell r="G1329" t="str">
            <v>Blackford</v>
          </cell>
          <cell r="H1329" t="str">
            <v>NYC</v>
          </cell>
          <cell r="I1329" t="str">
            <v>D</v>
          </cell>
          <cell r="J1329" t="str">
            <v>U</v>
          </cell>
          <cell r="K1329" t="str">
            <v>RA</v>
          </cell>
          <cell r="L1329">
            <v>3</v>
          </cell>
          <cell r="M1329">
            <v>3</v>
          </cell>
          <cell r="N1329" t="str">
            <v>Y</v>
          </cell>
          <cell r="O1329">
            <v>1</v>
          </cell>
          <cell r="Q1329" t="str">
            <v>60-90</v>
          </cell>
          <cell r="R1329" t="str">
            <v>W</v>
          </cell>
          <cell r="W1329">
            <v>37801</v>
          </cell>
        </row>
        <row r="1330">
          <cell r="G1330" t="str">
            <v>Schniewind</v>
          </cell>
          <cell r="H1330" t="str">
            <v>NYC</v>
          </cell>
          <cell r="I1330" t="str">
            <v>M</v>
          </cell>
          <cell r="J1330" t="str">
            <v>N</v>
          </cell>
          <cell r="K1330" t="str">
            <v>RA</v>
          </cell>
          <cell r="L1330">
            <v>4</v>
          </cell>
          <cell r="M1330">
            <v>2</v>
          </cell>
          <cell r="N1330" t="str">
            <v>N</v>
          </cell>
          <cell r="O1330">
            <v>1</v>
          </cell>
          <cell r="Q1330" t="str">
            <v>60-90</v>
          </cell>
          <cell r="R1330" t="str">
            <v>N</v>
          </cell>
          <cell r="W1330">
            <v>37801</v>
          </cell>
        </row>
        <row r="1331">
          <cell r="G1331" t="str">
            <v>Goran</v>
          </cell>
          <cell r="H1331" t="str">
            <v>TRI</v>
          </cell>
          <cell r="I1331" t="str">
            <v>D</v>
          </cell>
          <cell r="J1331" t="str">
            <v>N</v>
          </cell>
          <cell r="K1331" t="str">
            <v>RA</v>
          </cell>
          <cell r="L1331">
            <v>4</v>
          </cell>
          <cell r="M1331">
            <v>2</v>
          </cell>
          <cell r="N1331" t="str">
            <v>N</v>
          </cell>
          <cell r="O1331">
            <v>1</v>
          </cell>
          <cell r="Q1331" t="str">
            <v>60-90</v>
          </cell>
          <cell r="R1331" t="str">
            <v>W</v>
          </cell>
          <cell r="W1331">
            <v>37801</v>
          </cell>
        </row>
        <row r="1332">
          <cell r="G1332" t="str">
            <v>Lee</v>
          </cell>
          <cell r="H1332" t="str">
            <v>NYC</v>
          </cell>
          <cell r="I1332" t="str">
            <v>D</v>
          </cell>
          <cell r="J1332" t="str">
            <v>U</v>
          </cell>
          <cell r="K1332" t="str">
            <v>OH</v>
          </cell>
          <cell r="L1332">
            <v>2</v>
          </cell>
          <cell r="M1332">
            <v>2</v>
          </cell>
          <cell r="N1332" t="str">
            <v>N</v>
          </cell>
          <cell r="O1332">
            <v>2</v>
          </cell>
          <cell r="Q1332" t="str">
            <v>60-90</v>
          </cell>
          <cell r="R1332" t="str">
            <v>N</v>
          </cell>
          <cell r="W1332">
            <v>37801</v>
          </cell>
        </row>
        <row r="1333">
          <cell r="G1333" t="str">
            <v>Kane</v>
          </cell>
          <cell r="H1333" t="str">
            <v>NYC</v>
          </cell>
          <cell r="I1333" t="str">
            <v>D</v>
          </cell>
          <cell r="J1333" t="str">
            <v>U</v>
          </cell>
          <cell r="K1333" t="str">
            <v>RA</v>
          </cell>
          <cell r="L1333">
            <v>4</v>
          </cell>
          <cell r="M1333">
            <v>2</v>
          </cell>
          <cell r="N1333" t="str">
            <v>N</v>
          </cell>
          <cell r="O1333">
            <v>1</v>
          </cell>
          <cell r="Q1333" t="str">
            <v>60-90</v>
          </cell>
          <cell r="R1333" t="str">
            <v>N</v>
          </cell>
          <cell r="W1333">
            <v>37801</v>
          </cell>
        </row>
        <row r="1334">
          <cell r="G1334" t="str">
            <v>Williams</v>
          </cell>
          <cell r="H1334" t="str">
            <v>NYC</v>
          </cell>
          <cell r="I1334" t="str">
            <v>M</v>
          </cell>
          <cell r="J1334" t="str">
            <v>O</v>
          </cell>
          <cell r="K1334" t="str">
            <v>RA</v>
          </cell>
          <cell r="L1334">
            <v>4</v>
          </cell>
          <cell r="M1334">
            <v>1</v>
          </cell>
          <cell r="N1334" t="str">
            <v>N</v>
          </cell>
          <cell r="O1334">
            <v>2</v>
          </cell>
          <cell r="Q1334" t="str">
            <v>30-60</v>
          </cell>
          <cell r="R1334" t="str">
            <v>O</v>
          </cell>
          <cell r="W1334">
            <v>37801</v>
          </cell>
        </row>
        <row r="1335">
          <cell r="G1335" t="str">
            <v>Paris</v>
          </cell>
          <cell r="H1335" t="str">
            <v>NYC</v>
          </cell>
          <cell r="I1335" t="str">
            <v>M</v>
          </cell>
          <cell r="J1335" t="str">
            <v>O</v>
          </cell>
          <cell r="K1335" t="str">
            <v>RA</v>
          </cell>
          <cell r="L1335">
            <v>2</v>
          </cell>
          <cell r="M1335">
            <v>1</v>
          </cell>
          <cell r="N1335" t="str">
            <v>N</v>
          </cell>
          <cell r="O1335">
            <v>1</v>
          </cell>
          <cell r="Q1335" t="str">
            <v>60-90</v>
          </cell>
          <cell r="R1335" t="str">
            <v>W</v>
          </cell>
          <cell r="W1335">
            <v>37801</v>
          </cell>
        </row>
        <row r="1336">
          <cell r="G1336" t="str">
            <v>Nunez</v>
          </cell>
          <cell r="H1336" t="str">
            <v>NYC</v>
          </cell>
          <cell r="I1336" t="str">
            <v>O</v>
          </cell>
          <cell r="J1336" t="str">
            <v>U</v>
          </cell>
          <cell r="K1336" t="str">
            <v>RA</v>
          </cell>
          <cell r="L1336">
            <v>3</v>
          </cell>
          <cell r="M1336">
            <v>2</v>
          </cell>
          <cell r="N1336" t="str">
            <v>N</v>
          </cell>
          <cell r="O1336">
            <v>1</v>
          </cell>
          <cell r="Q1336" t="str">
            <v>60-90</v>
          </cell>
          <cell r="R1336" t="str">
            <v>O</v>
          </cell>
          <cell r="W1336">
            <v>37801</v>
          </cell>
        </row>
        <row r="1337">
          <cell r="G1337" t="str">
            <v>Bergetresser</v>
          </cell>
          <cell r="H1337" t="str">
            <v>O</v>
          </cell>
          <cell r="I1337" t="str">
            <v>O</v>
          </cell>
          <cell r="J1337" t="str">
            <v>O</v>
          </cell>
          <cell r="K1337" t="str">
            <v>RA</v>
          </cell>
          <cell r="L1337">
            <v>2</v>
          </cell>
          <cell r="M1337">
            <v>1</v>
          </cell>
          <cell r="N1337" t="str">
            <v>N</v>
          </cell>
          <cell r="O1337">
            <v>1</v>
          </cell>
          <cell r="Q1337" t="str">
            <v>60-90</v>
          </cell>
          <cell r="R1337" t="str">
            <v>W</v>
          </cell>
          <cell r="W1337">
            <v>37801</v>
          </cell>
        </row>
        <row r="1338">
          <cell r="G1338" t="str">
            <v>Adrian</v>
          </cell>
          <cell r="H1338" t="str">
            <v>USA</v>
          </cell>
          <cell r="I1338" t="str">
            <v>D</v>
          </cell>
          <cell r="J1338" t="str">
            <v>M</v>
          </cell>
          <cell r="K1338" t="str">
            <v>RA</v>
          </cell>
          <cell r="L1338">
            <v>3</v>
          </cell>
          <cell r="M1338">
            <v>1</v>
          </cell>
          <cell r="N1338" t="str">
            <v>N</v>
          </cell>
          <cell r="O1338">
            <v>1</v>
          </cell>
          <cell r="Q1338" t="str">
            <v>30-60</v>
          </cell>
          <cell r="R1338" t="str">
            <v>W</v>
          </cell>
          <cell r="W1338">
            <v>37801</v>
          </cell>
        </row>
        <row r="1339">
          <cell r="G1339" t="str">
            <v>Morton</v>
          </cell>
          <cell r="H1339" t="str">
            <v>TRI</v>
          </cell>
          <cell r="I1339" t="str">
            <v>D</v>
          </cell>
          <cell r="J1339" t="str">
            <v>M</v>
          </cell>
          <cell r="K1339" t="str">
            <v>RA</v>
          </cell>
          <cell r="L1339">
            <v>5</v>
          </cell>
          <cell r="M1339">
            <v>1</v>
          </cell>
          <cell r="N1339" t="str">
            <v>N</v>
          </cell>
          <cell r="O1339">
            <v>2</v>
          </cell>
          <cell r="Q1339" t="str">
            <v>30-60</v>
          </cell>
          <cell r="R1339" t="str">
            <v>W</v>
          </cell>
          <cell r="W1339">
            <v>37801</v>
          </cell>
        </row>
        <row r="1340">
          <cell r="G1340" t="str">
            <v>Sylvane</v>
          </cell>
          <cell r="H1340" t="str">
            <v>NYC</v>
          </cell>
          <cell r="I1340" t="str">
            <v>D</v>
          </cell>
          <cell r="J1340" t="str">
            <v>O</v>
          </cell>
          <cell r="K1340" t="str">
            <v>RA</v>
          </cell>
          <cell r="L1340">
            <v>5</v>
          </cell>
          <cell r="M1340">
            <v>1</v>
          </cell>
          <cell r="N1340" t="str">
            <v>N</v>
          </cell>
          <cell r="O1340">
            <v>3</v>
          </cell>
          <cell r="Q1340" t="str">
            <v>60-90</v>
          </cell>
          <cell r="R1340" t="str">
            <v>W</v>
          </cell>
          <cell r="W1340">
            <v>37801</v>
          </cell>
        </row>
        <row r="1341">
          <cell r="G1341" t="str">
            <v>Boudon</v>
          </cell>
          <cell r="H1341" t="str">
            <v>NYC</v>
          </cell>
          <cell r="I1341" t="str">
            <v>D</v>
          </cell>
          <cell r="J1341" t="str">
            <v>M</v>
          </cell>
          <cell r="K1341" t="str">
            <v>RA</v>
          </cell>
          <cell r="L1341">
            <v>3</v>
          </cell>
          <cell r="M1341">
            <v>1</v>
          </cell>
          <cell r="N1341" t="str">
            <v>N</v>
          </cell>
          <cell r="O1341">
            <v>1</v>
          </cell>
          <cell r="Q1341" t="str">
            <v>60-90</v>
          </cell>
          <cell r="R1341" t="str">
            <v>W</v>
          </cell>
          <cell r="W1341">
            <v>37801</v>
          </cell>
        </row>
        <row r="1342">
          <cell r="G1342" t="str">
            <v>Nemetski</v>
          </cell>
          <cell r="H1342" t="str">
            <v>NYC</v>
          </cell>
          <cell r="I1342" t="str">
            <v>D</v>
          </cell>
          <cell r="J1342" t="str">
            <v>N</v>
          </cell>
          <cell r="K1342" t="str">
            <v>RA</v>
          </cell>
          <cell r="L1342">
            <v>3</v>
          </cell>
          <cell r="M1342">
            <v>2</v>
          </cell>
          <cell r="N1342" t="str">
            <v>Y</v>
          </cell>
          <cell r="O1342">
            <v>1</v>
          </cell>
          <cell r="Q1342" t="str">
            <v>60-90</v>
          </cell>
          <cell r="R1342" t="str">
            <v>W</v>
          </cell>
          <cell r="W1342">
            <v>37801</v>
          </cell>
        </row>
        <row r="1343">
          <cell r="G1343" t="str">
            <v>Maiucso</v>
          </cell>
          <cell r="H1343" t="str">
            <v>NYC</v>
          </cell>
          <cell r="I1343" t="str">
            <v>D</v>
          </cell>
          <cell r="J1343" t="str">
            <v>U</v>
          </cell>
          <cell r="K1343" t="str">
            <v>RA</v>
          </cell>
          <cell r="L1343">
            <v>3</v>
          </cell>
          <cell r="M1343">
            <v>2</v>
          </cell>
          <cell r="N1343" t="str">
            <v>Y</v>
          </cell>
          <cell r="O1343">
            <v>3</v>
          </cell>
          <cell r="Q1343" t="str">
            <v>30-60</v>
          </cell>
          <cell r="R1343" t="str">
            <v>W</v>
          </cell>
          <cell r="W1343">
            <v>37801</v>
          </cell>
        </row>
        <row r="1344">
          <cell r="G1344" t="str">
            <v>Farmer</v>
          </cell>
          <cell r="H1344" t="str">
            <v>NYC</v>
          </cell>
          <cell r="I1344" t="str">
            <v>D</v>
          </cell>
          <cell r="J1344" t="str">
            <v>M</v>
          </cell>
          <cell r="K1344" t="str">
            <v>RA</v>
          </cell>
          <cell r="L1344">
            <v>3</v>
          </cell>
          <cell r="M1344">
            <v>2</v>
          </cell>
          <cell r="N1344" t="str">
            <v>N</v>
          </cell>
          <cell r="O1344" t="str">
            <v>S</v>
          </cell>
          <cell r="Q1344" t="str">
            <v>30-60</v>
          </cell>
          <cell r="R1344" t="str">
            <v>W</v>
          </cell>
          <cell r="W1344">
            <v>37801</v>
          </cell>
        </row>
        <row r="1345">
          <cell r="G1345" t="str">
            <v>Chmiel</v>
          </cell>
          <cell r="H1345" t="str">
            <v>NYC</v>
          </cell>
          <cell r="I1345" t="str">
            <v>M</v>
          </cell>
          <cell r="J1345" t="str">
            <v>O</v>
          </cell>
          <cell r="K1345" t="str">
            <v>RA</v>
          </cell>
          <cell r="L1345">
            <v>3</v>
          </cell>
          <cell r="M1345">
            <v>2</v>
          </cell>
          <cell r="N1345" t="str">
            <v>Y</v>
          </cell>
          <cell r="O1345">
            <v>1</v>
          </cell>
          <cell r="Q1345" t="str">
            <v>60-90</v>
          </cell>
          <cell r="R1345" t="str">
            <v>W</v>
          </cell>
          <cell r="W1345">
            <v>37801</v>
          </cell>
        </row>
        <row r="1346">
          <cell r="G1346" t="str">
            <v>Goldsmith</v>
          </cell>
          <cell r="H1346" t="str">
            <v>NYC</v>
          </cell>
          <cell r="I1346" t="str">
            <v>D</v>
          </cell>
          <cell r="J1346" t="str">
            <v>U</v>
          </cell>
          <cell r="K1346" t="str">
            <v>RA</v>
          </cell>
          <cell r="L1346">
            <v>5</v>
          </cell>
          <cell r="M1346">
            <v>2</v>
          </cell>
          <cell r="N1346" t="str">
            <v>Y</v>
          </cell>
          <cell r="O1346">
            <v>2</v>
          </cell>
          <cell r="Q1346" t="str">
            <v>60-90</v>
          </cell>
          <cell r="R1346" t="str">
            <v>O</v>
          </cell>
          <cell r="W1346">
            <v>37801</v>
          </cell>
        </row>
        <row r="1347">
          <cell r="G1347" t="str">
            <v>Perciasepe</v>
          </cell>
          <cell r="H1347" t="str">
            <v>USA</v>
          </cell>
          <cell r="I1347" t="str">
            <v>D</v>
          </cell>
          <cell r="J1347" t="str">
            <v>M</v>
          </cell>
          <cell r="K1347" t="str">
            <v>OH</v>
          </cell>
          <cell r="L1347">
            <v>5</v>
          </cell>
          <cell r="M1347">
            <v>2</v>
          </cell>
          <cell r="N1347" t="str">
            <v>Y</v>
          </cell>
          <cell r="O1347">
            <v>2</v>
          </cell>
          <cell r="Q1347" t="str">
            <v>60-90</v>
          </cell>
          <cell r="R1347" t="str">
            <v>N</v>
          </cell>
          <cell r="W1347">
            <v>37801</v>
          </cell>
        </row>
        <row r="1348">
          <cell r="G1348" t="str">
            <v>Martinez</v>
          </cell>
          <cell r="H1348" t="str">
            <v>NYC</v>
          </cell>
          <cell r="I1348" t="str">
            <v>D</v>
          </cell>
          <cell r="J1348" t="str">
            <v>U</v>
          </cell>
          <cell r="K1348" t="str">
            <v>RA</v>
          </cell>
          <cell r="L1348">
            <v>2</v>
          </cell>
          <cell r="M1348">
            <v>2</v>
          </cell>
          <cell r="N1348" t="str">
            <v>Y</v>
          </cell>
          <cell r="O1348">
            <v>1</v>
          </cell>
          <cell r="Q1348" t="str">
            <v>30-60</v>
          </cell>
          <cell r="R1348" t="str">
            <v>W</v>
          </cell>
          <cell r="W1348">
            <v>37801</v>
          </cell>
        </row>
        <row r="1349">
          <cell r="G1349" t="str">
            <v>Luckfelt</v>
          </cell>
          <cell r="H1349" t="str">
            <v>NYC</v>
          </cell>
          <cell r="I1349" t="str">
            <v>D</v>
          </cell>
          <cell r="J1349" t="str">
            <v>O</v>
          </cell>
          <cell r="K1349" t="str">
            <v>RA</v>
          </cell>
          <cell r="L1349">
            <v>1</v>
          </cell>
          <cell r="M1349">
            <v>1</v>
          </cell>
          <cell r="N1349" t="str">
            <v>Y</v>
          </cell>
          <cell r="O1349">
            <v>1</v>
          </cell>
          <cell r="Q1349" t="str">
            <v>30-60</v>
          </cell>
          <cell r="R1349" t="str">
            <v>W</v>
          </cell>
          <cell r="W1349">
            <v>37801</v>
          </cell>
        </row>
        <row r="1350">
          <cell r="G1350" t="str">
            <v>Goodrich</v>
          </cell>
          <cell r="H1350" t="str">
            <v>NYC</v>
          </cell>
          <cell r="I1350" t="str">
            <v>U</v>
          </cell>
          <cell r="J1350" t="str">
            <v>N</v>
          </cell>
          <cell r="K1350" t="str">
            <v>RA</v>
          </cell>
          <cell r="L1350">
            <v>4</v>
          </cell>
          <cell r="M1350">
            <v>2</v>
          </cell>
          <cell r="N1350" t="str">
            <v>N</v>
          </cell>
          <cell r="O1350">
            <v>1</v>
          </cell>
          <cell r="Q1350" t="str">
            <v>30-60</v>
          </cell>
          <cell r="R1350" t="str">
            <v>W</v>
          </cell>
          <cell r="W1350">
            <v>37801</v>
          </cell>
        </row>
        <row r="1351">
          <cell r="G1351" t="str">
            <v>Rick</v>
          </cell>
          <cell r="H1351" t="str">
            <v>NYC</v>
          </cell>
          <cell r="I1351" t="str">
            <v>M</v>
          </cell>
          <cell r="J1351" t="str">
            <v>N</v>
          </cell>
          <cell r="K1351" t="str">
            <v>RA</v>
          </cell>
          <cell r="L1351">
            <v>5</v>
          </cell>
          <cell r="M1351">
            <v>2</v>
          </cell>
          <cell r="N1351" t="str">
            <v>N</v>
          </cell>
          <cell r="O1351">
            <v>2</v>
          </cell>
          <cell r="Q1351" t="str">
            <v>60-90</v>
          </cell>
          <cell r="R1351" t="str">
            <v>O</v>
          </cell>
          <cell r="W1351">
            <v>37801</v>
          </cell>
        </row>
        <row r="1352">
          <cell r="G1352" t="str">
            <v>Hill</v>
          </cell>
          <cell r="H1352" t="str">
            <v>USA</v>
          </cell>
          <cell r="I1352" t="str">
            <v>O</v>
          </cell>
          <cell r="J1352" t="str">
            <v>M</v>
          </cell>
          <cell r="K1352" t="str">
            <v>OC</v>
          </cell>
          <cell r="L1352">
            <v>4</v>
          </cell>
          <cell r="M1352">
            <v>2</v>
          </cell>
          <cell r="N1352" t="str">
            <v>N</v>
          </cell>
          <cell r="O1352" t="str">
            <v>S</v>
          </cell>
          <cell r="Q1352" t="str">
            <v>IMMED</v>
          </cell>
          <cell r="R1352" t="str">
            <v>B</v>
          </cell>
          <cell r="S1352" t="str">
            <v>New York Apartments/Sabrina Seidner</v>
          </cell>
          <cell r="W1352">
            <v>37801</v>
          </cell>
        </row>
        <row r="1353">
          <cell r="G1353" t="str">
            <v>Lanyard</v>
          </cell>
          <cell r="H1353" t="str">
            <v>USA</v>
          </cell>
          <cell r="I1353" t="str">
            <v>O</v>
          </cell>
          <cell r="J1353" t="str">
            <v>M</v>
          </cell>
          <cell r="K1353" t="str">
            <v>OC</v>
          </cell>
          <cell r="L1353">
            <v>4</v>
          </cell>
          <cell r="M1353">
            <v>2</v>
          </cell>
          <cell r="N1353" t="str">
            <v>N</v>
          </cell>
          <cell r="O1353" t="str">
            <v>S</v>
          </cell>
          <cell r="Q1353" t="str">
            <v>IMMED</v>
          </cell>
          <cell r="R1353" t="str">
            <v>B</v>
          </cell>
          <cell r="S1353" t="str">
            <v>Marjorie Benk</v>
          </cell>
          <cell r="W1353">
            <v>37801</v>
          </cell>
        </row>
        <row r="1354">
          <cell r="G1354" t="str">
            <v>Tan</v>
          </cell>
          <cell r="H1354" t="str">
            <v>NYC</v>
          </cell>
          <cell r="I1354" t="str">
            <v>D</v>
          </cell>
          <cell r="J1354" t="str">
            <v>O</v>
          </cell>
          <cell r="K1354" t="str">
            <v>OH</v>
          </cell>
          <cell r="L1354">
            <v>4</v>
          </cell>
          <cell r="N1354" t="str">
            <v>N</v>
          </cell>
          <cell r="O1354">
            <v>1</v>
          </cell>
          <cell r="Q1354" t="str">
            <v>IMMED</v>
          </cell>
          <cell r="R1354" t="str">
            <v>B</v>
          </cell>
          <cell r="S1354" t="str">
            <v>Marjorie Benk</v>
          </cell>
          <cell r="W1354">
            <v>37801</v>
          </cell>
        </row>
        <row r="1355">
          <cell r="G1355" t="str">
            <v>Block</v>
          </cell>
          <cell r="H1355" t="str">
            <v>NYC</v>
          </cell>
          <cell r="I1355" t="str">
            <v>D</v>
          </cell>
          <cell r="J1355" t="str">
            <v>N</v>
          </cell>
          <cell r="K1355" t="str">
            <v>RA</v>
          </cell>
          <cell r="L1355">
            <v>5</v>
          </cell>
          <cell r="N1355" t="str">
            <v>N</v>
          </cell>
          <cell r="O1355">
            <v>1</v>
          </cell>
          <cell r="Q1355" t="str">
            <v>60-90</v>
          </cell>
          <cell r="R1355" t="str">
            <v>W</v>
          </cell>
          <cell r="S1355" t="str">
            <v>Marjorie Benk</v>
          </cell>
          <cell r="W1355">
            <v>37801</v>
          </cell>
        </row>
        <row r="1356">
          <cell r="G1356" t="str">
            <v>Luck</v>
          </cell>
          <cell r="H1356" t="str">
            <v>NYC</v>
          </cell>
          <cell r="I1356" t="str">
            <v>D</v>
          </cell>
          <cell r="J1356" t="str">
            <v>U</v>
          </cell>
          <cell r="K1356" t="str">
            <v>RA</v>
          </cell>
          <cell r="L1356">
            <v>2</v>
          </cell>
          <cell r="N1356" t="str">
            <v>N</v>
          </cell>
          <cell r="O1356">
            <v>1</v>
          </cell>
          <cell r="Q1356" t="str">
            <v>30-60</v>
          </cell>
          <cell r="R1356" t="str">
            <v>W</v>
          </cell>
          <cell r="W1356">
            <v>37801</v>
          </cell>
        </row>
        <row r="1357">
          <cell r="G1357" t="str">
            <v>Lee</v>
          </cell>
          <cell r="H1357" t="str">
            <v>NYC</v>
          </cell>
          <cell r="I1357" t="str">
            <v>D</v>
          </cell>
          <cell r="J1357" t="str">
            <v>O</v>
          </cell>
          <cell r="K1357" t="str">
            <v>RA</v>
          </cell>
          <cell r="L1357">
            <v>4</v>
          </cell>
          <cell r="M1357">
            <v>2</v>
          </cell>
          <cell r="N1357" t="str">
            <v>Y</v>
          </cell>
          <cell r="O1357">
            <v>1</v>
          </cell>
          <cell r="Q1357" t="str">
            <v>60-90</v>
          </cell>
          <cell r="R1357" t="str">
            <v>B</v>
          </cell>
          <cell r="S1357" t="str">
            <v>Corcoran Group/Susan Lee</v>
          </cell>
          <cell r="W1357">
            <v>37801</v>
          </cell>
        </row>
        <row r="1358">
          <cell r="G1358" t="str">
            <v>Foody</v>
          </cell>
          <cell r="H1358" t="str">
            <v>NYC</v>
          </cell>
          <cell r="I1358" t="str">
            <v>D</v>
          </cell>
          <cell r="J1358" t="str">
            <v>O</v>
          </cell>
          <cell r="K1358" t="str">
            <v>RA</v>
          </cell>
          <cell r="L1358">
            <v>4</v>
          </cell>
          <cell r="M1358">
            <v>2</v>
          </cell>
          <cell r="N1358" t="str">
            <v>N</v>
          </cell>
          <cell r="O1358">
            <v>1</v>
          </cell>
          <cell r="Q1358" t="str">
            <v>IMMED</v>
          </cell>
          <cell r="R1358" t="str">
            <v>W</v>
          </cell>
          <cell r="S1358" t="str">
            <v>Corcoran Group/Susan Lee</v>
          </cell>
          <cell r="W1358">
            <v>37801</v>
          </cell>
        </row>
        <row r="1359">
          <cell r="G1359" t="str">
            <v>Hachenan</v>
          </cell>
          <cell r="H1359" t="str">
            <v>NYC</v>
          </cell>
          <cell r="I1359" t="str">
            <v>D</v>
          </cell>
          <cell r="J1359" t="str">
            <v>N</v>
          </cell>
          <cell r="K1359" t="str">
            <v>OH</v>
          </cell>
          <cell r="L1359">
            <v>4</v>
          </cell>
          <cell r="M1359">
            <v>2</v>
          </cell>
          <cell r="N1359" t="str">
            <v>N</v>
          </cell>
          <cell r="O1359">
            <v>3</v>
          </cell>
          <cell r="Q1359" t="str">
            <v>IMMED</v>
          </cell>
          <cell r="R1359" t="str">
            <v>O</v>
          </cell>
          <cell r="S1359" t="str">
            <v>Corcoran Group/Susan Lee</v>
          </cell>
          <cell r="W1359">
            <v>37801</v>
          </cell>
        </row>
        <row r="1360">
          <cell r="G1360" t="str">
            <v>Hroll</v>
          </cell>
          <cell r="H1360" t="str">
            <v>NYC</v>
          </cell>
          <cell r="I1360" t="str">
            <v>M</v>
          </cell>
          <cell r="J1360" t="str">
            <v>N</v>
          </cell>
          <cell r="K1360" t="str">
            <v>RA</v>
          </cell>
          <cell r="L1360">
            <v>5</v>
          </cell>
          <cell r="M1360">
            <v>2</v>
          </cell>
          <cell r="N1360" t="str">
            <v>Y</v>
          </cell>
          <cell r="O1360">
            <v>3</v>
          </cell>
          <cell r="Q1360" t="str">
            <v>30-60</v>
          </cell>
          <cell r="R1360" t="str">
            <v>O</v>
          </cell>
          <cell r="W1360">
            <v>37801</v>
          </cell>
        </row>
        <row r="1361">
          <cell r="G1361" t="str">
            <v>Cohen</v>
          </cell>
          <cell r="H1361" t="str">
            <v>NYC</v>
          </cell>
          <cell r="I1361" t="str">
            <v>M</v>
          </cell>
          <cell r="J1361" t="str">
            <v>N</v>
          </cell>
          <cell r="K1361" t="str">
            <v>RA</v>
          </cell>
          <cell r="L1361">
            <v>3</v>
          </cell>
          <cell r="M1361">
            <v>2</v>
          </cell>
          <cell r="N1361" t="str">
            <v>Y</v>
          </cell>
          <cell r="O1361">
            <v>1</v>
          </cell>
          <cell r="Q1361" t="str">
            <v>60-90</v>
          </cell>
          <cell r="R1361" t="str">
            <v>B</v>
          </cell>
          <cell r="S1361" t="str">
            <v>New York Apartments/Josh</v>
          </cell>
          <cell r="W1361">
            <v>37801</v>
          </cell>
        </row>
        <row r="1362">
          <cell r="G1362" t="str">
            <v>Cohen</v>
          </cell>
          <cell r="H1362" t="str">
            <v>NYC</v>
          </cell>
          <cell r="I1362" t="str">
            <v>M</v>
          </cell>
          <cell r="J1362" t="str">
            <v>N</v>
          </cell>
          <cell r="K1362" t="str">
            <v>RA</v>
          </cell>
          <cell r="L1362">
            <v>3</v>
          </cell>
          <cell r="M1362">
            <v>2</v>
          </cell>
          <cell r="N1362" t="str">
            <v>Y</v>
          </cell>
          <cell r="O1362">
            <v>1</v>
          </cell>
          <cell r="Q1362" t="str">
            <v>60-90</v>
          </cell>
          <cell r="R1362" t="str">
            <v>B</v>
          </cell>
          <cell r="S1362" t="str">
            <v>New York Apartments/Josh</v>
          </cell>
          <cell r="W1362">
            <v>0</v>
          </cell>
        </row>
        <row r="1363">
          <cell r="G1363" t="str">
            <v>Cohen</v>
          </cell>
          <cell r="H1363" t="str">
            <v>NYC</v>
          </cell>
          <cell r="I1363" t="str">
            <v>M</v>
          </cell>
          <cell r="J1363" t="str">
            <v>N</v>
          </cell>
          <cell r="K1363" t="str">
            <v>RA</v>
          </cell>
          <cell r="L1363">
            <v>3</v>
          </cell>
          <cell r="M1363">
            <v>2</v>
          </cell>
          <cell r="N1363" t="str">
            <v>Y</v>
          </cell>
          <cell r="O1363">
            <v>1</v>
          </cell>
          <cell r="Q1363" t="str">
            <v>60-90</v>
          </cell>
          <cell r="R1363" t="str">
            <v>B</v>
          </cell>
          <cell r="S1363" t="str">
            <v>New York Apartments/Josh</v>
          </cell>
          <cell r="W1363">
            <v>0</v>
          </cell>
        </row>
        <row r="1364">
          <cell r="W1364">
            <v>0</v>
          </cell>
        </row>
        <row r="1365">
          <cell r="W1365">
            <v>0</v>
          </cell>
        </row>
        <row r="1366">
          <cell r="W1366">
            <v>0</v>
          </cell>
        </row>
        <row r="1367">
          <cell r="W1367">
            <v>0</v>
          </cell>
        </row>
        <row r="1368">
          <cell r="W1368">
            <v>0</v>
          </cell>
        </row>
        <row r="1369">
          <cell r="W1369">
            <v>0</v>
          </cell>
        </row>
        <row r="1370">
          <cell r="W1370">
            <v>0</v>
          </cell>
        </row>
        <row r="1371">
          <cell r="G1371" t="str">
            <v>Yamijala</v>
          </cell>
          <cell r="H1371" t="str">
            <v>TRI</v>
          </cell>
          <cell r="J1371" t="str">
            <v>N</v>
          </cell>
          <cell r="L1371">
            <v>1</v>
          </cell>
          <cell r="N1371" t="str">
            <v>N</v>
          </cell>
          <cell r="O1371">
            <v>2</v>
          </cell>
          <cell r="Q1371" t="str">
            <v>60-90</v>
          </cell>
          <cell r="R1371" t="str">
            <v>I</v>
          </cell>
          <cell r="W1371">
            <v>37802</v>
          </cell>
        </row>
        <row r="1372">
          <cell r="G1372" t="str">
            <v>Johns</v>
          </cell>
          <cell r="H1372" t="str">
            <v>USA</v>
          </cell>
          <cell r="J1372" t="str">
            <v>P</v>
          </cell>
          <cell r="L1372">
            <v>5</v>
          </cell>
          <cell r="M1372">
            <v>2</v>
          </cell>
          <cell r="N1372" t="str">
            <v>N</v>
          </cell>
          <cell r="O1372">
            <v>2</v>
          </cell>
          <cell r="Q1372" t="str">
            <v>60-90</v>
          </cell>
          <cell r="R1372" t="str">
            <v>W</v>
          </cell>
          <cell r="W1372">
            <v>37802</v>
          </cell>
        </row>
        <row r="1373">
          <cell r="G1373" t="str">
            <v>Kitaygorodsky</v>
          </cell>
          <cell r="H1373" t="str">
            <v>NYC</v>
          </cell>
          <cell r="J1373" t="str">
            <v>N</v>
          </cell>
          <cell r="K1373" t="str">
            <v>RA</v>
          </cell>
          <cell r="L1373">
            <v>5</v>
          </cell>
          <cell r="M1373">
            <v>2</v>
          </cell>
          <cell r="N1373" t="str">
            <v>Y</v>
          </cell>
          <cell r="O1373">
            <v>3</v>
          </cell>
          <cell r="Q1373" t="str">
            <v>30-60</v>
          </cell>
          <cell r="R1373" t="str">
            <v>N</v>
          </cell>
          <cell r="W1373">
            <v>37802</v>
          </cell>
        </row>
        <row r="1374">
          <cell r="G1374" t="str">
            <v>Grimm</v>
          </cell>
          <cell r="H1374" t="str">
            <v>NYC</v>
          </cell>
          <cell r="I1374" t="str">
            <v>D</v>
          </cell>
          <cell r="J1374" t="str">
            <v>N</v>
          </cell>
          <cell r="K1374" t="str">
            <v>RA</v>
          </cell>
          <cell r="L1374">
            <v>3</v>
          </cell>
          <cell r="M1374">
            <v>2</v>
          </cell>
          <cell r="N1374" t="str">
            <v>Y</v>
          </cell>
          <cell r="O1374">
            <v>1</v>
          </cell>
          <cell r="Q1374" t="str">
            <v>60-90</v>
          </cell>
          <cell r="R1374" t="str">
            <v>W</v>
          </cell>
          <cell r="W1374">
            <v>37802</v>
          </cell>
        </row>
        <row r="1375">
          <cell r="G1375" t="str">
            <v>Amantea</v>
          </cell>
          <cell r="H1375" t="str">
            <v>NYC</v>
          </cell>
          <cell r="I1375" t="str">
            <v>M</v>
          </cell>
          <cell r="J1375" t="str">
            <v>O</v>
          </cell>
          <cell r="K1375" t="str">
            <v>RA</v>
          </cell>
          <cell r="L1375">
            <v>3</v>
          </cell>
          <cell r="M1375">
            <v>2</v>
          </cell>
          <cell r="N1375" t="str">
            <v>N</v>
          </cell>
          <cell r="O1375">
            <v>1</v>
          </cell>
          <cell r="Q1375" t="str">
            <v>60-90</v>
          </cell>
          <cell r="R1375" t="str">
            <v>O</v>
          </cell>
          <cell r="W1375">
            <v>37802</v>
          </cell>
        </row>
        <row r="1376">
          <cell r="G1376" t="str">
            <v>Martinez</v>
          </cell>
          <cell r="H1376" t="str">
            <v>NYC</v>
          </cell>
          <cell r="I1376" t="str">
            <v>D</v>
          </cell>
          <cell r="J1376" t="str">
            <v>O</v>
          </cell>
          <cell r="K1376" t="str">
            <v>RA</v>
          </cell>
          <cell r="L1376">
            <v>3</v>
          </cell>
          <cell r="M1376">
            <v>2</v>
          </cell>
          <cell r="N1376" t="str">
            <v>N</v>
          </cell>
          <cell r="O1376">
            <v>1</v>
          </cell>
          <cell r="Q1376" t="str">
            <v>60-90</v>
          </cell>
          <cell r="R1376" t="str">
            <v>W</v>
          </cell>
          <cell r="W1376">
            <v>37802</v>
          </cell>
        </row>
        <row r="1377">
          <cell r="G1377" t="str">
            <v>Lake</v>
          </cell>
          <cell r="H1377" t="str">
            <v>NYC</v>
          </cell>
          <cell r="I1377" t="str">
            <v>M</v>
          </cell>
          <cell r="J1377" t="str">
            <v>U</v>
          </cell>
          <cell r="K1377" t="str">
            <v>RA</v>
          </cell>
          <cell r="L1377">
            <v>4</v>
          </cell>
          <cell r="M1377">
            <v>2</v>
          </cell>
          <cell r="N1377" t="str">
            <v>N</v>
          </cell>
          <cell r="O1377">
            <v>1</v>
          </cell>
          <cell r="Q1377" t="str">
            <v>30-60</v>
          </cell>
          <cell r="R1377" t="str">
            <v>W</v>
          </cell>
          <cell r="W1377">
            <v>37802</v>
          </cell>
        </row>
        <row r="1378">
          <cell r="G1378" t="str">
            <v>Dickson</v>
          </cell>
          <cell r="H1378" t="str">
            <v>TRI</v>
          </cell>
          <cell r="I1378" t="str">
            <v>M</v>
          </cell>
          <cell r="J1378" t="str">
            <v>M</v>
          </cell>
          <cell r="K1378" t="str">
            <v>RA</v>
          </cell>
          <cell r="L1378">
            <v>1</v>
          </cell>
          <cell r="M1378">
            <v>3</v>
          </cell>
          <cell r="N1378" t="str">
            <v>N</v>
          </cell>
          <cell r="O1378">
            <v>2</v>
          </cell>
          <cell r="Q1378" t="str">
            <v>IMMED</v>
          </cell>
          <cell r="R1378" t="str">
            <v>B</v>
          </cell>
          <cell r="S1378" t="str">
            <v>Solofts/Jonath</v>
          </cell>
          <cell r="W1378">
            <v>37802</v>
          </cell>
        </row>
        <row r="1379">
          <cell r="G1379" t="str">
            <v>Wong</v>
          </cell>
          <cell r="H1379" t="str">
            <v>TRI</v>
          </cell>
          <cell r="I1379" t="str">
            <v>D</v>
          </cell>
          <cell r="J1379" t="str">
            <v>P</v>
          </cell>
          <cell r="K1379" t="str">
            <v>OH</v>
          </cell>
          <cell r="L1379">
            <v>4</v>
          </cell>
          <cell r="M1379">
            <v>2</v>
          </cell>
          <cell r="N1379" t="str">
            <v>N</v>
          </cell>
          <cell r="O1379">
            <v>2</v>
          </cell>
          <cell r="Q1379" t="str">
            <v>60-90</v>
          </cell>
          <cell r="R1379" t="str">
            <v>W</v>
          </cell>
          <cell r="S1379" t="str">
            <v>Solofts/Jonath</v>
          </cell>
          <cell r="W1379">
            <v>37802</v>
          </cell>
        </row>
        <row r="1380">
          <cell r="G1380" t="str">
            <v>Lee</v>
          </cell>
          <cell r="H1380" t="str">
            <v>USA</v>
          </cell>
          <cell r="I1380" t="str">
            <v>D</v>
          </cell>
          <cell r="J1380" t="str">
            <v>M</v>
          </cell>
          <cell r="K1380" t="str">
            <v>RA</v>
          </cell>
          <cell r="L1380">
            <v>5</v>
          </cell>
          <cell r="M1380">
            <v>2</v>
          </cell>
          <cell r="N1380" t="str">
            <v>N</v>
          </cell>
          <cell r="O1380">
            <v>2</v>
          </cell>
          <cell r="Q1380" t="str">
            <v>30-60</v>
          </cell>
          <cell r="R1380" t="str">
            <v>O</v>
          </cell>
          <cell r="S1380" t="str">
            <v>Solofts/Jonath</v>
          </cell>
          <cell r="W1380">
            <v>37802</v>
          </cell>
        </row>
        <row r="1381">
          <cell r="G1381" t="str">
            <v>Jarvinen</v>
          </cell>
          <cell r="H1381" t="str">
            <v>NYC</v>
          </cell>
          <cell r="I1381" t="str">
            <v>M</v>
          </cell>
          <cell r="J1381" t="str">
            <v>N</v>
          </cell>
          <cell r="K1381" t="str">
            <v>RA</v>
          </cell>
          <cell r="L1381">
            <v>5</v>
          </cell>
          <cell r="M1381">
            <v>2</v>
          </cell>
          <cell r="N1381" t="str">
            <v>N</v>
          </cell>
          <cell r="O1381">
            <v>1</v>
          </cell>
          <cell r="Q1381" t="str">
            <v>30-60</v>
          </cell>
          <cell r="R1381" t="str">
            <v>W</v>
          </cell>
          <cell r="W1381">
            <v>37802</v>
          </cell>
        </row>
        <row r="1382">
          <cell r="G1382" t="str">
            <v>Koshatler</v>
          </cell>
          <cell r="H1382" t="str">
            <v>USA</v>
          </cell>
          <cell r="I1382" t="str">
            <v>O</v>
          </cell>
          <cell r="J1382" t="str">
            <v>U</v>
          </cell>
          <cell r="K1382" t="str">
            <v>RA</v>
          </cell>
          <cell r="L1382">
            <v>1</v>
          </cell>
          <cell r="M1382">
            <v>1</v>
          </cell>
          <cell r="N1382" t="str">
            <v>N</v>
          </cell>
          <cell r="O1382">
            <v>1</v>
          </cell>
          <cell r="Q1382" t="str">
            <v>60-90</v>
          </cell>
          <cell r="R1382" t="str">
            <v>W</v>
          </cell>
          <cell r="W1382">
            <v>37802</v>
          </cell>
        </row>
        <row r="1383">
          <cell r="G1383" t="str">
            <v>Koshatler</v>
          </cell>
          <cell r="H1383" t="str">
            <v>USA</v>
          </cell>
          <cell r="I1383" t="str">
            <v>O</v>
          </cell>
          <cell r="J1383" t="str">
            <v>U</v>
          </cell>
          <cell r="K1383" t="str">
            <v>RA</v>
          </cell>
          <cell r="L1383">
            <v>1</v>
          </cell>
          <cell r="M1383">
            <v>1</v>
          </cell>
          <cell r="N1383" t="str">
            <v>N</v>
          </cell>
          <cell r="O1383">
            <v>1</v>
          </cell>
          <cell r="Q1383" t="str">
            <v>60-90</v>
          </cell>
          <cell r="R1383" t="str">
            <v>W</v>
          </cell>
          <cell r="W1383">
            <v>0</v>
          </cell>
        </row>
        <row r="1384">
          <cell r="G1384" t="str">
            <v>Koshatler</v>
          </cell>
          <cell r="H1384" t="str">
            <v>USA</v>
          </cell>
          <cell r="I1384" t="str">
            <v>O</v>
          </cell>
          <cell r="J1384" t="str">
            <v>U</v>
          </cell>
          <cell r="K1384" t="str">
            <v>RA</v>
          </cell>
          <cell r="L1384">
            <v>1</v>
          </cell>
          <cell r="M1384">
            <v>1</v>
          </cell>
          <cell r="N1384" t="str">
            <v>N</v>
          </cell>
          <cell r="O1384">
            <v>1</v>
          </cell>
          <cell r="Q1384" t="str">
            <v>60-90</v>
          </cell>
          <cell r="R1384" t="str">
            <v>W</v>
          </cell>
          <cell r="W1384">
            <v>0</v>
          </cell>
        </row>
        <row r="1385">
          <cell r="W1385">
            <v>0</v>
          </cell>
        </row>
        <row r="1386">
          <cell r="W1386">
            <v>0</v>
          </cell>
        </row>
        <row r="1387">
          <cell r="W1387">
            <v>0</v>
          </cell>
        </row>
        <row r="1388">
          <cell r="G1388" t="str">
            <v>Rankin</v>
          </cell>
          <cell r="H1388" t="str">
            <v>NYC</v>
          </cell>
          <cell r="I1388" t="str">
            <v>D</v>
          </cell>
          <cell r="J1388" t="str">
            <v>U</v>
          </cell>
          <cell r="K1388" t="str">
            <v>RA</v>
          </cell>
          <cell r="L1388">
            <v>3</v>
          </cell>
          <cell r="M1388">
            <v>2</v>
          </cell>
          <cell r="N1388" t="str">
            <v>N</v>
          </cell>
          <cell r="O1388">
            <v>2</v>
          </cell>
          <cell r="Q1388" t="str">
            <v>30-60</v>
          </cell>
          <cell r="R1388" t="str">
            <v>N</v>
          </cell>
          <cell r="W1388">
            <v>37803</v>
          </cell>
        </row>
        <row r="1389">
          <cell r="G1389" t="str">
            <v>Lee</v>
          </cell>
          <cell r="H1389" t="str">
            <v>NYC</v>
          </cell>
          <cell r="I1389" t="str">
            <v>O</v>
          </cell>
          <cell r="J1389" t="str">
            <v>U</v>
          </cell>
          <cell r="K1389" t="str">
            <v>RA</v>
          </cell>
          <cell r="L1389">
            <v>1</v>
          </cell>
          <cell r="M1389">
            <v>2</v>
          </cell>
          <cell r="N1389" t="str">
            <v>N</v>
          </cell>
          <cell r="O1389">
            <v>2</v>
          </cell>
          <cell r="Q1389" t="str">
            <v>30-60</v>
          </cell>
          <cell r="R1389" t="str">
            <v>B</v>
          </cell>
          <cell r="S1389" t="str">
            <v xml:space="preserve">Citysites/ Levi </v>
          </cell>
          <cell r="W1389">
            <v>37803</v>
          </cell>
        </row>
        <row r="1390">
          <cell r="G1390" t="str">
            <v>Tungoona</v>
          </cell>
          <cell r="H1390" t="str">
            <v>NYC</v>
          </cell>
          <cell r="I1390" t="str">
            <v>O</v>
          </cell>
          <cell r="J1390" t="str">
            <v>U</v>
          </cell>
          <cell r="K1390" t="str">
            <v>RA</v>
          </cell>
          <cell r="L1390">
            <v>3</v>
          </cell>
          <cell r="M1390">
            <v>4</v>
          </cell>
          <cell r="N1390" t="str">
            <v>N</v>
          </cell>
          <cell r="O1390">
            <v>2</v>
          </cell>
          <cell r="Q1390" t="str">
            <v>30-60</v>
          </cell>
          <cell r="R1390" t="str">
            <v>W</v>
          </cell>
          <cell r="S1390" t="str">
            <v xml:space="preserve">Citysites/ Levi </v>
          </cell>
          <cell r="W1390">
            <v>37803</v>
          </cell>
        </row>
        <row r="1391">
          <cell r="G1391" t="str">
            <v>Wissmann</v>
          </cell>
          <cell r="H1391" t="str">
            <v>NYC</v>
          </cell>
          <cell r="I1391" t="str">
            <v>D</v>
          </cell>
          <cell r="J1391" t="str">
            <v>U</v>
          </cell>
          <cell r="K1391" t="str">
            <v>RA</v>
          </cell>
          <cell r="L1391">
            <v>3</v>
          </cell>
          <cell r="M1391">
            <v>3</v>
          </cell>
          <cell r="N1391" t="str">
            <v>N</v>
          </cell>
          <cell r="O1391">
            <v>2</v>
          </cell>
          <cell r="Q1391" t="str">
            <v>30-60</v>
          </cell>
          <cell r="R1391" t="str">
            <v>W</v>
          </cell>
          <cell r="S1391" t="str">
            <v xml:space="preserve">Citysites/ Levi </v>
          </cell>
          <cell r="W1391">
            <v>37803</v>
          </cell>
        </row>
        <row r="1392">
          <cell r="G1392" t="str">
            <v>Kelly</v>
          </cell>
          <cell r="H1392" t="str">
            <v>NYC</v>
          </cell>
          <cell r="I1392" t="str">
            <v>D</v>
          </cell>
          <cell r="J1392" t="str">
            <v>N</v>
          </cell>
          <cell r="K1392" t="str">
            <v>RA</v>
          </cell>
          <cell r="L1392">
            <v>5</v>
          </cell>
          <cell r="M1392">
            <v>2</v>
          </cell>
          <cell r="N1392" t="str">
            <v>N</v>
          </cell>
          <cell r="O1392">
            <v>1</v>
          </cell>
          <cell r="Q1392" t="str">
            <v>60-90</v>
          </cell>
          <cell r="R1392" t="str">
            <v>W</v>
          </cell>
          <cell r="W1392">
            <v>37803</v>
          </cell>
        </row>
        <row r="1393">
          <cell r="G1393" t="str">
            <v>Rice</v>
          </cell>
          <cell r="H1393" t="str">
            <v>NYC</v>
          </cell>
          <cell r="I1393" t="str">
            <v>D</v>
          </cell>
          <cell r="J1393" t="str">
            <v>N</v>
          </cell>
          <cell r="K1393" t="str">
            <v>RA</v>
          </cell>
          <cell r="L1393">
            <v>5</v>
          </cell>
          <cell r="M1393">
            <v>2</v>
          </cell>
          <cell r="N1393" t="str">
            <v>N</v>
          </cell>
          <cell r="O1393">
            <v>1</v>
          </cell>
          <cell r="Q1393" t="str">
            <v>60-90</v>
          </cell>
          <cell r="R1393" t="str">
            <v>W</v>
          </cell>
          <cell r="W1393">
            <v>37803</v>
          </cell>
        </row>
        <row r="1394">
          <cell r="G1394" t="str">
            <v>Hurley</v>
          </cell>
          <cell r="H1394" t="str">
            <v>NYC</v>
          </cell>
          <cell r="I1394" t="str">
            <v>D</v>
          </cell>
          <cell r="J1394" t="str">
            <v>U</v>
          </cell>
          <cell r="K1394" t="str">
            <v>RA</v>
          </cell>
          <cell r="L1394">
            <v>4</v>
          </cell>
          <cell r="M1394">
            <v>2</v>
          </cell>
          <cell r="N1394" t="str">
            <v>N</v>
          </cell>
          <cell r="O1394">
            <v>1</v>
          </cell>
          <cell r="Q1394" t="str">
            <v>30-60</v>
          </cell>
          <cell r="R1394" t="str">
            <v>W</v>
          </cell>
          <cell r="W1394">
            <v>37803</v>
          </cell>
        </row>
        <row r="1395">
          <cell r="G1395" t="str">
            <v>Tooney</v>
          </cell>
          <cell r="H1395" t="str">
            <v>USA</v>
          </cell>
          <cell r="J1395" t="str">
            <v>U</v>
          </cell>
          <cell r="L1395">
            <v>4</v>
          </cell>
          <cell r="M1395">
            <v>2</v>
          </cell>
          <cell r="N1395" t="str">
            <v>N</v>
          </cell>
          <cell r="O1395">
            <v>3</v>
          </cell>
          <cell r="Q1395" t="str">
            <v>30-60</v>
          </cell>
          <cell r="R1395" t="str">
            <v>I</v>
          </cell>
          <cell r="W1395">
            <v>37803</v>
          </cell>
        </row>
        <row r="1396">
          <cell r="G1396" t="str">
            <v>Satin</v>
          </cell>
          <cell r="H1396" t="str">
            <v>NYC</v>
          </cell>
          <cell r="I1396" t="str">
            <v>M</v>
          </cell>
          <cell r="J1396" t="str">
            <v>N</v>
          </cell>
          <cell r="K1396" t="str">
            <v>RA</v>
          </cell>
          <cell r="L1396">
            <v>2</v>
          </cell>
          <cell r="M1396">
            <v>2</v>
          </cell>
          <cell r="N1396" t="str">
            <v>N</v>
          </cell>
          <cell r="O1396">
            <v>1</v>
          </cell>
          <cell r="Q1396" t="str">
            <v>30-60</v>
          </cell>
          <cell r="R1396" t="str">
            <v>O</v>
          </cell>
          <cell r="W1396">
            <v>37803</v>
          </cell>
        </row>
        <row r="1397">
          <cell r="G1397" t="str">
            <v>Satin</v>
          </cell>
          <cell r="H1397" t="str">
            <v>NYC</v>
          </cell>
          <cell r="I1397" t="str">
            <v>M</v>
          </cell>
          <cell r="J1397" t="str">
            <v>N</v>
          </cell>
          <cell r="K1397" t="str">
            <v>RA</v>
          </cell>
          <cell r="L1397">
            <v>2</v>
          </cell>
          <cell r="O1397">
            <v>1</v>
          </cell>
          <cell r="R1397" t="str">
            <v>O</v>
          </cell>
          <cell r="W1397">
            <v>0</v>
          </cell>
        </row>
        <row r="1398">
          <cell r="G1398" t="str">
            <v>Satin</v>
          </cell>
          <cell r="H1398" t="str">
            <v>NYC</v>
          </cell>
          <cell r="I1398" t="str">
            <v>M</v>
          </cell>
          <cell r="J1398" t="str">
            <v>N</v>
          </cell>
          <cell r="K1398" t="str">
            <v>RA</v>
          </cell>
          <cell r="L1398">
            <v>2</v>
          </cell>
          <cell r="O1398">
            <v>1</v>
          </cell>
          <cell r="R1398" t="str">
            <v>O</v>
          </cell>
          <cell r="W1398">
            <v>0</v>
          </cell>
        </row>
        <row r="1399">
          <cell r="W1399">
            <v>0</v>
          </cell>
        </row>
        <row r="1400">
          <cell r="W1400">
            <v>0</v>
          </cell>
        </row>
        <row r="1401">
          <cell r="G1401" t="str">
            <v>McNair</v>
          </cell>
          <cell r="H1401" t="str">
            <v>NYC</v>
          </cell>
          <cell r="J1401" t="str">
            <v>M</v>
          </cell>
          <cell r="L1401">
            <v>5</v>
          </cell>
          <cell r="N1401" t="str">
            <v>N</v>
          </cell>
          <cell r="O1401">
            <v>1</v>
          </cell>
          <cell r="Q1401" t="str">
            <v>60-90</v>
          </cell>
          <cell r="R1401" t="str">
            <v>I</v>
          </cell>
          <cell r="W1401">
            <v>37804</v>
          </cell>
        </row>
        <row r="1402">
          <cell r="G1402" t="str">
            <v>Fahl</v>
          </cell>
          <cell r="H1402" t="str">
            <v>NYC</v>
          </cell>
          <cell r="I1402" t="str">
            <v>D</v>
          </cell>
          <cell r="J1402" t="str">
            <v>U</v>
          </cell>
          <cell r="K1402" t="str">
            <v>RA</v>
          </cell>
          <cell r="L1402">
            <v>4</v>
          </cell>
          <cell r="M1402">
            <v>1</v>
          </cell>
          <cell r="N1402" t="str">
            <v>N</v>
          </cell>
          <cell r="O1402" t="str">
            <v>S</v>
          </cell>
          <cell r="Q1402" t="str">
            <v>IMMED</v>
          </cell>
          <cell r="R1402" t="str">
            <v>W</v>
          </cell>
          <cell r="W1402">
            <v>37804</v>
          </cell>
        </row>
        <row r="1403">
          <cell r="G1403" t="str">
            <v>Wang</v>
          </cell>
          <cell r="H1403" t="str">
            <v>TRI</v>
          </cell>
          <cell r="I1403" t="str">
            <v>D</v>
          </cell>
          <cell r="J1403" t="str">
            <v>M</v>
          </cell>
          <cell r="K1403" t="str">
            <v>OH</v>
          </cell>
          <cell r="L1403">
            <v>5</v>
          </cell>
          <cell r="M1403">
            <v>3</v>
          </cell>
          <cell r="N1403" t="str">
            <v>N</v>
          </cell>
          <cell r="O1403">
            <v>1</v>
          </cell>
          <cell r="Q1403" t="str">
            <v>30-60</v>
          </cell>
          <cell r="R1403" t="str">
            <v>O</v>
          </cell>
          <cell r="W1403">
            <v>37804</v>
          </cell>
        </row>
        <row r="1404">
          <cell r="G1404" t="str">
            <v>Ann-Dan</v>
          </cell>
          <cell r="H1404" t="str">
            <v>TRI</v>
          </cell>
          <cell r="I1404" t="str">
            <v>O</v>
          </cell>
          <cell r="J1404" t="str">
            <v>S</v>
          </cell>
          <cell r="K1404" t="str">
            <v>OH</v>
          </cell>
          <cell r="L1404">
            <v>5</v>
          </cell>
          <cell r="M1404">
            <v>3</v>
          </cell>
          <cell r="N1404" t="str">
            <v>N</v>
          </cell>
          <cell r="O1404">
            <v>1</v>
          </cell>
          <cell r="Q1404" t="str">
            <v>30-60</v>
          </cell>
          <cell r="R1404" t="str">
            <v>N</v>
          </cell>
          <cell r="W1404">
            <v>37804</v>
          </cell>
        </row>
        <row r="1405">
          <cell r="G1405" t="str">
            <v>Koch</v>
          </cell>
          <cell r="H1405" t="str">
            <v>NYC</v>
          </cell>
          <cell r="I1405" t="str">
            <v>O</v>
          </cell>
          <cell r="J1405" t="str">
            <v>U</v>
          </cell>
          <cell r="K1405" t="str">
            <v>RA</v>
          </cell>
          <cell r="L1405">
            <v>3</v>
          </cell>
          <cell r="M1405">
            <v>3</v>
          </cell>
          <cell r="N1405" t="str">
            <v>N</v>
          </cell>
          <cell r="O1405">
            <v>1</v>
          </cell>
          <cell r="Q1405" t="str">
            <v>60-90</v>
          </cell>
          <cell r="R1405" t="str">
            <v>W</v>
          </cell>
          <cell r="W1405">
            <v>37804</v>
          </cell>
        </row>
        <row r="1406">
          <cell r="G1406" t="str">
            <v>Koch</v>
          </cell>
          <cell r="H1406" t="str">
            <v>NYC</v>
          </cell>
          <cell r="I1406" t="str">
            <v>O</v>
          </cell>
          <cell r="J1406" t="str">
            <v>U</v>
          </cell>
          <cell r="K1406" t="str">
            <v>RA</v>
          </cell>
          <cell r="L1406">
            <v>3</v>
          </cell>
          <cell r="O1406">
            <v>1</v>
          </cell>
          <cell r="Q1406" t="str">
            <v>60-90</v>
          </cell>
          <cell r="R1406" t="str">
            <v>W</v>
          </cell>
          <cell r="W1406">
            <v>0</v>
          </cell>
        </row>
        <row r="1407">
          <cell r="G1407" t="str">
            <v>Koch</v>
          </cell>
          <cell r="H1407" t="str">
            <v>NYC</v>
          </cell>
          <cell r="I1407" t="str">
            <v>O</v>
          </cell>
          <cell r="J1407" t="str">
            <v>U</v>
          </cell>
          <cell r="K1407" t="str">
            <v>RA</v>
          </cell>
          <cell r="L1407">
            <v>3</v>
          </cell>
          <cell r="O1407">
            <v>1</v>
          </cell>
          <cell r="Q1407" t="str">
            <v>60-90</v>
          </cell>
          <cell r="R1407" t="str">
            <v>W</v>
          </cell>
          <cell r="W1407">
            <v>0</v>
          </cell>
        </row>
        <row r="1408">
          <cell r="W1408">
            <v>0</v>
          </cell>
        </row>
        <row r="1409">
          <cell r="W1409">
            <v>0</v>
          </cell>
        </row>
        <row r="1410">
          <cell r="W1410">
            <v>0</v>
          </cell>
        </row>
        <row r="1411">
          <cell r="G1411" t="str">
            <v>Martin</v>
          </cell>
          <cell r="H1411" t="str">
            <v>USA</v>
          </cell>
          <cell r="J1411" t="str">
            <v>M</v>
          </cell>
          <cell r="K1411" t="str">
            <v>RA</v>
          </cell>
          <cell r="L1411">
            <v>2</v>
          </cell>
          <cell r="O1411">
            <v>1</v>
          </cell>
          <cell r="Q1411" t="str">
            <v>30-60</v>
          </cell>
          <cell r="R1411" t="str">
            <v>W</v>
          </cell>
          <cell r="W1411">
            <v>37805</v>
          </cell>
        </row>
        <row r="1412">
          <cell r="G1412" t="str">
            <v>Wedner</v>
          </cell>
          <cell r="H1412" t="str">
            <v>NYC</v>
          </cell>
          <cell r="J1412" t="str">
            <v>U</v>
          </cell>
          <cell r="K1412" t="str">
            <v>RA</v>
          </cell>
          <cell r="L1412">
            <v>3</v>
          </cell>
          <cell r="O1412">
            <v>2</v>
          </cell>
          <cell r="Q1412" t="str">
            <v>60-90</v>
          </cell>
          <cell r="R1412" t="str">
            <v>W</v>
          </cell>
          <cell r="W1412">
            <v>37805</v>
          </cell>
        </row>
        <row r="1413">
          <cell r="G1413" t="str">
            <v>Stieghtz</v>
          </cell>
          <cell r="H1413" t="str">
            <v>NYC</v>
          </cell>
          <cell r="I1413" t="str">
            <v>M</v>
          </cell>
          <cell r="J1413" t="str">
            <v>U</v>
          </cell>
          <cell r="K1413" t="str">
            <v>RA</v>
          </cell>
          <cell r="L1413">
            <v>4</v>
          </cell>
          <cell r="M1413">
            <v>3</v>
          </cell>
          <cell r="N1413" t="str">
            <v>N</v>
          </cell>
          <cell r="O1413">
            <v>3</v>
          </cell>
          <cell r="Q1413" t="str">
            <v>60-90</v>
          </cell>
          <cell r="R1413" t="str">
            <v>W</v>
          </cell>
          <cell r="W1413">
            <v>37805</v>
          </cell>
        </row>
        <row r="1414">
          <cell r="G1414" t="str">
            <v>Mitzel</v>
          </cell>
          <cell r="H1414" t="str">
            <v>NYC</v>
          </cell>
          <cell r="I1414" t="str">
            <v>M</v>
          </cell>
          <cell r="J1414" t="str">
            <v>U</v>
          </cell>
          <cell r="K1414" t="str">
            <v>RA</v>
          </cell>
          <cell r="L1414">
            <v>3</v>
          </cell>
          <cell r="M1414">
            <v>4</v>
          </cell>
          <cell r="N1414" t="str">
            <v>N</v>
          </cell>
          <cell r="O1414" t="str">
            <v>S</v>
          </cell>
          <cell r="Q1414" t="str">
            <v>IMMED</v>
          </cell>
          <cell r="R1414" t="str">
            <v>W</v>
          </cell>
          <cell r="W1414">
            <v>37805</v>
          </cell>
        </row>
        <row r="1415">
          <cell r="G1415" t="str">
            <v>Highfield</v>
          </cell>
          <cell r="H1415" t="str">
            <v>TRI</v>
          </cell>
          <cell r="I1415" t="str">
            <v>O</v>
          </cell>
          <cell r="J1415" t="str">
            <v>M</v>
          </cell>
          <cell r="K1415" t="str">
            <v>OH</v>
          </cell>
          <cell r="L1415">
            <v>5</v>
          </cell>
          <cell r="M1415">
            <v>2</v>
          </cell>
          <cell r="N1415" t="str">
            <v>N</v>
          </cell>
          <cell r="O1415">
            <v>2</v>
          </cell>
          <cell r="Q1415" t="str">
            <v>IMMED</v>
          </cell>
          <cell r="R1415" t="str">
            <v>I</v>
          </cell>
          <cell r="W1415">
            <v>37805</v>
          </cell>
        </row>
        <row r="1416">
          <cell r="G1416" t="str">
            <v>Slice</v>
          </cell>
          <cell r="H1416" t="str">
            <v>NYC</v>
          </cell>
          <cell r="I1416" t="str">
            <v>O</v>
          </cell>
          <cell r="J1416" t="str">
            <v>N</v>
          </cell>
          <cell r="K1416" t="str">
            <v>OH</v>
          </cell>
          <cell r="L1416">
            <v>3</v>
          </cell>
          <cell r="M1416">
            <v>1</v>
          </cell>
          <cell r="N1416" t="str">
            <v>N</v>
          </cell>
          <cell r="O1416">
            <v>1</v>
          </cell>
          <cell r="Q1416" t="str">
            <v>IMMED</v>
          </cell>
          <cell r="R1416" t="str">
            <v>W</v>
          </cell>
          <cell r="U1416" t="str">
            <v>RETURN</v>
          </cell>
          <cell r="W1416">
            <v>37805</v>
          </cell>
        </row>
        <row r="1417">
          <cell r="G1417" t="str">
            <v>Borda</v>
          </cell>
          <cell r="H1417" t="str">
            <v>NYC</v>
          </cell>
          <cell r="I1417" t="str">
            <v>O</v>
          </cell>
          <cell r="J1417" t="str">
            <v>M</v>
          </cell>
          <cell r="K1417" t="str">
            <v>RA</v>
          </cell>
          <cell r="L1417">
            <v>5</v>
          </cell>
          <cell r="M1417">
            <v>4</v>
          </cell>
          <cell r="N1417" t="str">
            <v>N</v>
          </cell>
          <cell r="O1417">
            <v>3</v>
          </cell>
          <cell r="Q1417" t="str">
            <v>30-60</v>
          </cell>
          <cell r="R1417" t="str">
            <v>B</v>
          </cell>
          <cell r="S1417" t="str">
            <v>Benjy Schwab- (CH)</v>
          </cell>
          <cell r="U1417" t="str">
            <v>RETURN</v>
          </cell>
          <cell r="W1417">
            <v>37805</v>
          </cell>
        </row>
        <row r="1418">
          <cell r="G1418" t="str">
            <v>Borda</v>
          </cell>
          <cell r="H1418" t="str">
            <v>NYC</v>
          </cell>
          <cell r="I1418" t="str">
            <v>O</v>
          </cell>
          <cell r="J1418" t="str">
            <v>M</v>
          </cell>
          <cell r="K1418" t="str">
            <v>RA</v>
          </cell>
          <cell r="L1418">
            <v>5</v>
          </cell>
          <cell r="M1418">
            <v>4</v>
          </cell>
          <cell r="N1418" t="str">
            <v>N</v>
          </cell>
          <cell r="O1418">
            <v>3</v>
          </cell>
          <cell r="Q1418" t="str">
            <v>30-60</v>
          </cell>
          <cell r="R1418" t="str">
            <v>B</v>
          </cell>
          <cell r="S1418" t="str">
            <v>Benjy Schwab- (CH)</v>
          </cell>
          <cell r="U1418" t="str">
            <v>RETURN</v>
          </cell>
          <cell r="W1418">
            <v>0</v>
          </cell>
        </row>
        <row r="1419">
          <cell r="G1419" t="str">
            <v>Astrachan</v>
          </cell>
          <cell r="H1419" t="str">
            <v>NYC</v>
          </cell>
          <cell r="I1419" t="str">
            <v>M</v>
          </cell>
          <cell r="J1419" t="str">
            <v>N</v>
          </cell>
          <cell r="K1419" t="str">
            <v>RA</v>
          </cell>
          <cell r="L1419">
            <v>3</v>
          </cell>
          <cell r="M1419">
            <v>3</v>
          </cell>
          <cell r="N1419" t="str">
            <v>Y</v>
          </cell>
          <cell r="O1419">
            <v>1</v>
          </cell>
          <cell r="Q1419" t="str">
            <v>60-90</v>
          </cell>
          <cell r="R1419" t="str">
            <v>O</v>
          </cell>
          <cell r="S1419" t="str">
            <v>Benjy Schwab- (CH)</v>
          </cell>
          <cell r="W1419">
            <v>37807</v>
          </cell>
        </row>
        <row r="1420">
          <cell r="G1420" t="str">
            <v>Pashazadah</v>
          </cell>
          <cell r="H1420" t="str">
            <v>TRI</v>
          </cell>
          <cell r="I1420" t="str">
            <v>D</v>
          </cell>
          <cell r="J1420" t="str">
            <v>N</v>
          </cell>
          <cell r="K1420" t="str">
            <v>OH</v>
          </cell>
          <cell r="L1420">
            <v>5</v>
          </cell>
          <cell r="M1420">
            <v>3</v>
          </cell>
          <cell r="N1420" t="str">
            <v>Y</v>
          </cell>
          <cell r="O1420">
            <v>1</v>
          </cell>
          <cell r="Q1420" t="str">
            <v>IMMED</v>
          </cell>
          <cell r="R1420" t="str">
            <v>O</v>
          </cell>
          <cell r="W1420">
            <v>37807</v>
          </cell>
        </row>
        <row r="1421">
          <cell r="G1421" t="str">
            <v>Cuccaro</v>
          </cell>
          <cell r="H1421" t="str">
            <v>NYC</v>
          </cell>
          <cell r="I1421" t="str">
            <v>M</v>
          </cell>
          <cell r="J1421" t="str">
            <v>U</v>
          </cell>
          <cell r="K1421" t="str">
            <v>RA</v>
          </cell>
          <cell r="L1421">
            <v>4</v>
          </cell>
          <cell r="M1421">
            <v>1</v>
          </cell>
          <cell r="N1421" t="str">
            <v>N</v>
          </cell>
          <cell r="O1421">
            <v>1</v>
          </cell>
          <cell r="Q1421" t="str">
            <v>30-60</v>
          </cell>
          <cell r="R1421" t="str">
            <v>N</v>
          </cell>
          <cell r="W1421">
            <v>37807</v>
          </cell>
        </row>
        <row r="1422">
          <cell r="G1422" t="str">
            <v>Elsenegger</v>
          </cell>
          <cell r="H1422" t="str">
            <v>NYC</v>
          </cell>
          <cell r="I1422" t="str">
            <v>O</v>
          </cell>
          <cell r="J1422" t="str">
            <v>M</v>
          </cell>
          <cell r="K1422" t="str">
            <v>RH</v>
          </cell>
          <cell r="L1422">
            <v>4</v>
          </cell>
          <cell r="M1422">
            <v>2</v>
          </cell>
          <cell r="N1422" t="str">
            <v>N</v>
          </cell>
          <cell r="O1422">
            <v>1</v>
          </cell>
          <cell r="Q1422" t="str">
            <v>30-60</v>
          </cell>
          <cell r="R1422" t="str">
            <v>W</v>
          </cell>
          <cell r="W1422">
            <v>37807</v>
          </cell>
        </row>
        <row r="1423">
          <cell r="G1423" t="str">
            <v>Eeckhaut</v>
          </cell>
          <cell r="H1423" t="str">
            <v>NYC</v>
          </cell>
          <cell r="I1423" t="str">
            <v>U</v>
          </cell>
          <cell r="J1423" t="str">
            <v>N</v>
          </cell>
          <cell r="K1423" t="str">
            <v>RA</v>
          </cell>
          <cell r="L1423">
            <v>4</v>
          </cell>
          <cell r="M1423">
            <v>2</v>
          </cell>
          <cell r="N1423" t="str">
            <v>N</v>
          </cell>
          <cell r="O1423">
            <v>1</v>
          </cell>
          <cell r="Q1423" t="str">
            <v>60-90</v>
          </cell>
          <cell r="R1423" t="str">
            <v>W</v>
          </cell>
          <cell r="W1423">
            <v>37807</v>
          </cell>
        </row>
        <row r="1424">
          <cell r="G1424" t="str">
            <v>Doruk</v>
          </cell>
          <cell r="H1424" t="str">
            <v>NYC</v>
          </cell>
          <cell r="I1424" t="str">
            <v>U</v>
          </cell>
          <cell r="J1424" t="str">
            <v>U</v>
          </cell>
          <cell r="K1424" t="str">
            <v>RA</v>
          </cell>
          <cell r="L1424">
            <v>4</v>
          </cell>
          <cell r="M1424">
            <v>2</v>
          </cell>
          <cell r="N1424" t="str">
            <v>Y</v>
          </cell>
          <cell r="O1424">
            <v>2</v>
          </cell>
          <cell r="Q1424" t="str">
            <v>60-90</v>
          </cell>
          <cell r="R1424" t="str">
            <v>W</v>
          </cell>
          <cell r="W1424">
            <v>37807</v>
          </cell>
        </row>
        <row r="1425">
          <cell r="G1425" t="str">
            <v>Karas</v>
          </cell>
          <cell r="H1425" t="str">
            <v>NYC</v>
          </cell>
          <cell r="I1425" t="str">
            <v>D</v>
          </cell>
          <cell r="J1425" t="str">
            <v>U</v>
          </cell>
          <cell r="K1425" t="str">
            <v>RA</v>
          </cell>
          <cell r="L1425">
            <v>5</v>
          </cell>
          <cell r="M1425">
            <v>2</v>
          </cell>
          <cell r="N1425" t="str">
            <v>Y</v>
          </cell>
          <cell r="O1425">
            <v>2</v>
          </cell>
          <cell r="Q1425" t="str">
            <v>30-60</v>
          </cell>
          <cell r="R1425" t="str">
            <v>W</v>
          </cell>
          <cell r="W1425">
            <v>37807</v>
          </cell>
        </row>
        <row r="1426">
          <cell r="G1426" t="str">
            <v>Hernandez</v>
          </cell>
          <cell r="H1426" t="str">
            <v>NYC</v>
          </cell>
          <cell r="I1426" t="str">
            <v>D</v>
          </cell>
          <cell r="J1426" t="str">
            <v>O</v>
          </cell>
          <cell r="K1426" t="str">
            <v>RA</v>
          </cell>
          <cell r="L1426">
            <v>3</v>
          </cell>
          <cell r="N1426" t="str">
            <v>N</v>
          </cell>
          <cell r="O1426">
            <v>1</v>
          </cell>
          <cell r="Q1426" t="str">
            <v>60-90</v>
          </cell>
          <cell r="R1426" t="str">
            <v>W</v>
          </cell>
          <cell r="W1426">
            <v>37807</v>
          </cell>
        </row>
        <row r="1427">
          <cell r="G1427" t="str">
            <v>Edgar</v>
          </cell>
          <cell r="H1427" t="str">
            <v>NYC</v>
          </cell>
          <cell r="I1427" t="str">
            <v>M</v>
          </cell>
          <cell r="J1427" t="str">
            <v>U</v>
          </cell>
          <cell r="K1427" t="str">
            <v>RA</v>
          </cell>
          <cell r="L1427">
            <v>3</v>
          </cell>
          <cell r="M1427">
            <v>2</v>
          </cell>
          <cell r="N1427" t="str">
            <v>N</v>
          </cell>
          <cell r="O1427">
            <v>1</v>
          </cell>
          <cell r="Q1427" t="str">
            <v>IMMED</v>
          </cell>
          <cell r="R1427" t="str">
            <v>W</v>
          </cell>
          <cell r="U1427" t="str">
            <v>RETURN</v>
          </cell>
        </row>
        <row r="1428">
          <cell r="G1428" t="str">
            <v>Panessidi</v>
          </cell>
          <cell r="H1428" t="str">
            <v>NYC</v>
          </cell>
          <cell r="I1428" t="str">
            <v>M</v>
          </cell>
          <cell r="J1428" t="str">
            <v>U</v>
          </cell>
          <cell r="K1428" t="str">
            <v>OH</v>
          </cell>
          <cell r="L1428">
            <v>4</v>
          </cell>
          <cell r="M1428">
            <v>3</v>
          </cell>
          <cell r="N1428" t="str">
            <v>Y</v>
          </cell>
          <cell r="O1428">
            <v>2</v>
          </cell>
          <cell r="Q1428" t="str">
            <v>30-60</v>
          </cell>
          <cell r="R1428" t="str">
            <v>N</v>
          </cell>
          <cell r="U1428" t="str">
            <v>RETURN</v>
          </cell>
        </row>
        <row r="1429">
          <cell r="G1429" t="str">
            <v>Bradley</v>
          </cell>
          <cell r="H1429" t="str">
            <v>NYC</v>
          </cell>
          <cell r="I1429" t="str">
            <v>D</v>
          </cell>
          <cell r="J1429" t="str">
            <v>O</v>
          </cell>
          <cell r="K1429" t="str">
            <v>RA</v>
          </cell>
          <cell r="L1429">
            <v>3</v>
          </cell>
          <cell r="M1429">
            <v>3</v>
          </cell>
          <cell r="N1429" t="str">
            <v>Y</v>
          </cell>
          <cell r="O1429">
            <v>2</v>
          </cell>
          <cell r="Q1429" t="str">
            <v>60-90</v>
          </cell>
          <cell r="R1429" t="str">
            <v>W</v>
          </cell>
          <cell r="U1429" t="str">
            <v>RETURN</v>
          </cell>
        </row>
        <row r="1430">
          <cell r="G1430" t="str">
            <v>Whitehead</v>
          </cell>
          <cell r="H1430" t="str">
            <v>NYC</v>
          </cell>
          <cell r="I1430" t="str">
            <v>D</v>
          </cell>
          <cell r="J1430" t="str">
            <v>M</v>
          </cell>
          <cell r="K1430" t="str">
            <v>RA</v>
          </cell>
          <cell r="L1430">
            <v>3</v>
          </cell>
          <cell r="M1430">
            <v>3</v>
          </cell>
          <cell r="N1430" t="str">
            <v>Y</v>
          </cell>
          <cell r="O1430">
            <v>1</v>
          </cell>
          <cell r="Q1430" t="str">
            <v>IMMED</v>
          </cell>
          <cell r="R1430" t="str">
            <v>W</v>
          </cell>
        </row>
        <row r="1431">
          <cell r="G1431" t="str">
            <v>Schnieiond</v>
          </cell>
          <cell r="H1431" t="str">
            <v>NYC</v>
          </cell>
          <cell r="I1431" t="str">
            <v>M</v>
          </cell>
          <cell r="J1431" t="str">
            <v>U</v>
          </cell>
          <cell r="K1431" t="str">
            <v>RA</v>
          </cell>
          <cell r="L1431">
            <v>4</v>
          </cell>
          <cell r="N1431" t="str">
            <v>Y</v>
          </cell>
          <cell r="O1431">
            <v>1</v>
          </cell>
          <cell r="Q1431" t="str">
            <v>30-60</v>
          </cell>
          <cell r="R1431" t="str">
            <v>N</v>
          </cell>
          <cell r="U1431" t="str">
            <v>RETURN</v>
          </cell>
        </row>
        <row r="1432">
          <cell r="G1432" t="str">
            <v>Gittler</v>
          </cell>
          <cell r="H1432" t="str">
            <v>TRI</v>
          </cell>
          <cell r="I1432" t="str">
            <v>O</v>
          </cell>
          <cell r="J1432" t="str">
            <v>M</v>
          </cell>
          <cell r="K1432" t="str">
            <v>RH</v>
          </cell>
          <cell r="L1432">
            <v>5</v>
          </cell>
          <cell r="M1432">
            <v>2</v>
          </cell>
          <cell r="N1432" t="str">
            <v>Y</v>
          </cell>
          <cell r="O1432">
            <v>3</v>
          </cell>
          <cell r="Q1432" t="str">
            <v>60-90</v>
          </cell>
          <cell r="R1432" t="str">
            <v>W</v>
          </cell>
          <cell r="U1432" t="str">
            <v>RETURN</v>
          </cell>
        </row>
        <row r="1433">
          <cell r="G1433" t="str">
            <v>Burrows</v>
          </cell>
          <cell r="H1433" t="str">
            <v>NYC</v>
          </cell>
          <cell r="I1433" t="str">
            <v>M</v>
          </cell>
          <cell r="J1433" t="str">
            <v>M</v>
          </cell>
          <cell r="K1433" t="str">
            <v>RA</v>
          </cell>
          <cell r="L1433">
            <v>4</v>
          </cell>
          <cell r="M1433">
            <v>4</v>
          </cell>
          <cell r="N1433" t="str">
            <v>Y</v>
          </cell>
          <cell r="O1433">
            <v>2</v>
          </cell>
          <cell r="Q1433" t="str">
            <v>IMMED</v>
          </cell>
          <cell r="R1433" t="str">
            <v>N</v>
          </cell>
          <cell r="U1433" t="str">
            <v>RETURN</v>
          </cell>
        </row>
        <row r="1434">
          <cell r="G1434" t="str">
            <v>Gayneau</v>
          </cell>
          <cell r="H1434" t="str">
            <v>NYC</v>
          </cell>
          <cell r="I1434" t="str">
            <v>D</v>
          </cell>
          <cell r="J1434" t="str">
            <v>O</v>
          </cell>
          <cell r="K1434" t="str">
            <v>RA</v>
          </cell>
          <cell r="L1434">
            <v>4</v>
          </cell>
          <cell r="M1434">
            <v>4</v>
          </cell>
          <cell r="N1434" t="str">
            <v>Y</v>
          </cell>
          <cell r="O1434">
            <v>1</v>
          </cell>
          <cell r="Q1434" t="str">
            <v>60-90</v>
          </cell>
          <cell r="R1434" t="str">
            <v>O</v>
          </cell>
          <cell r="W1434">
            <v>37807</v>
          </cell>
        </row>
        <row r="1435">
          <cell r="G1435" t="str">
            <v>Gayneau</v>
          </cell>
          <cell r="H1435" t="str">
            <v>NYC</v>
          </cell>
          <cell r="I1435" t="str">
            <v>D</v>
          </cell>
          <cell r="J1435" t="str">
            <v>O</v>
          </cell>
          <cell r="K1435" t="str">
            <v>RA</v>
          </cell>
          <cell r="L1435">
            <v>4</v>
          </cell>
          <cell r="M1435">
            <v>4</v>
          </cell>
          <cell r="N1435" t="str">
            <v>Y</v>
          </cell>
          <cell r="O1435">
            <v>1</v>
          </cell>
          <cell r="Q1435" t="str">
            <v>60-90</v>
          </cell>
          <cell r="R1435" t="str">
            <v>O</v>
          </cell>
          <cell r="W1435">
            <v>0</v>
          </cell>
        </row>
        <row r="1436">
          <cell r="G1436" t="str">
            <v>Gayneau</v>
          </cell>
          <cell r="I1436" t="str">
            <v>D</v>
          </cell>
          <cell r="J1436" t="str">
            <v>O</v>
          </cell>
          <cell r="K1436" t="str">
            <v>RA</v>
          </cell>
          <cell r="L1436">
            <v>4</v>
          </cell>
          <cell r="O1436">
            <v>1</v>
          </cell>
          <cell r="Q1436" t="str">
            <v>60-90</v>
          </cell>
          <cell r="R1436" t="str">
            <v>O</v>
          </cell>
          <cell r="W1436">
            <v>0</v>
          </cell>
        </row>
        <row r="1437">
          <cell r="W1437">
            <v>0</v>
          </cell>
        </row>
        <row r="1438">
          <cell r="W1438">
            <v>0</v>
          </cell>
        </row>
        <row r="1439">
          <cell r="G1439" t="str">
            <v>Lampe</v>
          </cell>
          <cell r="H1439" t="str">
            <v>NYC</v>
          </cell>
          <cell r="I1439" t="str">
            <v>D</v>
          </cell>
          <cell r="J1439" t="str">
            <v>U</v>
          </cell>
          <cell r="K1439" t="str">
            <v>RA</v>
          </cell>
          <cell r="L1439">
            <v>4</v>
          </cell>
          <cell r="M1439">
            <v>2</v>
          </cell>
          <cell r="N1439" t="str">
            <v>N</v>
          </cell>
          <cell r="O1439">
            <v>1</v>
          </cell>
          <cell r="Q1439" t="str">
            <v>30-60</v>
          </cell>
          <cell r="R1439" t="str">
            <v>W</v>
          </cell>
          <cell r="W1439">
            <v>37808</v>
          </cell>
        </row>
        <row r="1440">
          <cell r="G1440" t="str">
            <v>Murray</v>
          </cell>
          <cell r="H1440" t="str">
            <v>NYC</v>
          </cell>
          <cell r="I1440" t="str">
            <v>U</v>
          </cell>
          <cell r="J1440" t="str">
            <v>S</v>
          </cell>
          <cell r="K1440" t="str">
            <v>RA</v>
          </cell>
          <cell r="L1440">
            <v>4</v>
          </cell>
          <cell r="M1440">
            <v>4</v>
          </cell>
          <cell r="N1440" t="str">
            <v>N</v>
          </cell>
          <cell r="O1440">
            <v>3</v>
          </cell>
          <cell r="Q1440" t="str">
            <v>30-60</v>
          </cell>
          <cell r="R1440" t="str">
            <v>W</v>
          </cell>
          <cell r="W1440">
            <v>37808</v>
          </cell>
        </row>
        <row r="1441">
          <cell r="G1441" t="str">
            <v>Wertz</v>
          </cell>
          <cell r="H1441" t="str">
            <v>NYC</v>
          </cell>
          <cell r="I1441" t="str">
            <v>M</v>
          </cell>
          <cell r="J1441" t="str">
            <v>U</v>
          </cell>
          <cell r="K1441" t="str">
            <v>RA</v>
          </cell>
          <cell r="L1441">
            <v>3</v>
          </cell>
          <cell r="M1441">
            <v>4</v>
          </cell>
          <cell r="N1441" t="str">
            <v>N</v>
          </cell>
          <cell r="O1441">
            <v>1</v>
          </cell>
          <cell r="Q1441" t="str">
            <v>30-60</v>
          </cell>
          <cell r="R1441" t="str">
            <v>W</v>
          </cell>
          <cell r="W1441">
            <v>37808</v>
          </cell>
        </row>
        <row r="1442">
          <cell r="G1442" t="str">
            <v>Herman</v>
          </cell>
          <cell r="H1442" t="str">
            <v>USA</v>
          </cell>
          <cell r="I1442" t="str">
            <v>M</v>
          </cell>
          <cell r="J1442" t="str">
            <v>U</v>
          </cell>
          <cell r="K1442" t="str">
            <v>RA</v>
          </cell>
          <cell r="L1442">
            <v>3</v>
          </cell>
          <cell r="M1442">
            <v>4</v>
          </cell>
          <cell r="N1442" t="str">
            <v>N</v>
          </cell>
          <cell r="O1442">
            <v>1</v>
          </cell>
          <cell r="Q1442" t="str">
            <v>30-60</v>
          </cell>
          <cell r="R1442" t="str">
            <v>W</v>
          </cell>
          <cell r="U1442" t="str">
            <v>RETURN</v>
          </cell>
          <cell r="W1442">
            <v>37808</v>
          </cell>
        </row>
        <row r="1443">
          <cell r="G1443" t="str">
            <v>Sikula</v>
          </cell>
          <cell r="H1443" t="str">
            <v>NYC</v>
          </cell>
          <cell r="I1443" t="str">
            <v>D</v>
          </cell>
          <cell r="J1443" t="str">
            <v>S</v>
          </cell>
          <cell r="K1443" t="str">
            <v>OH</v>
          </cell>
          <cell r="L1443">
            <v>4</v>
          </cell>
          <cell r="M1443">
            <v>3</v>
          </cell>
          <cell r="N1443" t="str">
            <v>N</v>
          </cell>
          <cell r="O1443">
            <v>2</v>
          </cell>
          <cell r="Q1443" t="str">
            <v>60-90</v>
          </cell>
          <cell r="R1443" t="str">
            <v>W</v>
          </cell>
          <cell r="U1443" t="str">
            <v>RETURN</v>
          </cell>
          <cell r="W1443">
            <v>37808</v>
          </cell>
        </row>
        <row r="1444">
          <cell r="G1444" t="str">
            <v>Kaplan</v>
          </cell>
          <cell r="H1444" t="str">
            <v>NYC</v>
          </cell>
          <cell r="I1444" t="str">
            <v>D</v>
          </cell>
          <cell r="J1444" t="str">
            <v>U</v>
          </cell>
          <cell r="K1444" t="str">
            <v>OH</v>
          </cell>
          <cell r="L1444">
            <v>4</v>
          </cell>
          <cell r="M1444">
            <v>2</v>
          </cell>
          <cell r="N1444" t="str">
            <v>N</v>
          </cell>
          <cell r="O1444">
            <v>1</v>
          </cell>
          <cell r="Q1444" t="str">
            <v>60-90</v>
          </cell>
          <cell r="R1444" t="str">
            <v>W</v>
          </cell>
          <cell r="U1444" t="str">
            <v>RETURN</v>
          </cell>
          <cell r="W1444">
            <v>37808</v>
          </cell>
        </row>
        <row r="1445">
          <cell r="G1445" t="str">
            <v>Hare</v>
          </cell>
          <cell r="H1445" t="str">
            <v>NYC</v>
          </cell>
          <cell r="I1445" t="str">
            <v>D</v>
          </cell>
          <cell r="J1445" t="str">
            <v>N</v>
          </cell>
          <cell r="K1445" t="str">
            <v>RA</v>
          </cell>
          <cell r="L1445">
            <v>3</v>
          </cell>
          <cell r="M1445">
            <v>2</v>
          </cell>
          <cell r="N1445" t="str">
            <v>N</v>
          </cell>
          <cell r="O1445">
            <v>2</v>
          </cell>
          <cell r="Q1445" t="str">
            <v>60-90</v>
          </cell>
          <cell r="R1445" t="str">
            <v>W</v>
          </cell>
          <cell r="W1445">
            <v>37808</v>
          </cell>
        </row>
        <row r="1446">
          <cell r="G1446" t="str">
            <v>Olderog</v>
          </cell>
          <cell r="H1446" t="str">
            <v>NYC</v>
          </cell>
          <cell r="I1446" t="str">
            <v>M</v>
          </cell>
          <cell r="J1446" t="str">
            <v>O</v>
          </cell>
          <cell r="K1446" t="str">
            <v>RA</v>
          </cell>
          <cell r="L1446">
            <v>4</v>
          </cell>
          <cell r="M1446">
            <v>2</v>
          </cell>
          <cell r="N1446" t="str">
            <v>N</v>
          </cell>
          <cell r="O1446">
            <v>2</v>
          </cell>
          <cell r="Q1446" t="str">
            <v>IMMED</v>
          </cell>
          <cell r="R1446" t="str">
            <v>O</v>
          </cell>
          <cell r="W1446">
            <v>37808</v>
          </cell>
        </row>
        <row r="1447">
          <cell r="G1447" t="str">
            <v>Veumvovrakis</v>
          </cell>
          <cell r="H1447" t="str">
            <v>NYC</v>
          </cell>
          <cell r="I1447" t="str">
            <v>D</v>
          </cell>
          <cell r="J1447" t="str">
            <v>M</v>
          </cell>
          <cell r="K1447" t="str">
            <v>OH</v>
          </cell>
          <cell r="L1447">
            <v>4</v>
          </cell>
          <cell r="M1447">
            <v>2</v>
          </cell>
          <cell r="N1447" t="str">
            <v>Y</v>
          </cell>
          <cell r="O1447">
            <v>1</v>
          </cell>
          <cell r="Q1447" t="str">
            <v>IMMED</v>
          </cell>
          <cell r="R1447" t="str">
            <v>N</v>
          </cell>
          <cell r="W1447">
            <v>37808</v>
          </cell>
        </row>
        <row r="1448">
          <cell r="G1448" t="str">
            <v>Schoonmaun</v>
          </cell>
          <cell r="H1448" t="str">
            <v>NYC</v>
          </cell>
          <cell r="I1448" t="str">
            <v>M</v>
          </cell>
          <cell r="J1448" t="str">
            <v>N</v>
          </cell>
          <cell r="K1448" t="str">
            <v>RA</v>
          </cell>
          <cell r="L1448">
            <v>5</v>
          </cell>
          <cell r="M1448">
            <v>3</v>
          </cell>
          <cell r="N1448" t="str">
            <v>Y</v>
          </cell>
          <cell r="O1448">
            <v>3</v>
          </cell>
          <cell r="Q1448" t="str">
            <v>60-90</v>
          </cell>
          <cell r="R1448" t="str">
            <v>N</v>
          </cell>
          <cell r="W1448">
            <v>37808</v>
          </cell>
        </row>
        <row r="1449">
          <cell r="G1449" t="str">
            <v>Pettignano</v>
          </cell>
          <cell r="H1449" t="str">
            <v>NYC</v>
          </cell>
          <cell r="I1449" t="str">
            <v>D</v>
          </cell>
          <cell r="J1449" t="str">
            <v>N</v>
          </cell>
          <cell r="K1449" t="str">
            <v>RA</v>
          </cell>
          <cell r="L1449">
            <v>1</v>
          </cell>
          <cell r="M1449">
            <v>1</v>
          </cell>
          <cell r="N1449" t="str">
            <v>N</v>
          </cell>
          <cell r="O1449">
            <v>1</v>
          </cell>
          <cell r="Q1449" t="str">
            <v>60-90</v>
          </cell>
          <cell r="R1449" t="str">
            <v>W</v>
          </cell>
          <cell r="W1449">
            <v>37808</v>
          </cell>
        </row>
        <row r="1450">
          <cell r="G1450" t="str">
            <v>Burrows</v>
          </cell>
          <cell r="H1450" t="str">
            <v>NYC</v>
          </cell>
          <cell r="I1450" t="str">
            <v>M</v>
          </cell>
          <cell r="J1450" t="str">
            <v>M</v>
          </cell>
          <cell r="K1450" t="str">
            <v>RA</v>
          </cell>
          <cell r="L1450">
            <v>4</v>
          </cell>
          <cell r="M1450">
            <v>4</v>
          </cell>
          <cell r="N1450" t="str">
            <v>Y</v>
          </cell>
          <cell r="O1450">
            <v>2</v>
          </cell>
          <cell r="Q1450" t="str">
            <v>IMMED</v>
          </cell>
          <cell r="R1450" t="str">
            <v>N</v>
          </cell>
          <cell r="U1450" t="str">
            <v>RETURN</v>
          </cell>
        </row>
        <row r="1451">
          <cell r="G1451" t="str">
            <v>Madison</v>
          </cell>
          <cell r="H1451" t="str">
            <v>NYC</v>
          </cell>
          <cell r="I1451" t="str">
            <v>M</v>
          </cell>
          <cell r="J1451" t="str">
            <v>M</v>
          </cell>
          <cell r="K1451" t="str">
            <v>RA</v>
          </cell>
          <cell r="L1451">
            <v>3</v>
          </cell>
          <cell r="M1451">
            <v>2</v>
          </cell>
          <cell r="N1451" t="str">
            <v>N</v>
          </cell>
          <cell r="O1451">
            <v>1</v>
          </cell>
          <cell r="Q1451" t="str">
            <v>30-60</v>
          </cell>
          <cell r="R1451" t="str">
            <v>W</v>
          </cell>
          <cell r="U1451" t="str">
            <v>RETURN</v>
          </cell>
        </row>
        <row r="1452">
          <cell r="G1452" t="str">
            <v>Orenstein</v>
          </cell>
          <cell r="H1452" t="str">
            <v>NYC</v>
          </cell>
          <cell r="I1452" t="str">
            <v>M</v>
          </cell>
          <cell r="J1452" t="str">
            <v>U</v>
          </cell>
          <cell r="K1452" t="str">
            <v>RA</v>
          </cell>
          <cell r="L1452">
            <v>5</v>
          </cell>
          <cell r="M1452">
            <v>2</v>
          </cell>
          <cell r="N1452" t="str">
            <v>Y</v>
          </cell>
          <cell r="O1452">
            <v>2</v>
          </cell>
          <cell r="Q1452" t="str">
            <v>30-60</v>
          </cell>
          <cell r="R1452" t="str">
            <v>W</v>
          </cell>
          <cell r="U1452" t="str">
            <v>RETURN</v>
          </cell>
        </row>
        <row r="1453">
          <cell r="G1453" t="str">
            <v>Kadnar</v>
          </cell>
          <cell r="H1453" t="str">
            <v>NYC</v>
          </cell>
          <cell r="I1453" t="str">
            <v>M</v>
          </cell>
          <cell r="J1453" t="str">
            <v>N</v>
          </cell>
          <cell r="K1453" t="str">
            <v>RA</v>
          </cell>
          <cell r="L1453">
            <v>5</v>
          </cell>
          <cell r="M1453">
            <v>2</v>
          </cell>
          <cell r="N1453" t="str">
            <v>N</v>
          </cell>
          <cell r="O1453">
            <v>1</v>
          </cell>
          <cell r="Q1453" t="str">
            <v>60-90</v>
          </cell>
          <cell r="R1453" t="str">
            <v>N</v>
          </cell>
        </row>
        <row r="1454">
          <cell r="G1454" t="str">
            <v>Kirska</v>
          </cell>
          <cell r="H1454" t="str">
            <v>NYC</v>
          </cell>
          <cell r="I1454" t="str">
            <v>O</v>
          </cell>
          <cell r="J1454" t="str">
            <v>N</v>
          </cell>
          <cell r="K1454" t="str">
            <v>RA</v>
          </cell>
          <cell r="L1454">
            <v>3</v>
          </cell>
          <cell r="M1454">
            <v>2</v>
          </cell>
          <cell r="N1454" t="str">
            <v>Y</v>
          </cell>
          <cell r="O1454">
            <v>1</v>
          </cell>
          <cell r="Q1454" t="str">
            <v>60-90</v>
          </cell>
          <cell r="R1454" t="str">
            <v>O</v>
          </cell>
        </row>
        <row r="1455">
          <cell r="G1455" t="str">
            <v>Moch</v>
          </cell>
          <cell r="H1455" t="str">
            <v>NYC</v>
          </cell>
          <cell r="I1455" t="str">
            <v>U</v>
          </cell>
          <cell r="J1455" t="str">
            <v>S</v>
          </cell>
          <cell r="K1455" t="str">
            <v>OC</v>
          </cell>
          <cell r="L1455">
            <v>2</v>
          </cell>
          <cell r="M1455">
            <v>2</v>
          </cell>
          <cell r="N1455" t="str">
            <v>Y</v>
          </cell>
          <cell r="O1455">
            <v>1</v>
          </cell>
          <cell r="Q1455" t="str">
            <v>60-90</v>
          </cell>
          <cell r="R1455" t="str">
            <v>O</v>
          </cell>
        </row>
        <row r="1456">
          <cell r="G1456" t="str">
            <v>Noan</v>
          </cell>
          <cell r="H1456" t="str">
            <v>NYC</v>
          </cell>
          <cell r="I1456" t="str">
            <v>M</v>
          </cell>
          <cell r="J1456" t="str">
            <v>N</v>
          </cell>
          <cell r="K1456" t="str">
            <v>OC</v>
          </cell>
          <cell r="L1456">
            <v>4</v>
          </cell>
          <cell r="M1456">
            <v>2</v>
          </cell>
          <cell r="N1456" t="str">
            <v>N</v>
          </cell>
          <cell r="O1456">
            <v>1</v>
          </cell>
          <cell r="Q1456" t="str">
            <v>30-60</v>
          </cell>
          <cell r="R1456" t="str">
            <v>N</v>
          </cell>
        </row>
        <row r="1457">
          <cell r="G1457" t="str">
            <v>Bagia</v>
          </cell>
          <cell r="H1457" t="str">
            <v>NYC</v>
          </cell>
          <cell r="I1457" t="str">
            <v>O</v>
          </cell>
          <cell r="J1457" t="str">
            <v>U</v>
          </cell>
          <cell r="K1457" t="str">
            <v>OC</v>
          </cell>
          <cell r="L1457">
            <v>3</v>
          </cell>
          <cell r="M1457">
            <v>2</v>
          </cell>
          <cell r="N1457" t="str">
            <v>N</v>
          </cell>
          <cell r="O1457">
            <v>1</v>
          </cell>
          <cell r="Q1457" t="str">
            <v>30-60</v>
          </cell>
          <cell r="R1457" t="str">
            <v>N</v>
          </cell>
        </row>
        <row r="1458">
          <cell r="G1458" t="str">
            <v>Leventhal</v>
          </cell>
          <cell r="H1458" t="str">
            <v>NYC</v>
          </cell>
          <cell r="I1458" t="str">
            <v>M</v>
          </cell>
          <cell r="J1458" t="str">
            <v>U</v>
          </cell>
          <cell r="K1458" t="str">
            <v>RA</v>
          </cell>
          <cell r="L1458">
            <v>5</v>
          </cell>
          <cell r="M1458">
            <v>1</v>
          </cell>
          <cell r="N1458" t="str">
            <v>N</v>
          </cell>
          <cell r="O1458">
            <v>1</v>
          </cell>
          <cell r="Q1458" t="str">
            <v>30-60</v>
          </cell>
          <cell r="R1458" t="str">
            <v>N</v>
          </cell>
        </row>
        <row r="1459">
          <cell r="G1459" t="str">
            <v>Kojima</v>
          </cell>
          <cell r="H1459" t="str">
            <v>NYC</v>
          </cell>
          <cell r="I1459" t="str">
            <v>M</v>
          </cell>
          <cell r="J1459" t="str">
            <v>U</v>
          </cell>
          <cell r="K1459" t="str">
            <v>RA</v>
          </cell>
          <cell r="L1459">
            <v>3</v>
          </cell>
          <cell r="M1459">
            <v>1</v>
          </cell>
          <cell r="N1459" t="str">
            <v>N</v>
          </cell>
          <cell r="O1459">
            <v>1</v>
          </cell>
          <cell r="Q1459" t="str">
            <v>60-90</v>
          </cell>
          <cell r="R1459" t="str">
            <v>O</v>
          </cell>
        </row>
        <row r="1460">
          <cell r="G1460" t="str">
            <v>Jaci</v>
          </cell>
          <cell r="H1460" t="str">
            <v>TRI</v>
          </cell>
          <cell r="I1460" t="str">
            <v>M</v>
          </cell>
          <cell r="J1460" t="str">
            <v>U</v>
          </cell>
          <cell r="K1460" t="str">
            <v>RA</v>
          </cell>
          <cell r="L1460">
            <v>4</v>
          </cell>
          <cell r="M1460">
            <v>2</v>
          </cell>
          <cell r="N1460" t="str">
            <v>N</v>
          </cell>
          <cell r="O1460">
            <v>1</v>
          </cell>
          <cell r="Q1460" t="str">
            <v>30-60</v>
          </cell>
          <cell r="R1460" t="str">
            <v>O</v>
          </cell>
        </row>
        <row r="1461">
          <cell r="G1461" t="str">
            <v>Jaci</v>
          </cell>
          <cell r="H1461" t="str">
            <v>TRI</v>
          </cell>
          <cell r="I1461" t="str">
            <v>M</v>
          </cell>
          <cell r="J1461" t="str">
            <v>U</v>
          </cell>
          <cell r="K1461" t="str">
            <v>RA</v>
          </cell>
          <cell r="L1461">
            <v>4</v>
          </cell>
          <cell r="M1461">
            <v>2</v>
          </cell>
          <cell r="N1461" t="str">
            <v>N</v>
          </cell>
          <cell r="O1461">
            <v>1</v>
          </cell>
          <cell r="Q1461" t="str">
            <v>30-60</v>
          </cell>
          <cell r="R1461" t="str">
            <v>O</v>
          </cell>
          <cell r="W1461">
            <v>0</v>
          </cell>
        </row>
        <row r="1462">
          <cell r="G1462" t="str">
            <v>Jaci</v>
          </cell>
          <cell r="H1462" t="str">
            <v>TRI</v>
          </cell>
          <cell r="I1462" t="str">
            <v>M</v>
          </cell>
          <cell r="J1462" t="str">
            <v>U</v>
          </cell>
          <cell r="K1462" t="str">
            <v>RA</v>
          </cell>
          <cell r="L1462">
            <v>4</v>
          </cell>
          <cell r="M1462">
            <v>2</v>
          </cell>
          <cell r="N1462" t="str">
            <v>N</v>
          </cell>
          <cell r="O1462">
            <v>1</v>
          </cell>
          <cell r="Q1462" t="str">
            <v>30-60</v>
          </cell>
          <cell r="R1462" t="str">
            <v>O</v>
          </cell>
          <cell r="W1462">
            <v>0</v>
          </cell>
        </row>
        <row r="1463">
          <cell r="W1463">
            <v>0</v>
          </cell>
        </row>
        <row r="1464">
          <cell r="W1464">
            <v>0</v>
          </cell>
        </row>
        <row r="1465">
          <cell r="W1465">
            <v>0</v>
          </cell>
        </row>
        <row r="1466">
          <cell r="W1466">
            <v>0</v>
          </cell>
        </row>
        <row r="1467">
          <cell r="W1467">
            <v>0</v>
          </cell>
        </row>
        <row r="1468">
          <cell r="W1468">
            <v>0</v>
          </cell>
        </row>
        <row r="1469">
          <cell r="G1469" t="str">
            <v>Lampe</v>
          </cell>
          <cell r="H1469" t="str">
            <v>NYC</v>
          </cell>
          <cell r="I1469" t="str">
            <v>D</v>
          </cell>
          <cell r="J1469" t="str">
            <v>U</v>
          </cell>
          <cell r="K1469" t="str">
            <v>RA</v>
          </cell>
          <cell r="L1469">
            <v>4</v>
          </cell>
          <cell r="M1469">
            <v>2</v>
          </cell>
          <cell r="N1469" t="str">
            <v>N</v>
          </cell>
          <cell r="O1469">
            <v>1</v>
          </cell>
          <cell r="Q1469" t="str">
            <v>30-60</v>
          </cell>
          <cell r="R1469" t="str">
            <v>O</v>
          </cell>
          <cell r="U1469" t="str">
            <v>RETURN</v>
          </cell>
          <cell r="W1469">
            <v>37809</v>
          </cell>
        </row>
        <row r="1470">
          <cell r="G1470" t="str">
            <v>Frank</v>
          </cell>
          <cell r="H1470" t="str">
            <v>NYC</v>
          </cell>
          <cell r="I1470" t="str">
            <v>O</v>
          </cell>
          <cell r="J1470" t="str">
            <v>O</v>
          </cell>
          <cell r="K1470" t="str">
            <v>RA</v>
          </cell>
          <cell r="L1470">
            <v>4</v>
          </cell>
          <cell r="M1470">
            <v>1</v>
          </cell>
          <cell r="N1470" t="str">
            <v>N</v>
          </cell>
          <cell r="O1470" t="str">
            <v>S</v>
          </cell>
          <cell r="Q1470" t="str">
            <v>60-90</v>
          </cell>
          <cell r="R1470" t="str">
            <v>R</v>
          </cell>
          <cell r="U1470" t="str">
            <v>RETURN</v>
          </cell>
          <cell r="W1470">
            <v>37809</v>
          </cell>
        </row>
        <row r="1471">
          <cell r="G1471" t="str">
            <v>Dell</v>
          </cell>
          <cell r="H1471" t="str">
            <v>NYC</v>
          </cell>
          <cell r="I1471" t="str">
            <v>D</v>
          </cell>
          <cell r="J1471" t="str">
            <v>S</v>
          </cell>
          <cell r="K1471" t="str">
            <v>RA</v>
          </cell>
          <cell r="L1471">
            <v>4</v>
          </cell>
          <cell r="M1471">
            <v>4</v>
          </cell>
          <cell r="N1471" t="str">
            <v>N</v>
          </cell>
          <cell r="O1471">
            <v>2</v>
          </cell>
          <cell r="Q1471" t="str">
            <v>IMMED</v>
          </cell>
          <cell r="R1471" t="str">
            <v>W</v>
          </cell>
          <cell r="U1471" t="str">
            <v>RETURN</v>
          </cell>
          <cell r="W1471">
            <v>37809</v>
          </cell>
        </row>
        <row r="1472">
          <cell r="G1472" t="str">
            <v>Brill</v>
          </cell>
          <cell r="H1472" t="str">
            <v>TRI</v>
          </cell>
          <cell r="I1472" t="str">
            <v>D</v>
          </cell>
          <cell r="J1472" t="str">
            <v>M</v>
          </cell>
          <cell r="K1472" t="str">
            <v>RA</v>
          </cell>
          <cell r="L1472">
            <v>5</v>
          </cell>
          <cell r="M1472">
            <v>4</v>
          </cell>
          <cell r="N1472" t="str">
            <v>N</v>
          </cell>
          <cell r="O1472" t="str">
            <v>S</v>
          </cell>
          <cell r="Q1472" t="str">
            <v>IMMED</v>
          </cell>
          <cell r="R1472" t="str">
            <v>N</v>
          </cell>
          <cell r="U1472" t="str">
            <v>RETURN</v>
          </cell>
          <cell r="W1472">
            <v>37809</v>
          </cell>
        </row>
        <row r="1473">
          <cell r="G1473" t="str">
            <v>Entin</v>
          </cell>
          <cell r="H1473" t="str">
            <v>USA</v>
          </cell>
          <cell r="I1473" t="str">
            <v>O</v>
          </cell>
          <cell r="J1473" t="str">
            <v>M</v>
          </cell>
          <cell r="L1473">
            <v>2</v>
          </cell>
          <cell r="M1473">
            <v>1</v>
          </cell>
          <cell r="N1473" t="str">
            <v>N</v>
          </cell>
          <cell r="O1473">
            <v>1</v>
          </cell>
          <cell r="Q1473" t="str">
            <v>FLEX</v>
          </cell>
          <cell r="R1473" t="str">
            <v>W</v>
          </cell>
          <cell r="U1473" t="str">
            <v>RETURN</v>
          </cell>
          <cell r="W1473">
            <v>37809</v>
          </cell>
        </row>
        <row r="1474">
          <cell r="G1474" t="str">
            <v>Rosabianon</v>
          </cell>
          <cell r="H1474" t="str">
            <v>NYC</v>
          </cell>
          <cell r="I1474" t="str">
            <v>D</v>
          </cell>
          <cell r="J1474" t="str">
            <v>N</v>
          </cell>
          <cell r="K1474" t="str">
            <v>OC</v>
          </cell>
          <cell r="L1474">
            <v>2</v>
          </cell>
          <cell r="M1474">
            <v>2</v>
          </cell>
          <cell r="N1474" t="str">
            <v>N</v>
          </cell>
          <cell r="O1474">
            <v>2</v>
          </cell>
          <cell r="Q1474" t="str">
            <v>30-60</v>
          </cell>
          <cell r="R1474" t="str">
            <v>W</v>
          </cell>
          <cell r="W1474">
            <v>37809</v>
          </cell>
        </row>
        <row r="1475">
          <cell r="G1475" t="str">
            <v>Rosabianon</v>
          </cell>
          <cell r="H1475" t="str">
            <v>NYC</v>
          </cell>
          <cell r="I1475" t="str">
            <v>D</v>
          </cell>
          <cell r="J1475" t="str">
            <v>N</v>
          </cell>
          <cell r="K1475" t="str">
            <v>OC</v>
          </cell>
          <cell r="L1475">
            <v>2</v>
          </cell>
          <cell r="M1475">
            <v>2</v>
          </cell>
          <cell r="N1475" t="str">
            <v>N</v>
          </cell>
          <cell r="O1475">
            <v>2</v>
          </cell>
          <cell r="Q1475" t="str">
            <v>30-60</v>
          </cell>
          <cell r="R1475" t="str">
            <v>W</v>
          </cell>
          <cell r="W1475">
            <v>0</v>
          </cell>
        </row>
        <row r="1476">
          <cell r="G1476" t="str">
            <v>Wlodzimierz</v>
          </cell>
          <cell r="H1476" t="str">
            <v>NYC</v>
          </cell>
          <cell r="I1476" t="str">
            <v>D</v>
          </cell>
          <cell r="J1476" t="str">
            <v>M</v>
          </cell>
          <cell r="K1476" t="str">
            <v>OC</v>
          </cell>
          <cell r="L1476">
            <v>5</v>
          </cell>
          <cell r="M1476">
            <v>2</v>
          </cell>
          <cell r="N1476" t="str">
            <v>N</v>
          </cell>
          <cell r="O1476">
            <v>3</v>
          </cell>
          <cell r="Q1476" t="str">
            <v>30-60</v>
          </cell>
          <cell r="R1476" t="str">
            <v>B</v>
          </cell>
          <cell r="S1476" t="str">
            <v>Edward Potlawski</v>
          </cell>
          <cell r="W1476">
            <v>37810</v>
          </cell>
        </row>
        <row r="1477">
          <cell r="G1477" t="str">
            <v>Khanna</v>
          </cell>
          <cell r="H1477" t="str">
            <v>O</v>
          </cell>
          <cell r="I1477" t="str">
            <v>M</v>
          </cell>
          <cell r="J1477" t="str">
            <v>M</v>
          </cell>
          <cell r="L1477">
            <v>4</v>
          </cell>
          <cell r="M1477">
            <v>2</v>
          </cell>
          <cell r="N1477" t="str">
            <v>N</v>
          </cell>
          <cell r="O1477" t="str">
            <v>S</v>
          </cell>
          <cell r="Q1477" t="str">
            <v>IMMED</v>
          </cell>
          <cell r="R1477" t="str">
            <v>W</v>
          </cell>
          <cell r="S1477" t="str">
            <v>Edward Potlawski</v>
          </cell>
          <cell r="W1477">
            <v>37810</v>
          </cell>
        </row>
        <row r="1478">
          <cell r="G1478" t="str">
            <v>Davila</v>
          </cell>
          <cell r="H1478" t="str">
            <v>NYC</v>
          </cell>
          <cell r="I1478" t="str">
            <v>U</v>
          </cell>
          <cell r="J1478" t="str">
            <v>U</v>
          </cell>
          <cell r="K1478" t="str">
            <v>RA</v>
          </cell>
          <cell r="L1478">
            <v>2</v>
          </cell>
          <cell r="M1478">
            <v>2</v>
          </cell>
          <cell r="N1478" t="str">
            <v>N</v>
          </cell>
          <cell r="O1478" t="str">
            <v>S</v>
          </cell>
          <cell r="Q1478" t="str">
            <v>IMMED</v>
          </cell>
          <cell r="R1478" t="str">
            <v>W</v>
          </cell>
          <cell r="S1478" t="str">
            <v>Edward Potlawski</v>
          </cell>
          <cell r="W1478">
            <v>37810</v>
          </cell>
        </row>
        <row r="1479">
          <cell r="G1479" t="str">
            <v>Clarke</v>
          </cell>
          <cell r="H1479" t="str">
            <v>NYC</v>
          </cell>
          <cell r="I1479" t="str">
            <v>D</v>
          </cell>
          <cell r="J1479" t="str">
            <v>N</v>
          </cell>
          <cell r="K1479" t="str">
            <v>RA</v>
          </cell>
          <cell r="L1479">
            <v>4</v>
          </cell>
          <cell r="M1479">
            <v>2</v>
          </cell>
          <cell r="N1479" t="str">
            <v>N</v>
          </cell>
          <cell r="O1479">
            <v>1</v>
          </cell>
          <cell r="Q1479" t="str">
            <v>IMMED</v>
          </cell>
          <cell r="R1479" t="str">
            <v>W</v>
          </cell>
          <cell r="W1479">
            <v>37810</v>
          </cell>
        </row>
        <row r="1480">
          <cell r="G1480" t="str">
            <v>Wittehbery</v>
          </cell>
          <cell r="H1480" t="str">
            <v>TRI</v>
          </cell>
          <cell r="I1480" t="str">
            <v>D</v>
          </cell>
          <cell r="J1480" t="str">
            <v>S</v>
          </cell>
          <cell r="K1480" t="str">
            <v>OH</v>
          </cell>
          <cell r="L1480">
            <v>3</v>
          </cell>
          <cell r="M1480">
            <v>2</v>
          </cell>
          <cell r="N1480" t="str">
            <v>Y</v>
          </cell>
          <cell r="O1480">
            <v>1</v>
          </cell>
          <cell r="Q1480" t="str">
            <v>60-90</v>
          </cell>
          <cell r="R1480" t="str">
            <v>W</v>
          </cell>
          <cell r="W1480">
            <v>37810</v>
          </cell>
        </row>
        <row r="1481">
          <cell r="G1481" t="str">
            <v>Babesck</v>
          </cell>
          <cell r="H1481" t="str">
            <v>USA</v>
          </cell>
          <cell r="I1481" t="str">
            <v>O</v>
          </cell>
          <cell r="J1481" t="str">
            <v>M</v>
          </cell>
          <cell r="K1481" t="str">
            <v>OH</v>
          </cell>
          <cell r="L1481">
            <v>4</v>
          </cell>
          <cell r="M1481">
            <v>3</v>
          </cell>
          <cell r="N1481" t="str">
            <v>Y</v>
          </cell>
          <cell r="O1481">
            <v>2</v>
          </cell>
          <cell r="Q1481" t="str">
            <v>30-60</v>
          </cell>
          <cell r="R1481" t="str">
            <v>W</v>
          </cell>
          <cell r="W1481">
            <v>37810</v>
          </cell>
        </row>
        <row r="1482">
          <cell r="G1482" t="str">
            <v>Abbene</v>
          </cell>
          <cell r="H1482" t="str">
            <v>USA</v>
          </cell>
          <cell r="I1482" t="str">
            <v>O</v>
          </cell>
          <cell r="J1482" t="str">
            <v>O</v>
          </cell>
          <cell r="K1482" t="str">
            <v>OH</v>
          </cell>
          <cell r="L1482">
            <v>5</v>
          </cell>
          <cell r="M1482">
            <v>2</v>
          </cell>
          <cell r="N1482" t="str">
            <v>N</v>
          </cell>
          <cell r="O1482" t="str">
            <v>S</v>
          </cell>
          <cell r="Q1482" t="str">
            <v>IMMED</v>
          </cell>
          <cell r="R1482" t="str">
            <v>N</v>
          </cell>
          <cell r="W1482">
            <v>37810</v>
          </cell>
        </row>
        <row r="1483">
          <cell r="G1483" t="str">
            <v>Abbene</v>
          </cell>
          <cell r="H1483" t="str">
            <v>USA</v>
          </cell>
          <cell r="I1483" t="str">
            <v>O</v>
          </cell>
          <cell r="J1483" t="str">
            <v>O</v>
          </cell>
          <cell r="K1483" t="str">
            <v>OH</v>
          </cell>
          <cell r="L1483">
            <v>5</v>
          </cell>
          <cell r="M1483">
            <v>2</v>
          </cell>
          <cell r="N1483" t="str">
            <v>N</v>
          </cell>
          <cell r="O1483" t="str">
            <v>S</v>
          </cell>
          <cell r="Q1483" t="str">
            <v>IMMED</v>
          </cell>
          <cell r="R1483" t="str">
            <v>N</v>
          </cell>
          <cell r="W1483">
            <v>0</v>
          </cell>
        </row>
        <row r="1484">
          <cell r="G1484" t="str">
            <v>Chiaramonte</v>
          </cell>
          <cell r="H1484" t="str">
            <v>O</v>
          </cell>
          <cell r="I1484" t="str">
            <v>D</v>
          </cell>
          <cell r="J1484" t="str">
            <v>M</v>
          </cell>
          <cell r="K1484">
            <v>3</v>
          </cell>
          <cell r="L1484">
            <v>5</v>
          </cell>
          <cell r="M1484">
            <v>2</v>
          </cell>
          <cell r="N1484" t="str">
            <v>N</v>
          </cell>
          <cell r="O1484">
            <v>2</v>
          </cell>
          <cell r="Q1484" t="str">
            <v>30-60</v>
          </cell>
          <cell r="R1484" t="str">
            <v>W</v>
          </cell>
          <cell r="W1484">
            <v>37811</v>
          </cell>
        </row>
        <row r="1485">
          <cell r="G1485" t="str">
            <v>Leverette</v>
          </cell>
          <cell r="H1485" t="str">
            <v>O</v>
          </cell>
          <cell r="I1485" t="str">
            <v>D</v>
          </cell>
          <cell r="J1485" t="str">
            <v>O</v>
          </cell>
          <cell r="K1485">
            <v>3</v>
          </cell>
          <cell r="L1485">
            <v>3</v>
          </cell>
          <cell r="M1485">
            <v>1</v>
          </cell>
          <cell r="N1485" t="str">
            <v>N</v>
          </cell>
          <cell r="O1485">
            <v>1</v>
          </cell>
          <cell r="Q1485" t="str">
            <v>IMMED</v>
          </cell>
          <cell r="R1485" t="str">
            <v>B</v>
          </cell>
          <cell r="S1485" t="str">
            <v>Heather Johnson - Metro Home</v>
          </cell>
          <cell r="W1485">
            <v>37811</v>
          </cell>
        </row>
        <row r="1486">
          <cell r="G1486" t="str">
            <v>Oster</v>
          </cell>
          <cell r="H1486" t="str">
            <v>NYC</v>
          </cell>
          <cell r="I1486" t="str">
            <v>D</v>
          </cell>
          <cell r="J1486" t="str">
            <v>U</v>
          </cell>
          <cell r="K1486" t="str">
            <v>RA</v>
          </cell>
          <cell r="L1486">
            <v>5</v>
          </cell>
          <cell r="M1486">
            <v>2</v>
          </cell>
          <cell r="N1486" t="str">
            <v>N</v>
          </cell>
          <cell r="O1486">
            <v>1</v>
          </cell>
          <cell r="Q1486" t="str">
            <v>30-60</v>
          </cell>
          <cell r="R1486" t="str">
            <v>R</v>
          </cell>
          <cell r="S1486" t="str">
            <v>Heather Johnson - Metro Home</v>
          </cell>
          <cell r="W1486">
            <v>37811</v>
          </cell>
        </row>
        <row r="1487">
          <cell r="G1487" t="str">
            <v>Rigatti</v>
          </cell>
          <cell r="H1487" t="str">
            <v>O</v>
          </cell>
          <cell r="I1487" t="str">
            <v>D</v>
          </cell>
          <cell r="J1487" t="str">
            <v>M</v>
          </cell>
          <cell r="K1487" t="str">
            <v>OH</v>
          </cell>
          <cell r="L1487">
            <v>5</v>
          </cell>
          <cell r="M1487">
            <v>2</v>
          </cell>
          <cell r="N1487" t="str">
            <v>N</v>
          </cell>
          <cell r="O1487" t="str">
            <v>S</v>
          </cell>
          <cell r="Q1487" t="str">
            <v>60-90</v>
          </cell>
          <cell r="R1487" t="str">
            <v>W</v>
          </cell>
          <cell r="S1487" t="str">
            <v>Heather Johnson - Metro Home</v>
          </cell>
          <cell r="W1487">
            <v>37811</v>
          </cell>
        </row>
        <row r="1488">
          <cell r="G1488" t="str">
            <v>Arnold</v>
          </cell>
          <cell r="H1488" t="str">
            <v>NYC</v>
          </cell>
          <cell r="I1488" t="str">
            <v>D</v>
          </cell>
          <cell r="J1488" t="str">
            <v>U</v>
          </cell>
          <cell r="K1488" t="str">
            <v>RA</v>
          </cell>
          <cell r="L1488">
            <v>1</v>
          </cell>
          <cell r="M1488">
            <v>2</v>
          </cell>
          <cell r="N1488" t="str">
            <v>N</v>
          </cell>
          <cell r="O1488" t="str">
            <v>S</v>
          </cell>
          <cell r="Q1488" t="str">
            <v>IMMED</v>
          </cell>
          <cell r="R1488" t="str">
            <v>N</v>
          </cell>
          <cell r="W1488">
            <v>37811</v>
          </cell>
        </row>
        <row r="1489">
          <cell r="G1489" t="str">
            <v>Lay</v>
          </cell>
          <cell r="H1489" t="str">
            <v>USA</v>
          </cell>
          <cell r="I1489" t="str">
            <v>M</v>
          </cell>
          <cell r="J1489" t="str">
            <v>M</v>
          </cell>
          <cell r="K1489" t="str">
            <v>RA</v>
          </cell>
          <cell r="L1489">
            <v>2</v>
          </cell>
          <cell r="M1489">
            <v>2</v>
          </cell>
          <cell r="N1489" t="str">
            <v>N</v>
          </cell>
          <cell r="O1489" t="str">
            <v>S</v>
          </cell>
          <cell r="Q1489" t="str">
            <v>FLEX</v>
          </cell>
          <cell r="R1489" t="str">
            <v>W</v>
          </cell>
          <cell r="W1489">
            <v>37811</v>
          </cell>
        </row>
        <row r="1490">
          <cell r="G1490" t="str">
            <v>Bodner</v>
          </cell>
          <cell r="H1490" t="str">
            <v>O</v>
          </cell>
          <cell r="I1490" t="str">
            <v>M</v>
          </cell>
          <cell r="J1490" t="str">
            <v>M</v>
          </cell>
          <cell r="K1490" t="str">
            <v>RA</v>
          </cell>
          <cell r="L1490">
            <v>2</v>
          </cell>
          <cell r="M1490">
            <v>1</v>
          </cell>
          <cell r="N1490" t="str">
            <v>N</v>
          </cell>
          <cell r="O1490" t="str">
            <v>S</v>
          </cell>
          <cell r="Q1490" t="str">
            <v>30-60</v>
          </cell>
          <cell r="R1490" t="str">
            <v>W</v>
          </cell>
          <cell r="W1490">
            <v>37811</v>
          </cell>
        </row>
        <row r="1491">
          <cell r="G1491" t="str">
            <v>Bate</v>
          </cell>
          <cell r="H1491" t="str">
            <v>O</v>
          </cell>
          <cell r="I1491" t="str">
            <v>D</v>
          </cell>
          <cell r="J1491" t="str">
            <v>U</v>
          </cell>
          <cell r="K1491" t="str">
            <v>RA</v>
          </cell>
          <cell r="L1491">
            <v>3</v>
          </cell>
          <cell r="M1491">
            <v>1</v>
          </cell>
          <cell r="N1491" t="str">
            <v>N</v>
          </cell>
          <cell r="O1491">
            <v>1</v>
          </cell>
          <cell r="Q1491" t="str">
            <v>30-60</v>
          </cell>
          <cell r="R1491" t="str">
            <v>N</v>
          </cell>
          <cell r="U1491" t="str">
            <v>RETURN</v>
          </cell>
          <cell r="W1491">
            <v>37811</v>
          </cell>
        </row>
        <row r="1492">
          <cell r="G1492" t="str">
            <v>Merril</v>
          </cell>
          <cell r="H1492" t="str">
            <v>NYC</v>
          </cell>
          <cell r="I1492" t="str">
            <v>M</v>
          </cell>
          <cell r="J1492" t="str">
            <v>O</v>
          </cell>
          <cell r="K1492" t="str">
            <v>RA</v>
          </cell>
          <cell r="L1492">
            <v>3</v>
          </cell>
          <cell r="M1492">
            <v>1</v>
          </cell>
          <cell r="N1492" t="str">
            <v>Y</v>
          </cell>
          <cell r="O1492">
            <v>2</v>
          </cell>
          <cell r="Q1492" t="str">
            <v>30-60</v>
          </cell>
          <cell r="R1492" t="str">
            <v>N</v>
          </cell>
          <cell r="U1492" t="str">
            <v>RETURN</v>
          </cell>
          <cell r="W1492">
            <v>37811</v>
          </cell>
        </row>
        <row r="1493">
          <cell r="G1493" t="str">
            <v>Daneker</v>
          </cell>
          <cell r="H1493" t="str">
            <v>NYC</v>
          </cell>
          <cell r="I1493" t="str">
            <v>M</v>
          </cell>
          <cell r="J1493" t="str">
            <v>O</v>
          </cell>
          <cell r="K1493" t="str">
            <v>RA</v>
          </cell>
          <cell r="L1493">
            <v>4</v>
          </cell>
          <cell r="M1493">
            <v>2</v>
          </cell>
          <cell r="N1493" t="str">
            <v>N</v>
          </cell>
          <cell r="O1493">
            <v>2</v>
          </cell>
          <cell r="Q1493" t="str">
            <v>60-90</v>
          </cell>
          <cell r="R1493" t="str">
            <v>W</v>
          </cell>
          <cell r="U1493" t="str">
            <v>RETURN</v>
          </cell>
          <cell r="W1493">
            <v>37811</v>
          </cell>
        </row>
        <row r="1494">
          <cell r="G1494" t="str">
            <v>Passero</v>
          </cell>
          <cell r="H1494" t="str">
            <v>TRI</v>
          </cell>
          <cell r="I1494" t="str">
            <v>O</v>
          </cell>
          <cell r="J1494" t="str">
            <v>M</v>
          </cell>
          <cell r="K1494" t="str">
            <v>OH</v>
          </cell>
          <cell r="L1494">
            <v>5</v>
          </cell>
          <cell r="M1494">
            <v>2</v>
          </cell>
          <cell r="N1494" t="str">
            <v>Y</v>
          </cell>
          <cell r="O1494">
            <v>1</v>
          </cell>
          <cell r="Q1494" t="str">
            <v>30-60</v>
          </cell>
          <cell r="R1494" t="str">
            <v>W</v>
          </cell>
          <cell r="W1494">
            <v>37811</v>
          </cell>
        </row>
        <row r="1495">
          <cell r="G1495" t="str">
            <v>Passero</v>
          </cell>
          <cell r="H1495" t="str">
            <v>TRI</v>
          </cell>
          <cell r="I1495" t="str">
            <v>O</v>
          </cell>
          <cell r="J1495" t="str">
            <v>M</v>
          </cell>
          <cell r="K1495" t="str">
            <v>OH</v>
          </cell>
          <cell r="L1495">
            <v>5</v>
          </cell>
          <cell r="M1495">
            <v>2</v>
          </cell>
          <cell r="N1495" t="str">
            <v>Y</v>
          </cell>
          <cell r="O1495">
            <v>1</v>
          </cell>
          <cell r="Q1495" t="str">
            <v>30-60</v>
          </cell>
          <cell r="R1495" t="str">
            <v>W</v>
          </cell>
          <cell r="W1495">
            <v>0</v>
          </cell>
        </row>
        <row r="1496">
          <cell r="G1496" t="str">
            <v>Matthews</v>
          </cell>
          <cell r="H1496" t="str">
            <v>NYC</v>
          </cell>
          <cell r="I1496" t="str">
            <v>M</v>
          </cell>
          <cell r="J1496" t="str">
            <v>O</v>
          </cell>
          <cell r="K1496" t="str">
            <v>RA</v>
          </cell>
          <cell r="L1496">
            <v>5</v>
          </cell>
          <cell r="M1496">
            <v>2</v>
          </cell>
          <cell r="N1496" t="str">
            <v>N</v>
          </cell>
          <cell r="O1496">
            <v>2</v>
          </cell>
          <cell r="Q1496" t="str">
            <v>30-60</v>
          </cell>
          <cell r="R1496" t="str">
            <v>W</v>
          </cell>
          <cell r="U1496" t="str">
            <v>TRIBECA</v>
          </cell>
          <cell r="W1496">
            <v>37812</v>
          </cell>
        </row>
        <row r="1497">
          <cell r="G1497" t="str">
            <v>Yonekura</v>
          </cell>
          <cell r="H1497" t="str">
            <v>NYC</v>
          </cell>
          <cell r="I1497" t="str">
            <v>D</v>
          </cell>
          <cell r="J1497" t="str">
            <v>N</v>
          </cell>
          <cell r="K1497" t="str">
            <v>RA</v>
          </cell>
          <cell r="L1497">
            <v>3</v>
          </cell>
          <cell r="M1497">
            <v>1</v>
          </cell>
          <cell r="N1497" t="str">
            <v>N</v>
          </cell>
          <cell r="O1497" t="str">
            <v>S</v>
          </cell>
          <cell r="Q1497" t="str">
            <v>IMMED</v>
          </cell>
          <cell r="R1497" t="str">
            <v>B</v>
          </cell>
          <cell r="S1497" t="str">
            <v>Dave (Bond)</v>
          </cell>
          <cell r="U1497" t="str">
            <v>WEST VILLAGE</v>
          </cell>
          <cell r="W1497">
            <v>37812</v>
          </cell>
        </row>
        <row r="1498">
          <cell r="G1498" t="str">
            <v>Zimmisky</v>
          </cell>
          <cell r="H1498" t="str">
            <v>O</v>
          </cell>
          <cell r="I1498" t="str">
            <v>M</v>
          </cell>
          <cell r="J1498" t="str">
            <v>N</v>
          </cell>
          <cell r="K1498">
            <v>2</v>
          </cell>
          <cell r="L1498">
            <v>3</v>
          </cell>
          <cell r="M1498">
            <v>1</v>
          </cell>
          <cell r="N1498" t="str">
            <v>N</v>
          </cell>
          <cell r="O1498">
            <v>1</v>
          </cell>
          <cell r="Q1498" t="str">
            <v>60-90</v>
          </cell>
          <cell r="R1498" t="str">
            <v>B</v>
          </cell>
          <cell r="S1498" t="str">
            <v>Dave (Bond)</v>
          </cell>
          <cell r="U1498" t="str">
            <v>WEST VILLAGE</v>
          </cell>
          <cell r="W1498">
            <v>37812</v>
          </cell>
        </row>
        <row r="1499">
          <cell r="G1499" t="str">
            <v>Erickson</v>
          </cell>
          <cell r="H1499" t="str">
            <v>O</v>
          </cell>
          <cell r="I1499" t="str">
            <v>D</v>
          </cell>
          <cell r="J1499" t="str">
            <v>N</v>
          </cell>
          <cell r="K1499" t="str">
            <v>RA</v>
          </cell>
          <cell r="L1499">
            <v>4</v>
          </cell>
          <cell r="M1499">
            <v>1</v>
          </cell>
          <cell r="N1499" t="str">
            <v>N</v>
          </cell>
          <cell r="O1499">
            <v>1</v>
          </cell>
          <cell r="Q1499" t="str">
            <v>30-60</v>
          </cell>
          <cell r="R1499" t="str">
            <v>W</v>
          </cell>
          <cell r="S1499" t="str">
            <v>Dave (Bond)</v>
          </cell>
          <cell r="U1499" t="str">
            <v>WEST VILLAGE</v>
          </cell>
          <cell r="W1499">
            <v>37812</v>
          </cell>
        </row>
        <row r="1500">
          <cell r="G1500" t="str">
            <v>Cooper</v>
          </cell>
          <cell r="H1500" t="str">
            <v>NYC</v>
          </cell>
          <cell r="I1500" t="str">
            <v>O</v>
          </cell>
          <cell r="J1500" t="str">
            <v>M</v>
          </cell>
          <cell r="K1500" t="str">
            <v>RA</v>
          </cell>
          <cell r="L1500">
            <v>4</v>
          </cell>
          <cell r="M1500">
            <v>1</v>
          </cell>
          <cell r="N1500" t="str">
            <v>Y</v>
          </cell>
          <cell r="O1500">
            <v>1</v>
          </cell>
          <cell r="Q1500" t="str">
            <v>IMMED</v>
          </cell>
          <cell r="R1500" t="str">
            <v>N</v>
          </cell>
          <cell r="U1500" t="str">
            <v>UPPER WEST SIDE</v>
          </cell>
          <cell r="W1500">
            <v>37812</v>
          </cell>
        </row>
        <row r="1501">
          <cell r="G1501" t="str">
            <v>Ellsworth</v>
          </cell>
          <cell r="H1501" t="str">
            <v>NYC</v>
          </cell>
          <cell r="I1501" t="str">
            <v>O</v>
          </cell>
          <cell r="J1501" t="str">
            <v>N</v>
          </cell>
          <cell r="K1501" t="str">
            <v>RA</v>
          </cell>
          <cell r="L1501">
            <v>2</v>
          </cell>
          <cell r="M1501">
            <v>1</v>
          </cell>
          <cell r="N1501" t="str">
            <v>Y</v>
          </cell>
          <cell r="O1501">
            <v>1</v>
          </cell>
          <cell r="Q1501" t="str">
            <v>IMMED</v>
          </cell>
          <cell r="R1501" t="str">
            <v>N</v>
          </cell>
          <cell r="U1501" t="str">
            <v>MIDTOWN EAST</v>
          </cell>
          <cell r="W1501">
            <v>37812</v>
          </cell>
        </row>
        <row r="1502">
          <cell r="G1502" t="str">
            <v>Sanchez</v>
          </cell>
          <cell r="H1502" t="str">
            <v>NYC</v>
          </cell>
          <cell r="I1502" t="str">
            <v>M</v>
          </cell>
          <cell r="J1502" t="str">
            <v>U</v>
          </cell>
          <cell r="L1502">
            <v>3</v>
          </cell>
          <cell r="M1502">
            <v>1</v>
          </cell>
          <cell r="N1502" t="str">
            <v>N</v>
          </cell>
          <cell r="O1502" t="str">
            <v>S</v>
          </cell>
          <cell r="Q1502" t="str">
            <v>30-60</v>
          </cell>
          <cell r="R1502" t="str">
            <v>W</v>
          </cell>
          <cell r="U1502" t="str">
            <v>UPPER WEST SIDE</v>
          </cell>
          <cell r="W1502">
            <v>37812</v>
          </cell>
        </row>
        <row r="1503">
          <cell r="G1503" t="str">
            <v>Yi</v>
          </cell>
          <cell r="H1503" t="str">
            <v>NYC</v>
          </cell>
          <cell r="I1503" t="str">
            <v>D</v>
          </cell>
          <cell r="J1503" t="str">
            <v>N</v>
          </cell>
          <cell r="K1503" t="str">
            <v>RA</v>
          </cell>
          <cell r="L1503">
            <v>4</v>
          </cell>
          <cell r="M1503">
            <v>2</v>
          </cell>
          <cell r="N1503" t="str">
            <v>N</v>
          </cell>
          <cell r="O1503">
            <v>1</v>
          </cell>
          <cell r="Q1503" t="str">
            <v>30-60</v>
          </cell>
          <cell r="R1503" t="str">
            <v>I</v>
          </cell>
          <cell r="U1503" t="str">
            <v>UPPER WEST SIDE</v>
          </cell>
          <cell r="W1503">
            <v>37812</v>
          </cell>
        </row>
        <row r="1504">
          <cell r="G1504" t="str">
            <v>Siligman</v>
          </cell>
          <cell r="H1504" t="str">
            <v>NYC</v>
          </cell>
          <cell r="I1504" t="str">
            <v>D</v>
          </cell>
          <cell r="J1504" t="str">
            <v>N</v>
          </cell>
          <cell r="K1504" t="str">
            <v>RA</v>
          </cell>
          <cell r="L1504">
            <v>4</v>
          </cell>
          <cell r="M1504">
            <v>2</v>
          </cell>
          <cell r="N1504" t="str">
            <v>N</v>
          </cell>
          <cell r="O1504">
            <v>1</v>
          </cell>
          <cell r="Q1504" t="str">
            <v>30-60</v>
          </cell>
          <cell r="R1504" t="str">
            <v>I</v>
          </cell>
          <cell r="U1504" t="str">
            <v>MURRAY HILL</v>
          </cell>
          <cell r="W1504">
            <v>37812</v>
          </cell>
        </row>
        <row r="1505">
          <cell r="G1505" t="str">
            <v>Siligman</v>
          </cell>
          <cell r="H1505" t="str">
            <v>NYC</v>
          </cell>
          <cell r="I1505" t="str">
            <v>D</v>
          </cell>
          <cell r="J1505" t="str">
            <v>N</v>
          </cell>
          <cell r="K1505" t="str">
            <v>RA</v>
          </cell>
          <cell r="L1505">
            <v>4</v>
          </cell>
          <cell r="M1505">
            <v>2</v>
          </cell>
          <cell r="N1505" t="str">
            <v>N</v>
          </cell>
          <cell r="O1505">
            <v>1</v>
          </cell>
          <cell r="Q1505" t="str">
            <v>30-60</v>
          </cell>
          <cell r="R1505" t="str">
            <v>I</v>
          </cell>
          <cell r="U1505" t="str">
            <v>MURRAY HILL</v>
          </cell>
          <cell r="W1505">
            <v>0</v>
          </cell>
        </row>
        <row r="1506">
          <cell r="G1506" t="str">
            <v>Fitgerald</v>
          </cell>
          <cell r="H1506" t="str">
            <v>O</v>
          </cell>
          <cell r="I1506" t="str">
            <v>D</v>
          </cell>
          <cell r="J1506" t="str">
            <v>M</v>
          </cell>
          <cell r="L1506">
            <v>5</v>
          </cell>
          <cell r="M1506">
            <v>3</v>
          </cell>
          <cell r="N1506" t="str">
            <v>Y</v>
          </cell>
          <cell r="O1506">
            <v>2</v>
          </cell>
          <cell r="Q1506" t="str">
            <v>60-90</v>
          </cell>
          <cell r="R1506" t="str">
            <v>B</v>
          </cell>
          <cell r="S1506" t="str">
            <v>Santolo</v>
          </cell>
          <cell r="U1506" t="str">
            <v>MURRAY HILL</v>
          </cell>
          <cell r="W1506">
            <v>37814</v>
          </cell>
        </row>
        <row r="1507">
          <cell r="G1507" t="str">
            <v>Ord</v>
          </cell>
          <cell r="H1507" t="str">
            <v>NYC</v>
          </cell>
          <cell r="I1507" t="str">
            <v>O</v>
          </cell>
          <cell r="J1507" t="str">
            <v>U</v>
          </cell>
          <cell r="L1507">
            <v>4</v>
          </cell>
          <cell r="M1507">
            <v>3</v>
          </cell>
          <cell r="N1507" t="str">
            <v>Y</v>
          </cell>
          <cell r="O1507">
            <v>1</v>
          </cell>
          <cell r="Q1507" t="str">
            <v>IMMED</v>
          </cell>
          <cell r="R1507" t="str">
            <v>W</v>
          </cell>
          <cell r="S1507" t="str">
            <v>Santolo</v>
          </cell>
          <cell r="U1507" t="str">
            <v>TRIBECA</v>
          </cell>
          <cell r="W1507">
            <v>37814</v>
          </cell>
        </row>
        <row r="1508">
          <cell r="G1508" t="str">
            <v>Mascis</v>
          </cell>
          <cell r="H1508" t="str">
            <v>TRI</v>
          </cell>
          <cell r="I1508" t="str">
            <v>M</v>
          </cell>
          <cell r="J1508" t="str">
            <v>S</v>
          </cell>
          <cell r="L1508">
            <v>4</v>
          </cell>
          <cell r="M1508">
            <v>3</v>
          </cell>
          <cell r="N1508" t="str">
            <v>Y</v>
          </cell>
          <cell r="O1508">
            <v>1</v>
          </cell>
          <cell r="Q1508" t="str">
            <v>IMMED</v>
          </cell>
          <cell r="R1508" t="str">
            <v>B</v>
          </cell>
          <cell r="S1508" t="str">
            <v>Gea (CH)</v>
          </cell>
          <cell r="U1508" t="str">
            <v>TRIBECA</v>
          </cell>
          <cell r="W1508">
            <v>37814</v>
          </cell>
        </row>
        <row r="1509">
          <cell r="G1509" t="str">
            <v>Shapiro</v>
          </cell>
          <cell r="H1509" t="str">
            <v>NYC</v>
          </cell>
          <cell r="I1509" t="str">
            <v>O</v>
          </cell>
          <cell r="J1509" t="str">
            <v>U</v>
          </cell>
          <cell r="K1509" t="str">
            <v>RA</v>
          </cell>
          <cell r="L1509">
            <v>1</v>
          </cell>
          <cell r="M1509">
            <v>2</v>
          </cell>
          <cell r="N1509" t="str">
            <v>N</v>
          </cell>
          <cell r="O1509">
            <v>1</v>
          </cell>
          <cell r="Q1509" t="str">
            <v>IMMED</v>
          </cell>
          <cell r="R1509" t="str">
            <v>W</v>
          </cell>
          <cell r="S1509" t="str">
            <v>Gea (CH)</v>
          </cell>
          <cell r="U1509" t="str">
            <v>TRIBECA</v>
          </cell>
          <cell r="W1509">
            <v>37814</v>
          </cell>
        </row>
        <row r="1510">
          <cell r="G1510" t="str">
            <v>Guihul</v>
          </cell>
          <cell r="H1510" t="str">
            <v>NYC</v>
          </cell>
          <cell r="I1510" t="str">
            <v>D</v>
          </cell>
          <cell r="J1510" t="str">
            <v>M</v>
          </cell>
          <cell r="K1510" t="str">
            <v>RA</v>
          </cell>
          <cell r="L1510">
            <v>3</v>
          </cell>
          <cell r="M1510">
            <v>2</v>
          </cell>
          <cell r="N1510" t="str">
            <v>N</v>
          </cell>
          <cell r="O1510">
            <v>1</v>
          </cell>
          <cell r="Q1510" t="str">
            <v>FLEX</v>
          </cell>
          <cell r="R1510" t="str">
            <v>W</v>
          </cell>
          <cell r="S1510" t="str">
            <v>Gea (CH)</v>
          </cell>
          <cell r="W1510">
            <v>37814</v>
          </cell>
        </row>
        <row r="1511">
          <cell r="G1511" t="str">
            <v>Rosenberger</v>
          </cell>
          <cell r="H1511" t="str">
            <v>NYC</v>
          </cell>
          <cell r="I1511" t="str">
            <v>D</v>
          </cell>
          <cell r="J1511" t="str">
            <v>S</v>
          </cell>
          <cell r="K1511" t="str">
            <v>RA</v>
          </cell>
          <cell r="L1511">
            <v>5</v>
          </cell>
          <cell r="M1511">
            <v>2</v>
          </cell>
          <cell r="N1511" t="str">
            <v>N</v>
          </cell>
          <cell r="O1511">
            <v>1</v>
          </cell>
          <cell r="Q1511" t="str">
            <v>60-90</v>
          </cell>
          <cell r="R1511" t="str">
            <v>W</v>
          </cell>
          <cell r="U1511" t="str">
            <v>TRIBECA</v>
          </cell>
          <cell r="W1511">
            <v>37814</v>
          </cell>
        </row>
        <row r="1512">
          <cell r="G1512" t="str">
            <v>Barbaro</v>
          </cell>
          <cell r="H1512" t="str">
            <v>NYC</v>
          </cell>
          <cell r="I1512" t="str">
            <v>D</v>
          </cell>
          <cell r="J1512" t="str">
            <v>N</v>
          </cell>
          <cell r="K1512" t="str">
            <v>RA</v>
          </cell>
          <cell r="L1512">
            <v>4</v>
          </cell>
          <cell r="M1512">
            <v>2</v>
          </cell>
          <cell r="N1512" t="str">
            <v>N</v>
          </cell>
          <cell r="O1512">
            <v>2</v>
          </cell>
          <cell r="Q1512" t="str">
            <v>60-90</v>
          </cell>
          <cell r="R1512" t="str">
            <v>W</v>
          </cell>
          <cell r="U1512" t="str">
            <v>TRIBECA</v>
          </cell>
          <cell r="W1512">
            <v>37814</v>
          </cell>
        </row>
        <row r="1513">
          <cell r="G1513" t="str">
            <v>Schwartzman</v>
          </cell>
          <cell r="H1513" t="str">
            <v>NYC</v>
          </cell>
          <cell r="I1513" t="str">
            <v>M</v>
          </cell>
          <cell r="J1513" t="str">
            <v>U</v>
          </cell>
          <cell r="K1513" t="str">
            <v>RA</v>
          </cell>
          <cell r="L1513">
            <v>4</v>
          </cell>
          <cell r="M1513">
            <v>2</v>
          </cell>
          <cell r="N1513" t="str">
            <v>N</v>
          </cell>
          <cell r="O1513">
            <v>2</v>
          </cell>
          <cell r="Q1513" t="str">
            <v>60-90</v>
          </cell>
          <cell r="R1513" t="str">
            <v>W</v>
          </cell>
          <cell r="U1513" t="str">
            <v>TRIBECA</v>
          </cell>
          <cell r="W1513">
            <v>37814</v>
          </cell>
        </row>
        <row r="1514">
          <cell r="G1514" t="str">
            <v>Koch</v>
          </cell>
          <cell r="H1514" t="str">
            <v>NYC</v>
          </cell>
          <cell r="I1514" t="str">
            <v>U</v>
          </cell>
          <cell r="J1514" t="str">
            <v>U</v>
          </cell>
          <cell r="K1514" t="str">
            <v>RA</v>
          </cell>
          <cell r="L1514">
            <v>3</v>
          </cell>
          <cell r="M1514">
            <v>2</v>
          </cell>
          <cell r="N1514" t="str">
            <v>N</v>
          </cell>
          <cell r="O1514">
            <v>1</v>
          </cell>
          <cell r="Q1514" t="str">
            <v>30-60</v>
          </cell>
          <cell r="R1514" t="str">
            <v>O</v>
          </cell>
          <cell r="U1514" t="str">
            <v>UPPER WEST SIDE</v>
          </cell>
          <cell r="W1514">
            <v>37814</v>
          </cell>
        </row>
        <row r="1515">
          <cell r="G1515" t="str">
            <v>Epoter</v>
          </cell>
          <cell r="H1515" t="str">
            <v>NYC</v>
          </cell>
          <cell r="I1515" t="str">
            <v>M</v>
          </cell>
          <cell r="J1515" t="str">
            <v>U</v>
          </cell>
          <cell r="L1515">
            <v>3</v>
          </cell>
          <cell r="O1515">
            <v>2</v>
          </cell>
          <cell r="Q1515" t="str">
            <v>FLEX</v>
          </cell>
          <cell r="R1515" t="str">
            <v>W</v>
          </cell>
          <cell r="U1515" t="str">
            <v>EAST VILLAGE</v>
          </cell>
          <cell r="W1515">
            <v>37814</v>
          </cell>
        </row>
        <row r="1516">
          <cell r="G1516" t="str">
            <v>Faingar</v>
          </cell>
          <cell r="H1516" t="str">
            <v>NYC</v>
          </cell>
          <cell r="I1516" t="str">
            <v>M</v>
          </cell>
          <cell r="J1516" t="str">
            <v>U</v>
          </cell>
          <cell r="K1516" t="str">
            <v>RA</v>
          </cell>
          <cell r="L1516">
            <v>2</v>
          </cell>
          <cell r="O1516" t="str">
            <v>S</v>
          </cell>
          <cell r="Q1516" t="str">
            <v>FLEX</v>
          </cell>
          <cell r="R1516" t="str">
            <v>W</v>
          </cell>
          <cell r="U1516" t="str">
            <v>UPPER WEST SIDE</v>
          </cell>
          <cell r="W1516">
            <v>37814</v>
          </cell>
        </row>
        <row r="1517">
          <cell r="G1517" t="str">
            <v>Kivler</v>
          </cell>
          <cell r="H1517" t="str">
            <v>NYC</v>
          </cell>
          <cell r="I1517" t="str">
            <v>M</v>
          </cell>
          <cell r="J1517" t="str">
            <v>N</v>
          </cell>
          <cell r="K1517" t="str">
            <v>RA</v>
          </cell>
          <cell r="L1517">
            <v>3</v>
          </cell>
          <cell r="N1517" t="str">
            <v>N</v>
          </cell>
          <cell r="O1517">
            <v>2</v>
          </cell>
          <cell r="Q1517" t="str">
            <v>60-90</v>
          </cell>
          <cell r="R1517" t="str">
            <v>W</v>
          </cell>
          <cell r="U1517" t="str">
            <v>TRIBECA</v>
          </cell>
          <cell r="W1517">
            <v>37814</v>
          </cell>
        </row>
        <row r="1518">
          <cell r="G1518" t="str">
            <v>Ho</v>
          </cell>
          <cell r="H1518" t="str">
            <v>O</v>
          </cell>
          <cell r="I1518" t="str">
            <v>O</v>
          </cell>
          <cell r="J1518" t="str">
            <v>U</v>
          </cell>
          <cell r="K1518" t="str">
            <v>RA</v>
          </cell>
          <cell r="L1518">
            <v>3</v>
          </cell>
          <cell r="M1518">
            <v>1</v>
          </cell>
          <cell r="N1518" t="str">
            <v>N</v>
          </cell>
          <cell r="O1518">
            <v>2</v>
          </cell>
          <cell r="Q1518" t="str">
            <v>60-90</v>
          </cell>
          <cell r="R1518" t="str">
            <v>W</v>
          </cell>
          <cell r="U1518" t="str">
            <v>TRIBECA</v>
          </cell>
        </row>
        <row r="1519">
          <cell r="G1519" t="str">
            <v>Yoshikaua</v>
          </cell>
          <cell r="H1519" t="str">
            <v>NYC</v>
          </cell>
          <cell r="I1519" t="str">
            <v>M</v>
          </cell>
          <cell r="J1519" t="str">
            <v>U</v>
          </cell>
          <cell r="K1519" t="str">
            <v>RA</v>
          </cell>
          <cell r="L1519">
            <v>5</v>
          </cell>
          <cell r="M1519">
            <v>1</v>
          </cell>
          <cell r="N1519" t="str">
            <v>N</v>
          </cell>
          <cell r="O1519">
            <v>1</v>
          </cell>
          <cell r="Q1519" t="str">
            <v>30-60</v>
          </cell>
          <cell r="R1519" t="str">
            <v>N</v>
          </cell>
          <cell r="U1519" t="str">
            <v>EAST VILLAGE</v>
          </cell>
        </row>
        <row r="1520">
          <cell r="G1520" t="str">
            <v>Dakin</v>
          </cell>
          <cell r="H1520" t="str">
            <v>NYC</v>
          </cell>
          <cell r="I1520" t="str">
            <v>M</v>
          </cell>
          <cell r="J1520" t="str">
            <v>O</v>
          </cell>
          <cell r="K1520" t="str">
            <v>RA</v>
          </cell>
          <cell r="L1520">
            <v>2</v>
          </cell>
          <cell r="M1520">
            <v>1</v>
          </cell>
          <cell r="N1520" t="str">
            <v>N</v>
          </cell>
          <cell r="O1520" t="str">
            <v>S</v>
          </cell>
          <cell r="Q1520" t="str">
            <v>30-60</v>
          </cell>
          <cell r="R1520" t="str">
            <v>W</v>
          </cell>
          <cell r="U1520" t="str">
            <v>EAST VILLAGE</v>
          </cell>
        </row>
        <row r="1521">
          <cell r="G1521" t="str">
            <v>Guillot</v>
          </cell>
          <cell r="H1521" t="str">
            <v>TRI</v>
          </cell>
          <cell r="I1521" t="str">
            <v>O</v>
          </cell>
          <cell r="J1521" t="str">
            <v>M</v>
          </cell>
          <cell r="K1521" t="str">
            <v>RA</v>
          </cell>
          <cell r="L1521">
            <v>4</v>
          </cell>
          <cell r="M1521">
            <v>1</v>
          </cell>
          <cell r="N1521" t="str">
            <v>Y</v>
          </cell>
          <cell r="O1521" t="str">
            <v>S</v>
          </cell>
          <cell r="Q1521" t="str">
            <v>30-60</v>
          </cell>
          <cell r="R1521" t="str">
            <v>W</v>
          </cell>
          <cell r="U1521" t="str">
            <v>EAST VILLAGE</v>
          </cell>
        </row>
        <row r="1522">
          <cell r="G1522" t="str">
            <v>Cospito</v>
          </cell>
          <cell r="H1522" t="str">
            <v>NYC</v>
          </cell>
          <cell r="I1522" t="str">
            <v>D</v>
          </cell>
          <cell r="J1522" t="str">
            <v>O</v>
          </cell>
          <cell r="K1522" t="str">
            <v>RA</v>
          </cell>
          <cell r="L1522">
            <v>3</v>
          </cell>
          <cell r="M1522">
            <v>1</v>
          </cell>
          <cell r="N1522" t="str">
            <v>Y</v>
          </cell>
          <cell r="O1522">
            <v>1</v>
          </cell>
          <cell r="Q1522" t="str">
            <v>30-60</v>
          </cell>
          <cell r="R1522" t="str">
            <v>O</v>
          </cell>
        </row>
        <row r="1523">
          <cell r="G1523" t="str">
            <v>Lutton</v>
          </cell>
          <cell r="H1523" t="str">
            <v>O</v>
          </cell>
          <cell r="I1523" t="str">
            <v>O</v>
          </cell>
          <cell r="J1523" t="str">
            <v>M</v>
          </cell>
          <cell r="K1523" t="str">
            <v>RA</v>
          </cell>
          <cell r="L1523">
            <v>3</v>
          </cell>
          <cell r="M1523">
            <v>3</v>
          </cell>
          <cell r="N1523" t="str">
            <v>N</v>
          </cell>
          <cell r="O1523">
            <v>2</v>
          </cell>
          <cell r="Q1523" t="str">
            <v>FLEX</v>
          </cell>
          <cell r="R1523" t="str">
            <v>B</v>
          </cell>
          <cell r="S1523" t="str">
            <v>Karine Spritzer - William B. May</v>
          </cell>
        </row>
        <row r="1524">
          <cell r="G1524" t="str">
            <v>Cephus</v>
          </cell>
          <cell r="H1524" t="str">
            <v>NYC</v>
          </cell>
          <cell r="I1524" t="str">
            <v>O</v>
          </cell>
          <cell r="J1524" t="str">
            <v>N</v>
          </cell>
          <cell r="K1524" t="str">
            <v>RA</v>
          </cell>
          <cell r="L1524">
            <v>2</v>
          </cell>
          <cell r="M1524">
            <v>6</v>
          </cell>
          <cell r="N1524" t="str">
            <v>N</v>
          </cell>
          <cell r="O1524">
            <v>3</v>
          </cell>
          <cell r="Q1524" t="str">
            <v>30-60</v>
          </cell>
          <cell r="R1524" t="str">
            <v>W</v>
          </cell>
          <cell r="S1524" t="str">
            <v>Karine Spritzer - William B. May</v>
          </cell>
        </row>
        <row r="1525">
          <cell r="G1525" t="str">
            <v>Del Perac</v>
          </cell>
          <cell r="H1525" t="str">
            <v>NYC</v>
          </cell>
          <cell r="I1525" t="str">
            <v>D</v>
          </cell>
          <cell r="J1525" t="str">
            <v>S</v>
          </cell>
          <cell r="K1525" t="str">
            <v>RA</v>
          </cell>
          <cell r="L1525">
            <v>4</v>
          </cell>
          <cell r="M1525">
            <v>6</v>
          </cell>
          <cell r="N1525" t="str">
            <v>Y</v>
          </cell>
          <cell r="O1525">
            <v>1</v>
          </cell>
          <cell r="Q1525" t="str">
            <v>60-90</v>
          </cell>
          <cell r="R1525" t="str">
            <v>O</v>
          </cell>
          <cell r="S1525" t="str">
            <v>Karine Spritzer - William B. May</v>
          </cell>
          <cell r="U1525" t="str">
            <v>TRIBECA</v>
          </cell>
        </row>
        <row r="1526">
          <cell r="G1526" t="str">
            <v>Edgman S</v>
          </cell>
          <cell r="H1526" t="str">
            <v>TRI</v>
          </cell>
          <cell r="I1526" t="str">
            <v>M</v>
          </cell>
          <cell r="J1526" t="str">
            <v>M</v>
          </cell>
          <cell r="K1526" t="str">
            <v>RA</v>
          </cell>
          <cell r="L1526">
            <v>1</v>
          </cell>
          <cell r="M1526">
            <v>6</v>
          </cell>
          <cell r="N1526" t="str">
            <v>N</v>
          </cell>
          <cell r="O1526">
            <v>1</v>
          </cell>
          <cell r="Q1526" t="str">
            <v>IMMED</v>
          </cell>
          <cell r="R1526" t="str">
            <v>W</v>
          </cell>
          <cell r="U1526" t="str">
            <v>TRIBECA</v>
          </cell>
        </row>
        <row r="1527">
          <cell r="G1527" t="str">
            <v>Edgman G</v>
          </cell>
          <cell r="H1527" t="str">
            <v>TRI</v>
          </cell>
          <cell r="I1527" t="str">
            <v>M</v>
          </cell>
          <cell r="J1527" t="str">
            <v>M</v>
          </cell>
          <cell r="L1527">
            <v>1</v>
          </cell>
          <cell r="N1527" t="str">
            <v>N</v>
          </cell>
          <cell r="O1527">
            <v>1</v>
          </cell>
          <cell r="Q1527" t="str">
            <v>IMMED</v>
          </cell>
          <cell r="R1527" t="str">
            <v>W</v>
          </cell>
          <cell r="U1527" t="str">
            <v>TRIBECA</v>
          </cell>
        </row>
        <row r="1528">
          <cell r="G1528" t="str">
            <v>Chanes</v>
          </cell>
          <cell r="H1528" t="str">
            <v>NYC</v>
          </cell>
          <cell r="I1528" t="str">
            <v>M</v>
          </cell>
          <cell r="J1528" t="str">
            <v>M</v>
          </cell>
          <cell r="K1528" t="str">
            <v>RA</v>
          </cell>
          <cell r="L1528">
            <v>1</v>
          </cell>
          <cell r="N1528" t="str">
            <v>N</v>
          </cell>
          <cell r="O1528">
            <v>1</v>
          </cell>
          <cell r="Q1528" t="str">
            <v>IMMED</v>
          </cell>
          <cell r="R1528" t="str">
            <v>W</v>
          </cell>
          <cell r="U1528" t="str">
            <v>TRIBECA</v>
          </cell>
        </row>
        <row r="1529">
          <cell r="G1529" t="str">
            <v>Goldberg</v>
          </cell>
          <cell r="H1529" t="str">
            <v>NYC</v>
          </cell>
          <cell r="I1529" t="str">
            <v>M</v>
          </cell>
          <cell r="J1529" t="str">
            <v>N</v>
          </cell>
          <cell r="K1529" t="str">
            <v>OC</v>
          </cell>
          <cell r="L1529">
            <v>2</v>
          </cell>
          <cell r="M1529">
            <v>2</v>
          </cell>
          <cell r="N1529" t="str">
            <v>N</v>
          </cell>
          <cell r="O1529">
            <v>1</v>
          </cell>
          <cell r="Q1529" t="str">
            <v>60-90</v>
          </cell>
          <cell r="R1529" t="str">
            <v>W</v>
          </cell>
          <cell r="U1529" t="str">
            <v>TRIBECA</v>
          </cell>
        </row>
        <row r="1530">
          <cell r="G1530" t="str">
            <v>Sloan</v>
          </cell>
          <cell r="H1530" t="str">
            <v>NYC</v>
          </cell>
          <cell r="I1530" t="str">
            <v>M</v>
          </cell>
          <cell r="J1530" t="str">
            <v>U</v>
          </cell>
          <cell r="K1530" t="str">
            <v>OC</v>
          </cell>
          <cell r="L1530">
            <v>5</v>
          </cell>
          <cell r="M1530">
            <v>3</v>
          </cell>
          <cell r="N1530" t="str">
            <v>N</v>
          </cell>
          <cell r="O1530">
            <v>3</v>
          </cell>
          <cell r="Q1530" t="str">
            <v>IMMED</v>
          </cell>
          <cell r="R1530" t="str">
            <v>B</v>
          </cell>
          <cell r="S1530" t="str">
            <v>David (Bond)</v>
          </cell>
          <cell r="U1530" t="str">
            <v>MURRAY HILL</v>
          </cell>
        </row>
        <row r="1531">
          <cell r="G1531" t="str">
            <v>Greenberg</v>
          </cell>
          <cell r="H1531" t="str">
            <v>NYC</v>
          </cell>
          <cell r="I1531" t="str">
            <v>O</v>
          </cell>
          <cell r="J1531" t="str">
            <v>U</v>
          </cell>
          <cell r="K1531" t="str">
            <v>OH</v>
          </cell>
          <cell r="L1531">
            <v>5</v>
          </cell>
          <cell r="M1531">
            <v>2</v>
          </cell>
          <cell r="N1531" t="str">
            <v>N</v>
          </cell>
          <cell r="O1531">
            <v>2</v>
          </cell>
          <cell r="Q1531" t="str">
            <v>IMMED</v>
          </cell>
          <cell r="R1531" t="str">
            <v>W</v>
          </cell>
          <cell r="S1531" t="str">
            <v>David (Bond)</v>
          </cell>
          <cell r="U1531" t="str">
            <v>MURRAY HILL</v>
          </cell>
          <cell r="W1531">
            <v>37814</v>
          </cell>
        </row>
        <row r="1532">
          <cell r="G1532" t="str">
            <v>Brazz</v>
          </cell>
          <cell r="H1532" t="str">
            <v>NYC</v>
          </cell>
          <cell r="I1532" t="str">
            <v>O</v>
          </cell>
          <cell r="J1532" t="str">
            <v>O</v>
          </cell>
          <cell r="K1532" t="str">
            <v>OH</v>
          </cell>
          <cell r="L1532">
            <v>5</v>
          </cell>
          <cell r="M1532">
            <v>2</v>
          </cell>
          <cell r="N1532" t="str">
            <v>N</v>
          </cell>
          <cell r="O1532" t="str">
            <v>S</v>
          </cell>
          <cell r="Q1532" t="str">
            <v>IMMED</v>
          </cell>
          <cell r="R1532" t="str">
            <v>O</v>
          </cell>
          <cell r="S1532" t="str">
            <v>David (Bond)</v>
          </cell>
          <cell r="U1532" t="str">
            <v>TRIBECA</v>
          </cell>
          <cell r="W1532">
            <v>37814</v>
          </cell>
        </row>
        <row r="1533">
          <cell r="G1533" t="str">
            <v>Lerner</v>
          </cell>
          <cell r="H1533" t="str">
            <v>NYC</v>
          </cell>
          <cell r="I1533" t="str">
            <v>M</v>
          </cell>
          <cell r="J1533" t="str">
            <v>U</v>
          </cell>
          <cell r="K1533" t="str">
            <v>OH</v>
          </cell>
          <cell r="L1533">
            <v>5</v>
          </cell>
          <cell r="M1533">
            <v>2</v>
          </cell>
          <cell r="N1533" t="str">
            <v>N</v>
          </cell>
          <cell r="O1533">
            <v>1</v>
          </cell>
          <cell r="Q1533" t="str">
            <v>60-90</v>
          </cell>
          <cell r="R1533" t="str">
            <v>O</v>
          </cell>
          <cell r="U1533" t="str">
            <v>BATTERY PARK</v>
          </cell>
          <cell r="W1533">
            <v>37814</v>
          </cell>
        </row>
        <row r="1534">
          <cell r="G1534" t="str">
            <v>Jacobs</v>
          </cell>
          <cell r="H1534" t="str">
            <v>NYC</v>
          </cell>
          <cell r="I1534" t="str">
            <v>M</v>
          </cell>
          <cell r="J1534" t="str">
            <v>O</v>
          </cell>
          <cell r="L1534">
            <v>2</v>
          </cell>
          <cell r="M1534">
            <v>2</v>
          </cell>
          <cell r="N1534" t="str">
            <v>N</v>
          </cell>
          <cell r="O1534">
            <v>1</v>
          </cell>
          <cell r="Q1534" t="str">
            <v>30-60</v>
          </cell>
          <cell r="R1534" t="str">
            <v>W</v>
          </cell>
          <cell r="U1534" t="str">
            <v>UPPER WEST SIDE</v>
          </cell>
          <cell r="W1534">
            <v>37814</v>
          </cell>
        </row>
        <row r="1535">
          <cell r="G1535" t="str">
            <v>Kessens</v>
          </cell>
          <cell r="H1535" t="str">
            <v>NYC</v>
          </cell>
          <cell r="I1535" t="str">
            <v>D</v>
          </cell>
          <cell r="J1535" t="str">
            <v>U</v>
          </cell>
          <cell r="K1535" t="str">
            <v>RA</v>
          </cell>
          <cell r="L1535">
            <v>3</v>
          </cell>
          <cell r="M1535">
            <v>2</v>
          </cell>
          <cell r="N1535" t="str">
            <v>N</v>
          </cell>
          <cell r="O1535">
            <v>1</v>
          </cell>
          <cell r="Q1535" t="str">
            <v>60-90</v>
          </cell>
          <cell r="R1535" t="str">
            <v>W</v>
          </cell>
          <cell r="U1535" t="str">
            <v>UPPER WEST SIDE</v>
          </cell>
          <cell r="W1535">
            <v>37814</v>
          </cell>
        </row>
        <row r="1536">
          <cell r="G1536" t="str">
            <v>Finy</v>
          </cell>
          <cell r="H1536" t="str">
            <v>NYC</v>
          </cell>
          <cell r="I1536" t="str">
            <v>M</v>
          </cell>
          <cell r="J1536" t="str">
            <v>N</v>
          </cell>
          <cell r="K1536" t="str">
            <v>RA</v>
          </cell>
          <cell r="L1536">
            <v>5</v>
          </cell>
          <cell r="M1536">
            <v>2</v>
          </cell>
          <cell r="N1536" t="str">
            <v>N</v>
          </cell>
          <cell r="O1536">
            <v>2</v>
          </cell>
          <cell r="Q1536" t="str">
            <v>30-60</v>
          </cell>
          <cell r="R1536" t="str">
            <v>W</v>
          </cell>
          <cell r="U1536" t="str">
            <v>CHELSEA</v>
          </cell>
        </row>
        <row r="1537">
          <cell r="G1537" t="str">
            <v>Finy</v>
          </cell>
          <cell r="H1537" t="str">
            <v>NYC</v>
          </cell>
          <cell r="I1537" t="str">
            <v>M</v>
          </cell>
          <cell r="J1537" t="str">
            <v>N</v>
          </cell>
          <cell r="K1537" t="str">
            <v>RA</v>
          </cell>
          <cell r="L1537">
            <v>5</v>
          </cell>
          <cell r="M1537">
            <v>2</v>
          </cell>
          <cell r="N1537" t="str">
            <v>N</v>
          </cell>
          <cell r="O1537">
            <v>2</v>
          </cell>
          <cell r="Q1537" t="str">
            <v>30-60</v>
          </cell>
          <cell r="R1537" t="str">
            <v>W</v>
          </cell>
          <cell r="U1537" t="str">
            <v>CHELSEA</v>
          </cell>
          <cell r="W1537">
            <v>0</v>
          </cell>
        </row>
        <row r="1538">
          <cell r="G1538" t="str">
            <v>Finy</v>
          </cell>
          <cell r="H1538" t="str">
            <v>NYC</v>
          </cell>
          <cell r="I1538" t="str">
            <v>M</v>
          </cell>
          <cell r="J1538" t="str">
            <v>N</v>
          </cell>
          <cell r="L1538">
            <v>5</v>
          </cell>
          <cell r="M1538">
            <v>2</v>
          </cell>
          <cell r="N1538" t="str">
            <v>N</v>
          </cell>
          <cell r="O1538">
            <v>2</v>
          </cell>
          <cell r="Q1538" t="str">
            <v>30-60</v>
          </cell>
          <cell r="R1538" t="str">
            <v>W</v>
          </cell>
          <cell r="U1538" t="str">
            <v>CHELSEA</v>
          </cell>
          <cell r="W1538">
            <v>0</v>
          </cell>
        </row>
        <row r="1539">
          <cell r="W1539">
            <v>0</v>
          </cell>
        </row>
        <row r="1540">
          <cell r="W1540">
            <v>0</v>
          </cell>
        </row>
        <row r="1541">
          <cell r="W1541">
            <v>0</v>
          </cell>
        </row>
        <row r="1542">
          <cell r="W1542">
            <v>0</v>
          </cell>
        </row>
        <row r="1543">
          <cell r="W1543">
            <v>0</v>
          </cell>
        </row>
        <row r="1544">
          <cell r="W1544">
            <v>0</v>
          </cell>
        </row>
        <row r="1545">
          <cell r="W1545">
            <v>0</v>
          </cell>
        </row>
        <row r="1546">
          <cell r="W1546">
            <v>0</v>
          </cell>
        </row>
        <row r="1547">
          <cell r="W1547">
            <v>0</v>
          </cell>
        </row>
        <row r="1548">
          <cell r="W1548">
            <v>0</v>
          </cell>
        </row>
        <row r="1549">
          <cell r="W1549">
            <v>0</v>
          </cell>
        </row>
        <row r="1550">
          <cell r="G1550" t="str">
            <v>Edwards</v>
          </cell>
          <cell r="H1550" t="str">
            <v>NYC</v>
          </cell>
          <cell r="I1550" t="str">
            <v>M</v>
          </cell>
          <cell r="K1550" t="str">
            <v>OH</v>
          </cell>
          <cell r="L1550">
            <v>5</v>
          </cell>
          <cell r="M1550">
            <v>3</v>
          </cell>
          <cell r="N1550" t="str">
            <v>N</v>
          </cell>
          <cell r="O1550">
            <v>2</v>
          </cell>
          <cell r="Q1550" t="str">
            <v>30-60</v>
          </cell>
          <cell r="R1550" t="str">
            <v>W</v>
          </cell>
          <cell r="U1550" t="str">
            <v>RETURN - TRIBECA</v>
          </cell>
          <cell r="W1550">
            <v>37815</v>
          </cell>
        </row>
        <row r="1551">
          <cell r="G1551" t="str">
            <v>Baker</v>
          </cell>
          <cell r="H1551" t="str">
            <v>NYC</v>
          </cell>
          <cell r="I1551" t="str">
            <v>M</v>
          </cell>
          <cell r="J1551" t="str">
            <v>N</v>
          </cell>
          <cell r="K1551" t="str">
            <v>RA</v>
          </cell>
          <cell r="L1551">
            <v>4</v>
          </cell>
          <cell r="M1551">
            <v>2</v>
          </cell>
          <cell r="N1551" t="str">
            <v>Y</v>
          </cell>
          <cell r="O1551">
            <v>1</v>
          </cell>
          <cell r="Q1551" t="str">
            <v>30-60</v>
          </cell>
          <cell r="R1551" t="str">
            <v>N</v>
          </cell>
          <cell r="U1551" t="str">
            <v>MIDTOWN WEST</v>
          </cell>
          <cell r="W1551">
            <v>37815</v>
          </cell>
        </row>
        <row r="1552">
          <cell r="G1552" t="str">
            <v>Baker</v>
          </cell>
          <cell r="H1552" t="str">
            <v>NYC</v>
          </cell>
          <cell r="I1552" t="str">
            <v>M</v>
          </cell>
          <cell r="J1552" t="str">
            <v>N</v>
          </cell>
          <cell r="K1552" t="str">
            <v>RA</v>
          </cell>
          <cell r="L1552">
            <v>4</v>
          </cell>
          <cell r="M1552">
            <v>2</v>
          </cell>
          <cell r="N1552" t="str">
            <v>Y</v>
          </cell>
          <cell r="O1552">
            <v>1</v>
          </cell>
          <cell r="Q1552" t="str">
            <v>30-60</v>
          </cell>
          <cell r="R1552" t="str">
            <v>N</v>
          </cell>
          <cell r="U1552" t="str">
            <v>MIDTOWN WEST</v>
          </cell>
          <cell r="W1552">
            <v>37815</v>
          </cell>
        </row>
        <row r="1553">
          <cell r="G1553" t="str">
            <v>Cummings</v>
          </cell>
          <cell r="H1553" t="str">
            <v>NYC</v>
          </cell>
          <cell r="I1553" t="str">
            <v>O</v>
          </cell>
          <cell r="J1553" t="str">
            <v>O</v>
          </cell>
          <cell r="K1553" t="str">
            <v>RA</v>
          </cell>
          <cell r="L1553">
            <v>3</v>
          </cell>
          <cell r="M1553">
            <v>2</v>
          </cell>
          <cell r="N1553" t="str">
            <v>Y</v>
          </cell>
          <cell r="O1553" t="str">
            <v>S</v>
          </cell>
          <cell r="Q1553" t="str">
            <v>30-60</v>
          </cell>
          <cell r="R1553" t="str">
            <v>N</v>
          </cell>
          <cell r="U1553" t="str">
            <v>UPPER WEST SIDE</v>
          </cell>
          <cell r="W1553">
            <v>37815</v>
          </cell>
        </row>
        <row r="1554">
          <cell r="G1554" t="str">
            <v>Clifford</v>
          </cell>
          <cell r="H1554" t="str">
            <v>O</v>
          </cell>
          <cell r="I1554" t="str">
            <v>O</v>
          </cell>
          <cell r="J1554" t="str">
            <v>M</v>
          </cell>
          <cell r="L1554">
            <v>5</v>
          </cell>
          <cell r="M1554">
            <v>1</v>
          </cell>
          <cell r="O1554">
            <v>1</v>
          </cell>
          <cell r="Q1554" t="str">
            <v>IMMED</v>
          </cell>
          <cell r="R1554" t="str">
            <v>N</v>
          </cell>
          <cell r="U1554" t="str">
            <v>UPPER WEST SIDE</v>
          </cell>
          <cell r="W1554">
            <v>37815</v>
          </cell>
        </row>
        <row r="1555">
          <cell r="G1555" t="str">
            <v>Shields</v>
          </cell>
          <cell r="H1555" t="str">
            <v>O</v>
          </cell>
          <cell r="I1555" t="str">
            <v>O</v>
          </cell>
          <cell r="J1555" t="str">
            <v>M</v>
          </cell>
          <cell r="K1555" t="str">
            <v>RA</v>
          </cell>
          <cell r="L1555">
            <v>3</v>
          </cell>
          <cell r="M1555">
            <v>1</v>
          </cell>
          <cell r="O1555">
            <v>1</v>
          </cell>
          <cell r="Q1555" t="str">
            <v>60-90</v>
          </cell>
          <cell r="R1555" t="str">
            <v>W</v>
          </cell>
          <cell r="U1555" t="str">
            <v>UPPER WEST SIDE</v>
          </cell>
          <cell r="W1555">
            <v>37815</v>
          </cell>
        </row>
        <row r="1556">
          <cell r="G1556" t="str">
            <v>Pinzon</v>
          </cell>
          <cell r="H1556" t="str">
            <v>USA</v>
          </cell>
          <cell r="I1556" t="str">
            <v>O</v>
          </cell>
          <cell r="J1556" t="str">
            <v>O</v>
          </cell>
          <cell r="K1556" t="str">
            <v>OH</v>
          </cell>
          <cell r="L1556">
            <v>5</v>
          </cell>
          <cell r="M1556">
            <v>2</v>
          </cell>
          <cell r="N1556" t="str">
            <v>N</v>
          </cell>
          <cell r="O1556" t="str">
            <v>S</v>
          </cell>
          <cell r="Q1556" t="str">
            <v>60-90</v>
          </cell>
          <cell r="R1556" t="str">
            <v>W</v>
          </cell>
          <cell r="W1556">
            <v>37815</v>
          </cell>
        </row>
        <row r="1557">
          <cell r="G1557" t="str">
            <v>Hsiung</v>
          </cell>
          <cell r="H1557" t="str">
            <v>NYC</v>
          </cell>
          <cell r="I1557" t="str">
            <v>D</v>
          </cell>
          <cell r="J1557" t="str">
            <v>N</v>
          </cell>
          <cell r="K1557" t="str">
            <v>RA</v>
          </cell>
          <cell r="L1557">
            <v>4</v>
          </cell>
          <cell r="M1557">
            <v>2</v>
          </cell>
          <cell r="N1557" t="str">
            <v>N</v>
          </cell>
          <cell r="O1557">
            <v>2</v>
          </cell>
          <cell r="Q1557" t="str">
            <v>IMMED</v>
          </cell>
          <cell r="R1557" t="str">
            <v>R</v>
          </cell>
          <cell r="U1557" t="str">
            <v>MURRAY HILL</v>
          </cell>
          <cell r="W1557">
            <v>37815</v>
          </cell>
        </row>
        <row r="1558">
          <cell r="G1558" t="str">
            <v>Silverberg</v>
          </cell>
          <cell r="H1558" t="str">
            <v>TRI</v>
          </cell>
          <cell r="I1558" t="str">
            <v>M</v>
          </cell>
          <cell r="J1558" t="str">
            <v>M</v>
          </cell>
          <cell r="K1558" t="str">
            <v>OC</v>
          </cell>
          <cell r="L1558">
            <v>4</v>
          </cell>
          <cell r="M1558">
            <v>3</v>
          </cell>
          <cell r="N1558" t="str">
            <v>Y</v>
          </cell>
          <cell r="O1558">
            <v>2</v>
          </cell>
          <cell r="Q1558" t="str">
            <v>60-90</v>
          </cell>
          <cell r="R1558" t="str">
            <v>W</v>
          </cell>
          <cell r="U1558" t="str">
            <v>MURRAY HILL</v>
          </cell>
          <cell r="W1558">
            <v>37815</v>
          </cell>
        </row>
        <row r="1559">
          <cell r="G1559" t="str">
            <v>Rierson</v>
          </cell>
          <cell r="H1559" t="str">
            <v>USA</v>
          </cell>
          <cell r="I1559" t="str">
            <v>O</v>
          </cell>
          <cell r="J1559" t="str">
            <v>M</v>
          </cell>
          <cell r="K1559" t="str">
            <v>OC</v>
          </cell>
          <cell r="L1559">
            <v>4</v>
          </cell>
          <cell r="M1559">
            <v>3</v>
          </cell>
          <cell r="N1559" t="str">
            <v>Y</v>
          </cell>
          <cell r="O1559">
            <v>1</v>
          </cell>
          <cell r="Q1559" t="str">
            <v>60-90</v>
          </cell>
          <cell r="R1559" t="str">
            <v>B</v>
          </cell>
          <cell r="S1559" t="str">
            <v>Luis (DJ Knight)</v>
          </cell>
          <cell r="U1559" t="str">
            <v>MURRAY HILL</v>
          </cell>
          <cell r="W1559">
            <v>37815</v>
          </cell>
        </row>
        <row r="1560">
          <cell r="G1560" t="str">
            <v>Vanplaor</v>
          </cell>
          <cell r="H1560" t="str">
            <v>NYC</v>
          </cell>
          <cell r="I1560" t="str">
            <v>O</v>
          </cell>
          <cell r="J1560" t="str">
            <v>O</v>
          </cell>
          <cell r="K1560" t="str">
            <v>OC</v>
          </cell>
          <cell r="L1560">
            <v>1</v>
          </cell>
          <cell r="M1560">
            <v>2</v>
          </cell>
          <cell r="N1560" t="str">
            <v>Y</v>
          </cell>
          <cell r="O1560">
            <v>1</v>
          </cell>
          <cell r="Q1560" t="str">
            <v>60-90</v>
          </cell>
          <cell r="R1560" t="str">
            <v>O</v>
          </cell>
          <cell r="S1560" t="str">
            <v>Luis (DJ Knight)</v>
          </cell>
          <cell r="W1560">
            <v>37815</v>
          </cell>
        </row>
        <row r="1561">
          <cell r="G1561" t="str">
            <v>Meier</v>
          </cell>
          <cell r="H1561" t="str">
            <v>NYC</v>
          </cell>
          <cell r="I1561" t="str">
            <v>O</v>
          </cell>
          <cell r="J1561" t="str">
            <v>O</v>
          </cell>
          <cell r="K1561" t="str">
            <v>RA</v>
          </cell>
          <cell r="L1561">
            <v>5</v>
          </cell>
          <cell r="M1561">
            <v>4</v>
          </cell>
          <cell r="N1561" t="str">
            <v>N</v>
          </cell>
          <cell r="O1561">
            <v>1</v>
          </cell>
          <cell r="Q1561" t="str">
            <v>60-90</v>
          </cell>
          <cell r="R1561" t="str">
            <v>N</v>
          </cell>
          <cell r="S1561" t="str">
            <v>Luis (DJ Knight)</v>
          </cell>
          <cell r="U1561" t="str">
            <v>TRIBECA</v>
          </cell>
          <cell r="W1561">
            <v>37815</v>
          </cell>
        </row>
        <row r="1562">
          <cell r="G1562" t="str">
            <v>Priand</v>
          </cell>
          <cell r="H1562" t="str">
            <v>TRI</v>
          </cell>
          <cell r="I1562" t="str">
            <v>D</v>
          </cell>
          <cell r="J1562" t="str">
            <v>U</v>
          </cell>
          <cell r="K1562" t="str">
            <v>RA</v>
          </cell>
          <cell r="L1562">
            <v>5</v>
          </cell>
          <cell r="M1562">
            <v>4</v>
          </cell>
          <cell r="N1562" t="str">
            <v>N</v>
          </cell>
          <cell r="O1562">
            <v>1</v>
          </cell>
          <cell r="Q1562" t="str">
            <v>30-60</v>
          </cell>
          <cell r="R1562" t="str">
            <v>W</v>
          </cell>
          <cell r="U1562" t="str">
            <v>TRIBECA</v>
          </cell>
          <cell r="W1562">
            <v>37815</v>
          </cell>
        </row>
        <row r="1563">
          <cell r="G1563" t="str">
            <v>Rubenstein</v>
          </cell>
          <cell r="H1563" t="str">
            <v>O</v>
          </cell>
          <cell r="I1563" t="str">
            <v>M</v>
          </cell>
          <cell r="J1563" t="str">
            <v>U</v>
          </cell>
          <cell r="K1563" t="str">
            <v>RA</v>
          </cell>
          <cell r="L1563">
            <v>3</v>
          </cell>
          <cell r="M1563">
            <v>1</v>
          </cell>
          <cell r="N1563" t="str">
            <v>N</v>
          </cell>
          <cell r="O1563">
            <v>1</v>
          </cell>
          <cell r="Q1563" t="str">
            <v>60-90</v>
          </cell>
          <cell r="R1563" t="str">
            <v>O</v>
          </cell>
          <cell r="U1563" t="str">
            <v>TRIBECA</v>
          </cell>
        </row>
        <row r="1564">
          <cell r="G1564" t="str">
            <v>Lutton</v>
          </cell>
          <cell r="H1564" t="str">
            <v>O</v>
          </cell>
          <cell r="I1564" t="str">
            <v>D</v>
          </cell>
          <cell r="J1564" t="str">
            <v>M</v>
          </cell>
          <cell r="K1564" t="str">
            <v>RA</v>
          </cell>
          <cell r="L1564">
            <v>3</v>
          </cell>
          <cell r="M1564">
            <v>3</v>
          </cell>
          <cell r="N1564" t="str">
            <v>N</v>
          </cell>
          <cell r="O1564">
            <v>3</v>
          </cell>
          <cell r="Q1564" t="str">
            <v>30-60</v>
          </cell>
          <cell r="R1564" t="str">
            <v>B</v>
          </cell>
          <cell r="S1564" t="str">
            <v>William B. May</v>
          </cell>
          <cell r="U1564" t="str">
            <v>TRIBECA</v>
          </cell>
        </row>
        <row r="1565">
          <cell r="G1565" t="str">
            <v>Badami</v>
          </cell>
          <cell r="H1565" t="str">
            <v>NYC</v>
          </cell>
          <cell r="I1565" t="str">
            <v>D</v>
          </cell>
          <cell r="J1565" t="str">
            <v>N</v>
          </cell>
          <cell r="K1565" t="str">
            <v>RA</v>
          </cell>
          <cell r="L1565">
            <v>5</v>
          </cell>
          <cell r="M1565">
            <v>3</v>
          </cell>
          <cell r="N1565" t="str">
            <v>N</v>
          </cell>
          <cell r="O1565">
            <v>2</v>
          </cell>
          <cell r="Q1565" t="str">
            <v>60-90</v>
          </cell>
          <cell r="R1565" t="str">
            <v>W</v>
          </cell>
          <cell r="S1565" t="str">
            <v>William B. May</v>
          </cell>
          <cell r="U1565" t="str">
            <v>WEST VILLAGE</v>
          </cell>
        </row>
        <row r="1566">
          <cell r="G1566" t="str">
            <v>Harp</v>
          </cell>
          <cell r="H1566" t="str">
            <v>TRI</v>
          </cell>
          <cell r="I1566" t="str">
            <v>D</v>
          </cell>
          <cell r="J1566" t="str">
            <v>M</v>
          </cell>
          <cell r="L1566">
            <v>5</v>
          </cell>
          <cell r="M1566">
            <v>3</v>
          </cell>
          <cell r="N1566" t="str">
            <v>Y</v>
          </cell>
          <cell r="O1566">
            <v>2</v>
          </cell>
          <cell r="Q1566" t="str">
            <v>30-60</v>
          </cell>
          <cell r="R1566" t="str">
            <v>W</v>
          </cell>
          <cell r="S1566" t="str">
            <v>William B. May</v>
          </cell>
          <cell r="U1566" t="str">
            <v>TRIBECA</v>
          </cell>
        </row>
        <row r="1567">
          <cell r="G1567" t="str">
            <v>Saterslesh</v>
          </cell>
          <cell r="H1567" t="str">
            <v>NYC</v>
          </cell>
          <cell r="I1567" t="str">
            <v>D</v>
          </cell>
          <cell r="J1567" t="str">
            <v>U</v>
          </cell>
          <cell r="K1567" t="str">
            <v>RA</v>
          </cell>
          <cell r="L1567">
            <v>5</v>
          </cell>
          <cell r="M1567">
            <v>1</v>
          </cell>
          <cell r="N1567" t="str">
            <v>N</v>
          </cell>
          <cell r="O1567" t="str">
            <v>S</v>
          </cell>
          <cell r="Q1567" t="str">
            <v>30-60</v>
          </cell>
          <cell r="R1567" t="str">
            <v>N</v>
          </cell>
          <cell r="U1567" t="str">
            <v>TRIBECA</v>
          </cell>
        </row>
        <row r="1568">
          <cell r="G1568" t="str">
            <v>Fortuin</v>
          </cell>
          <cell r="H1568" t="str">
            <v>O</v>
          </cell>
          <cell r="I1568" t="str">
            <v>O</v>
          </cell>
          <cell r="J1568" t="str">
            <v>M</v>
          </cell>
          <cell r="K1568" t="str">
            <v>RA</v>
          </cell>
          <cell r="L1568">
            <v>3</v>
          </cell>
          <cell r="M1568">
            <v>2</v>
          </cell>
          <cell r="N1568" t="str">
            <v>N</v>
          </cell>
          <cell r="O1568">
            <v>2</v>
          </cell>
          <cell r="Q1568" t="str">
            <v>30-60</v>
          </cell>
          <cell r="R1568" t="str">
            <v>I</v>
          </cell>
          <cell r="U1568" t="str">
            <v>TRIBECA</v>
          </cell>
        </row>
        <row r="1569">
          <cell r="G1569" t="str">
            <v>Gutkin</v>
          </cell>
          <cell r="H1569" t="str">
            <v>NYC</v>
          </cell>
          <cell r="I1569" t="str">
            <v>D</v>
          </cell>
          <cell r="J1569" t="str">
            <v>O</v>
          </cell>
          <cell r="K1569" t="str">
            <v>OC</v>
          </cell>
          <cell r="L1569">
            <v>3</v>
          </cell>
          <cell r="M1569">
            <v>2</v>
          </cell>
          <cell r="N1569" t="str">
            <v>N</v>
          </cell>
          <cell r="O1569">
            <v>1</v>
          </cell>
          <cell r="Q1569" t="str">
            <v>30-60</v>
          </cell>
          <cell r="R1569" t="str">
            <v>W</v>
          </cell>
          <cell r="U1569" t="str">
            <v>MURRAY HILL</v>
          </cell>
        </row>
        <row r="1570">
          <cell r="G1570" t="str">
            <v>Wong</v>
          </cell>
          <cell r="H1570" t="str">
            <v>NYC</v>
          </cell>
          <cell r="I1570" t="str">
            <v>M</v>
          </cell>
          <cell r="J1570" t="str">
            <v>N</v>
          </cell>
          <cell r="K1570" t="str">
            <v>OC</v>
          </cell>
          <cell r="L1570">
            <v>4</v>
          </cell>
          <cell r="M1570">
            <v>2</v>
          </cell>
          <cell r="N1570" t="str">
            <v>N</v>
          </cell>
          <cell r="O1570">
            <v>1</v>
          </cell>
          <cell r="Q1570" t="str">
            <v>60-90</v>
          </cell>
          <cell r="R1570" t="str">
            <v>W</v>
          </cell>
          <cell r="U1570" t="str">
            <v>MIDTOWN WEST</v>
          </cell>
        </row>
        <row r="1571">
          <cell r="G1571" t="str">
            <v>Calderon</v>
          </cell>
          <cell r="H1571" t="str">
            <v>NYC</v>
          </cell>
          <cell r="I1571" t="str">
            <v>D</v>
          </cell>
          <cell r="J1571" t="str">
            <v>N</v>
          </cell>
          <cell r="K1571" t="str">
            <v>OC</v>
          </cell>
          <cell r="L1571">
            <v>5</v>
          </cell>
          <cell r="M1571">
            <v>2</v>
          </cell>
          <cell r="N1571" t="str">
            <v>N</v>
          </cell>
          <cell r="O1571">
            <v>1</v>
          </cell>
          <cell r="Q1571" t="str">
            <v>FLEX</v>
          </cell>
          <cell r="R1571" t="str">
            <v>N</v>
          </cell>
          <cell r="U1571" t="str">
            <v>WEST VILLAGE</v>
          </cell>
        </row>
        <row r="1572">
          <cell r="G1572" t="str">
            <v>Prasad</v>
          </cell>
          <cell r="H1572" t="str">
            <v>NYC</v>
          </cell>
          <cell r="I1572" t="str">
            <v>D</v>
          </cell>
          <cell r="J1572" t="str">
            <v>U</v>
          </cell>
          <cell r="K1572" t="str">
            <v>RA</v>
          </cell>
          <cell r="L1572">
            <v>4</v>
          </cell>
          <cell r="M1572">
            <v>4</v>
          </cell>
          <cell r="N1572" t="str">
            <v>N</v>
          </cell>
          <cell r="O1572">
            <v>3</v>
          </cell>
          <cell r="Q1572" t="str">
            <v>60-90</v>
          </cell>
          <cell r="R1572" t="str">
            <v>W</v>
          </cell>
          <cell r="U1572" t="str">
            <v>WEST VILLAGE</v>
          </cell>
        </row>
        <row r="1573">
          <cell r="G1573" t="str">
            <v>Novak</v>
          </cell>
          <cell r="H1573" t="str">
            <v>NYC</v>
          </cell>
          <cell r="I1573" t="str">
            <v>M</v>
          </cell>
          <cell r="J1573" t="str">
            <v>U</v>
          </cell>
          <cell r="K1573" t="str">
            <v>RA</v>
          </cell>
          <cell r="L1573">
            <v>3</v>
          </cell>
          <cell r="M1573">
            <v>2</v>
          </cell>
          <cell r="N1573" t="str">
            <v>Y</v>
          </cell>
          <cell r="O1573">
            <v>1</v>
          </cell>
          <cell r="Q1573" t="str">
            <v>30-60</v>
          </cell>
          <cell r="R1573" t="str">
            <v>W</v>
          </cell>
          <cell r="U1573" t="str">
            <v>UPPER WEST SIDE</v>
          </cell>
        </row>
        <row r="1574">
          <cell r="G1574" t="str">
            <v>Bennett</v>
          </cell>
          <cell r="H1574" t="str">
            <v>NYC</v>
          </cell>
          <cell r="I1574" t="str">
            <v>M</v>
          </cell>
          <cell r="J1574" t="str">
            <v>O</v>
          </cell>
          <cell r="K1574" t="str">
            <v>RA</v>
          </cell>
          <cell r="L1574">
            <v>5</v>
          </cell>
          <cell r="M1574">
            <v>2</v>
          </cell>
          <cell r="N1574" t="str">
            <v>N</v>
          </cell>
          <cell r="O1574">
            <v>3</v>
          </cell>
          <cell r="Q1574" t="str">
            <v>IMMED</v>
          </cell>
          <cell r="R1574" t="str">
            <v>N</v>
          </cell>
          <cell r="U1574" t="str">
            <v>UPPER EAST SIDE</v>
          </cell>
        </row>
        <row r="1575">
          <cell r="G1575" t="str">
            <v>Shostell</v>
          </cell>
          <cell r="H1575" t="str">
            <v>O</v>
          </cell>
          <cell r="I1575" t="str">
            <v>O</v>
          </cell>
          <cell r="J1575" t="str">
            <v>M</v>
          </cell>
          <cell r="K1575" t="str">
            <v>RA</v>
          </cell>
          <cell r="L1575">
            <v>4</v>
          </cell>
          <cell r="M1575">
            <v>4</v>
          </cell>
          <cell r="N1575" t="str">
            <v>N</v>
          </cell>
          <cell r="O1575">
            <v>3</v>
          </cell>
          <cell r="Q1575" t="str">
            <v>30-60</v>
          </cell>
          <cell r="R1575" t="str">
            <v>B</v>
          </cell>
          <cell r="S1575" t="str">
            <v>Nat (CH)</v>
          </cell>
          <cell r="U1575" t="str">
            <v>UPPER EAST SIDE</v>
          </cell>
        </row>
        <row r="1576">
          <cell r="G1576" t="str">
            <v>Heuvel</v>
          </cell>
          <cell r="H1576" t="str">
            <v>NYC</v>
          </cell>
          <cell r="I1576" t="str">
            <v>O</v>
          </cell>
          <cell r="J1576" t="str">
            <v>N</v>
          </cell>
          <cell r="K1576" t="str">
            <v>RA</v>
          </cell>
          <cell r="L1576">
            <v>2</v>
          </cell>
          <cell r="M1576">
            <v>2</v>
          </cell>
          <cell r="N1576" t="str">
            <v>N</v>
          </cell>
          <cell r="O1576">
            <v>2</v>
          </cell>
          <cell r="Q1576" t="str">
            <v>FLEX</v>
          </cell>
          <cell r="R1576" t="str">
            <v>N</v>
          </cell>
          <cell r="S1576" t="str">
            <v>Nat (CH)</v>
          </cell>
          <cell r="U1576" t="str">
            <v>EAST VILLAGE</v>
          </cell>
        </row>
        <row r="1577">
          <cell r="G1577" t="str">
            <v>Ortega</v>
          </cell>
          <cell r="H1577" t="str">
            <v>NYC</v>
          </cell>
          <cell r="I1577" t="str">
            <v>D</v>
          </cell>
          <cell r="J1577" t="str">
            <v>U</v>
          </cell>
          <cell r="K1577" t="str">
            <v>RA</v>
          </cell>
          <cell r="L1577">
            <v>2</v>
          </cell>
          <cell r="M1577">
            <v>3</v>
          </cell>
          <cell r="N1577" t="str">
            <v>N</v>
          </cell>
          <cell r="O1577">
            <v>2</v>
          </cell>
          <cell r="Q1577" t="str">
            <v>60-90</v>
          </cell>
          <cell r="R1577" t="str">
            <v>W</v>
          </cell>
          <cell r="S1577" t="str">
            <v>Nat (CH)</v>
          </cell>
          <cell r="U1577" t="str">
            <v>WEST VILLAGE</v>
          </cell>
        </row>
        <row r="1578">
          <cell r="G1578" t="str">
            <v>Herrington</v>
          </cell>
          <cell r="H1578" t="str">
            <v>NYC</v>
          </cell>
          <cell r="I1578" t="str">
            <v>D</v>
          </cell>
          <cell r="J1578" t="str">
            <v>O</v>
          </cell>
          <cell r="K1578" t="str">
            <v>RA</v>
          </cell>
          <cell r="L1578">
            <v>4</v>
          </cell>
          <cell r="M1578">
            <v>3</v>
          </cell>
          <cell r="N1578" t="str">
            <v>N</v>
          </cell>
          <cell r="O1578">
            <v>2</v>
          </cell>
          <cell r="Q1578" t="str">
            <v>60-90</v>
          </cell>
          <cell r="R1578" t="str">
            <v>W</v>
          </cell>
          <cell r="U1578" t="str">
            <v>CHELSEA</v>
          </cell>
        </row>
        <row r="1579">
          <cell r="G1579" t="str">
            <v>Leibstone</v>
          </cell>
          <cell r="H1579" t="str">
            <v>NYC</v>
          </cell>
          <cell r="I1579" t="str">
            <v>D</v>
          </cell>
          <cell r="J1579" t="str">
            <v>O</v>
          </cell>
          <cell r="K1579" t="str">
            <v>RA</v>
          </cell>
          <cell r="L1579">
            <v>4</v>
          </cell>
          <cell r="M1579">
            <v>1</v>
          </cell>
          <cell r="N1579" t="str">
            <v>Y</v>
          </cell>
          <cell r="O1579">
            <v>1</v>
          </cell>
          <cell r="Q1579" t="str">
            <v>60-90</v>
          </cell>
          <cell r="R1579" t="str">
            <v>W</v>
          </cell>
          <cell r="U1579" t="str">
            <v>Chelsea</v>
          </cell>
          <cell r="W1579">
            <v>37815</v>
          </cell>
        </row>
        <row r="1580">
          <cell r="G1580" t="str">
            <v>Leibstone</v>
          </cell>
          <cell r="H1580" t="str">
            <v>NYC</v>
          </cell>
          <cell r="I1580" t="str">
            <v>D</v>
          </cell>
          <cell r="J1580" t="str">
            <v>O</v>
          </cell>
          <cell r="K1580" t="str">
            <v>RA</v>
          </cell>
          <cell r="L1580">
            <v>4</v>
          </cell>
          <cell r="M1580">
            <v>1</v>
          </cell>
          <cell r="N1580" t="str">
            <v>Y</v>
          </cell>
          <cell r="O1580">
            <v>1</v>
          </cell>
          <cell r="Q1580" t="str">
            <v>60-90</v>
          </cell>
          <cell r="R1580" t="str">
            <v>W</v>
          </cell>
          <cell r="U1580" t="str">
            <v>Chelsea</v>
          </cell>
          <cell r="W1580">
            <v>0</v>
          </cell>
        </row>
        <row r="1581">
          <cell r="G1581" t="str">
            <v>Leibstone</v>
          </cell>
          <cell r="H1581" t="str">
            <v>NYC</v>
          </cell>
          <cell r="I1581" t="str">
            <v>D</v>
          </cell>
          <cell r="J1581" t="str">
            <v>O</v>
          </cell>
          <cell r="K1581" t="str">
            <v>RA</v>
          </cell>
          <cell r="L1581">
            <v>4</v>
          </cell>
          <cell r="M1581">
            <v>1</v>
          </cell>
          <cell r="N1581" t="str">
            <v>Y</v>
          </cell>
          <cell r="O1581">
            <v>1</v>
          </cell>
          <cell r="Q1581" t="str">
            <v>60-90</v>
          </cell>
          <cell r="R1581" t="str">
            <v>W</v>
          </cell>
          <cell r="U1581" t="str">
            <v>Chelsea</v>
          </cell>
          <cell r="W1581">
            <v>0</v>
          </cell>
        </row>
        <row r="1582">
          <cell r="W1582">
            <v>0</v>
          </cell>
        </row>
        <row r="1583">
          <cell r="W1583">
            <v>0</v>
          </cell>
        </row>
        <row r="1584">
          <cell r="G1584" t="str">
            <v>Front</v>
          </cell>
          <cell r="H1584" t="str">
            <v>O</v>
          </cell>
          <cell r="I1584" t="str">
            <v>O</v>
          </cell>
          <cell r="J1584" t="str">
            <v>O</v>
          </cell>
          <cell r="L1584">
            <v>1</v>
          </cell>
          <cell r="N1584" t="str">
            <v>N</v>
          </cell>
          <cell r="O1584" t="str">
            <v>S</v>
          </cell>
          <cell r="Q1584" t="str">
            <v>60-90</v>
          </cell>
          <cell r="R1584" t="str">
            <v>N</v>
          </cell>
          <cell r="W1584">
            <v>37816</v>
          </cell>
        </row>
        <row r="1585">
          <cell r="G1585" t="str">
            <v>Hasenbein</v>
          </cell>
          <cell r="H1585" t="str">
            <v>NYC</v>
          </cell>
          <cell r="I1585" t="str">
            <v>M</v>
          </cell>
          <cell r="J1585" t="str">
            <v>N</v>
          </cell>
          <cell r="K1585" t="str">
            <v>RA</v>
          </cell>
          <cell r="L1585">
            <v>5</v>
          </cell>
          <cell r="M1585">
            <v>2</v>
          </cell>
          <cell r="N1585" t="str">
            <v>Y</v>
          </cell>
          <cell r="O1585">
            <v>1</v>
          </cell>
          <cell r="Q1585" t="str">
            <v>60-90</v>
          </cell>
          <cell r="R1585" t="str">
            <v>W</v>
          </cell>
          <cell r="U1585" t="str">
            <v>TRIBECA</v>
          </cell>
          <cell r="W1585">
            <v>37816</v>
          </cell>
        </row>
        <row r="1586">
          <cell r="G1586" t="str">
            <v>Owsley</v>
          </cell>
          <cell r="H1586" t="str">
            <v>USA</v>
          </cell>
          <cell r="I1586" t="str">
            <v>M</v>
          </cell>
          <cell r="J1586" t="str">
            <v>M</v>
          </cell>
          <cell r="K1586" t="str">
            <v>OH</v>
          </cell>
          <cell r="L1586">
            <v>3</v>
          </cell>
          <cell r="M1586">
            <v>2</v>
          </cell>
          <cell r="N1586" t="str">
            <v>Y</v>
          </cell>
          <cell r="O1586">
            <v>1</v>
          </cell>
          <cell r="Q1586" t="str">
            <v>60-90</v>
          </cell>
          <cell r="R1586" t="str">
            <v>N</v>
          </cell>
          <cell r="U1586" t="str">
            <v>TRIBECA</v>
          </cell>
          <cell r="W1586">
            <v>37816</v>
          </cell>
        </row>
        <row r="1587">
          <cell r="G1587" t="str">
            <v>Roll</v>
          </cell>
          <cell r="H1587" t="str">
            <v>NYC</v>
          </cell>
          <cell r="I1587" t="str">
            <v>D</v>
          </cell>
          <cell r="J1587" t="str">
            <v>U</v>
          </cell>
          <cell r="K1587" t="str">
            <v>RA</v>
          </cell>
          <cell r="L1587">
            <v>3</v>
          </cell>
          <cell r="M1587">
            <v>1</v>
          </cell>
          <cell r="N1587" t="str">
            <v>N</v>
          </cell>
          <cell r="O1587">
            <v>2</v>
          </cell>
          <cell r="Q1587" t="str">
            <v>IMMED</v>
          </cell>
          <cell r="R1587" t="str">
            <v>W</v>
          </cell>
          <cell r="U1587" t="str">
            <v xml:space="preserve">EAST VILLAGE </v>
          </cell>
          <cell r="W1587">
            <v>37816</v>
          </cell>
        </row>
        <row r="1588">
          <cell r="G1588" t="str">
            <v>Rosner</v>
          </cell>
          <cell r="H1588" t="str">
            <v>TRI</v>
          </cell>
          <cell r="I1588" t="str">
            <v>D</v>
          </cell>
          <cell r="J1588" t="str">
            <v>U</v>
          </cell>
          <cell r="K1588" t="str">
            <v>RH</v>
          </cell>
          <cell r="L1588">
            <v>4</v>
          </cell>
          <cell r="M1588">
            <v>1</v>
          </cell>
          <cell r="N1588" t="str">
            <v>N</v>
          </cell>
          <cell r="O1588">
            <v>1</v>
          </cell>
          <cell r="Q1588" t="str">
            <v>60-90</v>
          </cell>
          <cell r="R1588" t="str">
            <v>W</v>
          </cell>
          <cell r="U1588" t="str">
            <v xml:space="preserve">EAST VILLAGE </v>
          </cell>
          <cell r="W1588">
            <v>37816</v>
          </cell>
        </row>
        <row r="1589">
          <cell r="G1589" t="str">
            <v>Reynolds</v>
          </cell>
          <cell r="H1589" t="str">
            <v>TRI</v>
          </cell>
          <cell r="I1589" t="str">
            <v>D</v>
          </cell>
          <cell r="J1589" t="str">
            <v>U</v>
          </cell>
          <cell r="K1589" t="str">
            <v>RH</v>
          </cell>
          <cell r="L1589">
            <v>4</v>
          </cell>
          <cell r="M1589">
            <v>1</v>
          </cell>
          <cell r="N1589" t="str">
            <v>N</v>
          </cell>
          <cell r="O1589">
            <v>1</v>
          </cell>
          <cell r="Q1589" t="str">
            <v>30-60</v>
          </cell>
          <cell r="R1589" t="str">
            <v>B</v>
          </cell>
          <cell r="S1589" t="str">
            <v>Ryan Russell (Bond)</v>
          </cell>
          <cell r="U1589" t="str">
            <v xml:space="preserve">EAST VILLAGE </v>
          </cell>
          <cell r="W1589">
            <v>37816</v>
          </cell>
        </row>
        <row r="1590">
          <cell r="G1590" t="str">
            <v>Dutton</v>
          </cell>
          <cell r="H1590" t="str">
            <v>NYC</v>
          </cell>
          <cell r="I1590" t="str">
            <v>M</v>
          </cell>
          <cell r="J1590" t="str">
            <v>U</v>
          </cell>
          <cell r="K1590" t="str">
            <v>RA</v>
          </cell>
          <cell r="L1590">
            <v>4</v>
          </cell>
          <cell r="M1590">
            <v>2</v>
          </cell>
          <cell r="N1590" t="str">
            <v>N</v>
          </cell>
          <cell r="O1590">
            <v>1</v>
          </cell>
          <cell r="Q1590" t="str">
            <v>30-60</v>
          </cell>
          <cell r="R1590" t="str">
            <v>R</v>
          </cell>
          <cell r="S1590" t="str">
            <v>Ryan Russell (Bond)</v>
          </cell>
          <cell r="W1590">
            <v>37816</v>
          </cell>
        </row>
        <row r="1591">
          <cell r="G1591" t="str">
            <v>Daneker</v>
          </cell>
          <cell r="H1591" t="str">
            <v>NYC</v>
          </cell>
          <cell r="I1591" t="str">
            <v>M</v>
          </cell>
          <cell r="J1591" t="str">
            <v>U</v>
          </cell>
          <cell r="K1591" t="str">
            <v>RA</v>
          </cell>
          <cell r="L1591">
            <v>3</v>
          </cell>
          <cell r="M1591">
            <v>2</v>
          </cell>
          <cell r="N1591" t="str">
            <v>N</v>
          </cell>
          <cell r="O1591">
            <v>1</v>
          </cell>
          <cell r="Q1591" t="str">
            <v>30-60</v>
          </cell>
          <cell r="R1591" t="str">
            <v>W</v>
          </cell>
          <cell r="S1591" t="str">
            <v>Ryan Russell (Bond)</v>
          </cell>
          <cell r="U1591" t="str">
            <v>West Village</v>
          </cell>
          <cell r="W1591">
            <v>37816</v>
          </cell>
        </row>
        <row r="1592">
          <cell r="G1592" t="str">
            <v>Fisher</v>
          </cell>
          <cell r="H1592" t="str">
            <v>NYC</v>
          </cell>
          <cell r="I1592" t="str">
            <v>D</v>
          </cell>
          <cell r="J1592" t="str">
            <v>U</v>
          </cell>
          <cell r="K1592" t="str">
            <v>RA</v>
          </cell>
          <cell r="L1592">
            <v>5</v>
          </cell>
          <cell r="M1592">
            <v>2</v>
          </cell>
          <cell r="N1592" t="str">
            <v>N</v>
          </cell>
          <cell r="O1592">
            <v>1</v>
          </cell>
          <cell r="Q1592" t="str">
            <v>60-90</v>
          </cell>
          <cell r="R1592" t="str">
            <v>B</v>
          </cell>
          <cell r="U1592" t="str">
            <v>Upper East Side</v>
          </cell>
          <cell r="W1592">
            <v>37816</v>
          </cell>
        </row>
        <row r="1593">
          <cell r="G1593" t="str">
            <v>Fisher</v>
          </cell>
          <cell r="H1593" t="str">
            <v>NYC</v>
          </cell>
          <cell r="I1593" t="str">
            <v>D</v>
          </cell>
          <cell r="K1593" t="str">
            <v>RA</v>
          </cell>
          <cell r="L1593">
            <v>5</v>
          </cell>
          <cell r="M1593">
            <v>2</v>
          </cell>
          <cell r="N1593" t="str">
            <v>N</v>
          </cell>
          <cell r="O1593">
            <v>1</v>
          </cell>
          <cell r="Q1593" t="str">
            <v>60-90</v>
          </cell>
          <cell r="R1593" t="str">
            <v>B</v>
          </cell>
          <cell r="U1593" t="str">
            <v>Upper East Side</v>
          </cell>
          <cell r="W1593">
            <v>0</v>
          </cell>
        </row>
        <row r="1594">
          <cell r="G1594" t="str">
            <v>Fisher</v>
          </cell>
          <cell r="H1594" t="str">
            <v>NYC</v>
          </cell>
          <cell r="I1594" t="str">
            <v>D</v>
          </cell>
          <cell r="K1594" t="str">
            <v>RA</v>
          </cell>
          <cell r="L1594">
            <v>5</v>
          </cell>
          <cell r="N1594" t="str">
            <v>N</v>
          </cell>
          <cell r="Q1594" t="str">
            <v>60-90</v>
          </cell>
          <cell r="R1594" t="str">
            <v>B</v>
          </cell>
          <cell r="U1594" t="str">
            <v>Upper East Side</v>
          </cell>
          <cell r="W1594">
            <v>0</v>
          </cell>
        </row>
        <row r="1595">
          <cell r="W1595">
            <v>0</v>
          </cell>
        </row>
        <row r="1596">
          <cell r="W1596">
            <v>0</v>
          </cell>
        </row>
        <row r="1597">
          <cell r="W1597">
            <v>0</v>
          </cell>
        </row>
        <row r="1598">
          <cell r="W1598">
            <v>0</v>
          </cell>
        </row>
        <row r="1599">
          <cell r="W1599">
            <v>0</v>
          </cell>
        </row>
        <row r="1600">
          <cell r="W1600">
            <v>0</v>
          </cell>
        </row>
        <row r="1601">
          <cell r="W1601">
            <v>0</v>
          </cell>
        </row>
        <row r="1602">
          <cell r="G1602" t="str">
            <v>Long</v>
          </cell>
          <cell r="J1602" t="str">
            <v>M</v>
          </cell>
          <cell r="L1602">
            <v>5</v>
          </cell>
          <cell r="R1602" t="str">
            <v>B</v>
          </cell>
          <cell r="S1602" t="str">
            <v>Joan Brothers</v>
          </cell>
          <cell r="U1602" t="str">
            <v>Broker (Banker Assc.)  Client did not preview</v>
          </cell>
          <cell r="W1602">
            <v>37817</v>
          </cell>
        </row>
        <row r="1603">
          <cell r="G1603" t="str">
            <v>Smith</v>
          </cell>
          <cell r="H1603" t="str">
            <v>NYC</v>
          </cell>
          <cell r="I1603" t="str">
            <v>D</v>
          </cell>
          <cell r="J1603" t="str">
            <v>O</v>
          </cell>
          <cell r="L1603">
            <v>1</v>
          </cell>
          <cell r="O1603">
            <v>1</v>
          </cell>
          <cell r="Q1603" t="str">
            <v>60-90</v>
          </cell>
          <cell r="R1603" t="str">
            <v>B</v>
          </cell>
          <cell r="S1603" t="str">
            <v>Joan Brothers</v>
          </cell>
          <cell r="U1603" t="str">
            <v>Broker (Banker Assc.)  Client did not preview</v>
          </cell>
          <cell r="W1603">
            <v>37817</v>
          </cell>
        </row>
        <row r="1604">
          <cell r="G1604" t="str">
            <v>Huang</v>
          </cell>
          <cell r="H1604" t="str">
            <v>NYC</v>
          </cell>
          <cell r="I1604" t="str">
            <v>M</v>
          </cell>
          <cell r="J1604" t="str">
            <v>O</v>
          </cell>
          <cell r="L1604">
            <v>4</v>
          </cell>
          <cell r="O1604">
            <v>1</v>
          </cell>
          <cell r="Q1604" t="str">
            <v>30-60</v>
          </cell>
          <cell r="R1604" t="str">
            <v>B</v>
          </cell>
          <cell r="S1604" t="str">
            <v>Joan Brothers</v>
          </cell>
          <cell r="U1604" t="str">
            <v>Broker (Banker Assc.)  Client did not preview</v>
          </cell>
          <cell r="W1604">
            <v>37817</v>
          </cell>
        </row>
        <row r="1605">
          <cell r="G1605" t="str">
            <v>Mayszak</v>
          </cell>
          <cell r="H1605" t="str">
            <v>NYC</v>
          </cell>
          <cell r="I1605" t="str">
            <v>D</v>
          </cell>
          <cell r="J1605" t="str">
            <v>S</v>
          </cell>
          <cell r="L1605">
            <v>5</v>
          </cell>
          <cell r="M1605">
            <v>2</v>
          </cell>
          <cell r="N1605" t="str">
            <v>Y</v>
          </cell>
          <cell r="O1605">
            <v>2</v>
          </cell>
          <cell r="Q1605" t="str">
            <v>30-60</v>
          </cell>
          <cell r="R1605" t="str">
            <v>R</v>
          </cell>
          <cell r="W1605">
            <v>37817</v>
          </cell>
        </row>
        <row r="1606">
          <cell r="G1606" t="str">
            <v>Clark</v>
          </cell>
          <cell r="H1606" t="str">
            <v>NYC</v>
          </cell>
          <cell r="I1606" t="str">
            <v>D</v>
          </cell>
          <cell r="J1606" t="str">
            <v>O</v>
          </cell>
          <cell r="K1606" t="str">
            <v>RA</v>
          </cell>
          <cell r="L1606">
            <v>5</v>
          </cell>
          <cell r="M1606">
            <v>2</v>
          </cell>
          <cell r="N1606" t="str">
            <v>N</v>
          </cell>
          <cell r="O1606">
            <v>1</v>
          </cell>
          <cell r="Q1606" t="str">
            <v>30-60</v>
          </cell>
          <cell r="R1606" t="str">
            <v>I</v>
          </cell>
          <cell r="W1606">
            <v>37817</v>
          </cell>
        </row>
        <row r="1607">
          <cell r="G1607" t="str">
            <v>Corradino</v>
          </cell>
          <cell r="H1607" t="str">
            <v>NYC</v>
          </cell>
          <cell r="I1607" t="str">
            <v>O</v>
          </cell>
          <cell r="J1607" t="str">
            <v>M</v>
          </cell>
          <cell r="K1607" t="str">
            <v>OC</v>
          </cell>
          <cell r="L1607">
            <v>3</v>
          </cell>
          <cell r="M1607">
            <v>2</v>
          </cell>
          <cell r="N1607" t="str">
            <v>N</v>
          </cell>
          <cell r="O1607">
            <v>1</v>
          </cell>
          <cell r="Q1607" t="str">
            <v>60-90</v>
          </cell>
          <cell r="R1607" t="str">
            <v>W</v>
          </cell>
          <cell r="W1607">
            <v>37817</v>
          </cell>
        </row>
        <row r="1608">
          <cell r="G1608" t="str">
            <v>Paz</v>
          </cell>
          <cell r="H1608" t="str">
            <v>NYC</v>
          </cell>
          <cell r="I1608" t="str">
            <v>O</v>
          </cell>
          <cell r="J1608" t="str">
            <v>N</v>
          </cell>
          <cell r="K1608" t="str">
            <v>OC</v>
          </cell>
          <cell r="L1608">
            <v>2</v>
          </cell>
          <cell r="M1608">
            <v>2</v>
          </cell>
          <cell r="N1608" t="str">
            <v>N</v>
          </cell>
          <cell r="O1608">
            <v>2</v>
          </cell>
          <cell r="Q1608" t="str">
            <v>60-90</v>
          </cell>
          <cell r="R1608" t="str">
            <v>W</v>
          </cell>
          <cell r="W1608">
            <v>37817</v>
          </cell>
        </row>
        <row r="1609">
          <cell r="G1609" t="str">
            <v>Dezenzo</v>
          </cell>
          <cell r="H1609" t="str">
            <v>NYC</v>
          </cell>
          <cell r="I1609" t="str">
            <v>D</v>
          </cell>
          <cell r="J1609" t="str">
            <v>N</v>
          </cell>
          <cell r="K1609" t="str">
            <v>RA</v>
          </cell>
          <cell r="L1609">
            <v>2</v>
          </cell>
          <cell r="M1609">
            <v>2</v>
          </cell>
          <cell r="N1609" t="str">
            <v>Y</v>
          </cell>
          <cell r="O1609">
            <v>1</v>
          </cell>
          <cell r="Q1609" t="str">
            <v>60-90</v>
          </cell>
          <cell r="R1609" t="str">
            <v>W</v>
          </cell>
          <cell r="W1609">
            <v>37817</v>
          </cell>
        </row>
        <row r="1610">
          <cell r="G1610" t="str">
            <v>Falsani</v>
          </cell>
          <cell r="H1610" t="str">
            <v>NYC</v>
          </cell>
          <cell r="I1610" t="str">
            <v>O</v>
          </cell>
          <cell r="J1610" t="str">
            <v>U</v>
          </cell>
          <cell r="K1610" t="str">
            <v>RA</v>
          </cell>
          <cell r="L1610">
            <v>5</v>
          </cell>
          <cell r="M1610">
            <v>2</v>
          </cell>
          <cell r="N1610" t="str">
            <v>N</v>
          </cell>
          <cell r="O1610">
            <v>1</v>
          </cell>
          <cell r="Q1610" t="str">
            <v>30-60</v>
          </cell>
          <cell r="R1610" t="str">
            <v>R</v>
          </cell>
          <cell r="U1610" t="str">
            <v>Referral ( Dustin Milne of #16D)</v>
          </cell>
          <cell r="W1610">
            <v>37817</v>
          </cell>
        </row>
        <row r="1611">
          <cell r="G1611" t="str">
            <v>Antos</v>
          </cell>
          <cell r="H1611" t="str">
            <v>NYC</v>
          </cell>
          <cell r="I1611" t="str">
            <v>M</v>
          </cell>
          <cell r="J1611" t="str">
            <v>N</v>
          </cell>
          <cell r="K1611" t="str">
            <v>RA</v>
          </cell>
          <cell r="L1611">
            <v>5</v>
          </cell>
          <cell r="M1611">
            <v>3</v>
          </cell>
          <cell r="N1611" t="str">
            <v>N</v>
          </cell>
          <cell r="O1611">
            <v>2</v>
          </cell>
          <cell r="Q1611" t="str">
            <v>30-60</v>
          </cell>
          <cell r="R1611" t="str">
            <v>B</v>
          </cell>
          <cell r="S1611" t="str">
            <v>Christopher Dallas</v>
          </cell>
          <cell r="U1611" t="str">
            <v>Bond RE</v>
          </cell>
          <cell r="W1611">
            <v>37817</v>
          </cell>
        </row>
        <row r="1612">
          <cell r="G1612" t="str">
            <v>Adam</v>
          </cell>
          <cell r="H1612" t="str">
            <v>NYC</v>
          </cell>
          <cell r="I1612" t="str">
            <v>M</v>
          </cell>
          <cell r="J1612" t="str">
            <v>N</v>
          </cell>
          <cell r="K1612" t="str">
            <v>RA</v>
          </cell>
          <cell r="L1612">
            <v>5</v>
          </cell>
          <cell r="M1612">
            <v>2</v>
          </cell>
          <cell r="N1612" t="str">
            <v>N</v>
          </cell>
          <cell r="O1612">
            <v>2</v>
          </cell>
          <cell r="Q1612" t="str">
            <v>30-60</v>
          </cell>
          <cell r="R1612" t="str">
            <v>W</v>
          </cell>
          <cell r="S1612" t="str">
            <v>Christopher Dallas</v>
          </cell>
          <cell r="U1612" t="str">
            <v>Bond RE</v>
          </cell>
          <cell r="W1612">
            <v>37817</v>
          </cell>
        </row>
        <row r="1613">
          <cell r="G1613" t="str">
            <v>Stopeck</v>
          </cell>
          <cell r="H1613" t="str">
            <v>NYC</v>
          </cell>
          <cell r="I1613" t="str">
            <v>D</v>
          </cell>
          <cell r="J1613" t="str">
            <v>N</v>
          </cell>
          <cell r="K1613" t="str">
            <v>RA</v>
          </cell>
          <cell r="L1613">
            <v>5</v>
          </cell>
          <cell r="M1613">
            <v>2</v>
          </cell>
          <cell r="N1613" t="str">
            <v>N</v>
          </cell>
          <cell r="O1613">
            <v>3</v>
          </cell>
          <cell r="Q1613" t="str">
            <v>60-90</v>
          </cell>
          <cell r="R1613" t="str">
            <v>N</v>
          </cell>
          <cell r="S1613" t="str">
            <v>Christopher Dallas</v>
          </cell>
          <cell r="U1613" t="str">
            <v>Bond RE</v>
          </cell>
          <cell r="W1613">
            <v>37817</v>
          </cell>
        </row>
        <row r="1614">
          <cell r="G1614" t="str">
            <v>Stopeck</v>
          </cell>
          <cell r="H1614" t="str">
            <v>NYC</v>
          </cell>
          <cell r="I1614" t="str">
            <v>D</v>
          </cell>
          <cell r="J1614" t="str">
            <v>N</v>
          </cell>
          <cell r="K1614" t="str">
            <v>RA</v>
          </cell>
          <cell r="L1614">
            <v>5</v>
          </cell>
          <cell r="M1614">
            <v>2</v>
          </cell>
          <cell r="N1614" t="str">
            <v>N</v>
          </cell>
          <cell r="O1614">
            <v>3</v>
          </cell>
          <cell r="Q1614" t="str">
            <v>60-90</v>
          </cell>
          <cell r="R1614" t="str">
            <v>N</v>
          </cell>
          <cell r="W1614">
            <v>0</v>
          </cell>
        </row>
        <row r="1615">
          <cell r="G1615" t="str">
            <v>Meyer</v>
          </cell>
          <cell r="H1615" t="str">
            <v>O</v>
          </cell>
          <cell r="I1615" t="str">
            <v>D</v>
          </cell>
          <cell r="J1615" t="str">
            <v>M</v>
          </cell>
          <cell r="L1615">
            <v>5</v>
          </cell>
          <cell r="M1615">
            <v>2</v>
          </cell>
          <cell r="N1615" t="str">
            <v>N</v>
          </cell>
          <cell r="O1615">
            <v>2</v>
          </cell>
          <cell r="Q1615" t="str">
            <v>30-60</v>
          </cell>
          <cell r="R1615" t="str">
            <v>B</v>
          </cell>
          <cell r="S1615" t="str">
            <v>Petra ScholderHalstead</v>
          </cell>
          <cell r="U1615" t="str">
            <v>Liked 4E &amp; 4L will decide in 2days</v>
          </cell>
          <cell r="W1615">
            <v>37818</v>
          </cell>
        </row>
        <row r="1616">
          <cell r="G1616" t="str">
            <v>Vuleta</v>
          </cell>
          <cell r="H1616" t="str">
            <v>NYC</v>
          </cell>
          <cell r="I1616" t="str">
            <v>D</v>
          </cell>
          <cell r="J1616" t="str">
            <v>M</v>
          </cell>
          <cell r="L1616">
            <v>5</v>
          </cell>
          <cell r="M1616">
            <v>3</v>
          </cell>
          <cell r="N1616" t="str">
            <v>Y</v>
          </cell>
          <cell r="O1616">
            <v>2</v>
          </cell>
          <cell r="Q1616" t="str">
            <v>60-90</v>
          </cell>
          <cell r="R1616" t="str">
            <v>W</v>
          </cell>
          <cell r="S1616" t="str">
            <v>Petra ScholderHalstead</v>
          </cell>
          <cell r="U1616" t="str">
            <v>Will return on Sat. w/ husband</v>
          </cell>
          <cell r="W1616">
            <v>37818</v>
          </cell>
        </row>
        <row r="1617">
          <cell r="G1617" t="str">
            <v>Yonjue</v>
          </cell>
          <cell r="H1617" t="str">
            <v>NYC</v>
          </cell>
          <cell r="I1617" t="str">
            <v>D</v>
          </cell>
          <cell r="J1617" t="str">
            <v>S</v>
          </cell>
          <cell r="K1617" t="str">
            <v>OC</v>
          </cell>
          <cell r="L1617">
            <v>2</v>
          </cell>
          <cell r="M1617">
            <v>3</v>
          </cell>
          <cell r="N1617" t="str">
            <v>Y</v>
          </cell>
          <cell r="O1617">
            <v>2</v>
          </cell>
          <cell r="Q1617" t="str">
            <v>60-90</v>
          </cell>
          <cell r="R1617" t="str">
            <v>W</v>
          </cell>
          <cell r="S1617" t="str">
            <v>Petra ScholderHalstead</v>
          </cell>
          <cell r="U1617" t="str">
            <v>Wants to move into a new building w/ river view</v>
          </cell>
          <cell r="W1617">
            <v>37818</v>
          </cell>
        </row>
        <row r="1618">
          <cell r="G1618" t="str">
            <v>Reubel</v>
          </cell>
          <cell r="H1618" t="str">
            <v>O</v>
          </cell>
          <cell r="I1618" t="str">
            <v>O</v>
          </cell>
          <cell r="J1618" t="str">
            <v>U</v>
          </cell>
          <cell r="K1618" t="str">
            <v>OC</v>
          </cell>
          <cell r="L1618">
            <v>3</v>
          </cell>
          <cell r="M1618">
            <v>1</v>
          </cell>
          <cell r="N1618" t="str">
            <v>N</v>
          </cell>
          <cell r="O1618">
            <v>1</v>
          </cell>
          <cell r="Q1618" t="str">
            <v>30-90</v>
          </cell>
          <cell r="R1618" t="str">
            <v>R</v>
          </cell>
          <cell r="U1618" t="str">
            <v>Referral- Friend - Too expensive</v>
          </cell>
          <cell r="W1618">
            <v>37818</v>
          </cell>
        </row>
        <row r="1619">
          <cell r="G1619" t="str">
            <v>Wang</v>
          </cell>
          <cell r="H1619" t="str">
            <v>O</v>
          </cell>
          <cell r="I1619" t="str">
            <v>M</v>
          </cell>
          <cell r="J1619" t="str">
            <v>U</v>
          </cell>
          <cell r="K1619" t="str">
            <v>RA</v>
          </cell>
          <cell r="L1619">
            <v>3</v>
          </cell>
          <cell r="M1619">
            <v>4</v>
          </cell>
          <cell r="N1619" t="str">
            <v>N</v>
          </cell>
          <cell r="O1619">
            <v>2</v>
          </cell>
          <cell r="Q1619" t="str">
            <v>30-60</v>
          </cell>
          <cell r="R1619" t="str">
            <v>W</v>
          </cell>
          <cell r="U1619" t="str">
            <v>Hold 18N - will bring wife 7/17/03</v>
          </cell>
          <cell r="W1619">
            <v>37818</v>
          </cell>
        </row>
        <row r="1620">
          <cell r="G1620" t="str">
            <v>Zeigor</v>
          </cell>
          <cell r="H1620" t="str">
            <v>T</v>
          </cell>
          <cell r="I1620" t="str">
            <v>D</v>
          </cell>
          <cell r="J1620" t="str">
            <v>M</v>
          </cell>
          <cell r="K1620" t="str">
            <v>RH</v>
          </cell>
          <cell r="L1620">
            <v>5</v>
          </cell>
          <cell r="M1620">
            <v>4</v>
          </cell>
          <cell r="N1620" t="str">
            <v>N</v>
          </cell>
          <cell r="O1620">
            <v>1</v>
          </cell>
          <cell r="Q1620" t="str">
            <v>30-60</v>
          </cell>
          <cell r="R1620" t="str">
            <v>B</v>
          </cell>
          <cell r="S1620" t="str">
            <v>Francisco &amp; Jere Castellanos</v>
          </cell>
          <cell r="U1620" t="str">
            <v>Loved G &amp; I Lines Needs immediate move</v>
          </cell>
          <cell r="W1620">
            <v>37818</v>
          </cell>
        </row>
        <row r="1621">
          <cell r="G1621" t="str">
            <v>Hanks</v>
          </cell>
          <cell r="H1621" t="str">
            <v>USA</v>
          </cell>
          <cell r="I1621" t="str">
            <v>M</v>
          </cell>
          <cell r="J1621" t="str">
            <v>P</v>
          </cell>
          <cell r="K1621" t="str">
            <v>OH</v>
          </cell>
          <cell r="L1621">
            <v>3</v>
          </cell>
          <cell r="M1621">
            <v>4</v>
          </cell>
          <cell r="N1621" t="str">
            <v>N</v>
          </cell>
          <cell r="O1621">
            <v>2</v>
          </cell>
          <cell r="Q1621" t="str">
            <v>30-60</v>
          </cell>
          <cell r="R1621" t="str">
            <v>W</v>
          </cell>
          <cell r="S1621" t="str">
            <v>Francisco &amp; Jere Castellanos</v>
          </cell>
          <cell r="U1621" t="str">
            <v>Will decide within the next week</v>
          </cell>
          <cell r="W1621">
            <v>37818</v>
          </cell>
        </row>
        <row r="1622">
          <cell r="G1622" t="str">
            <v>Ham</v>
          </cell>
          <cell r="H1622" t="str">
            <v>NYC</v>
          </cell>
          <cell r="I1622" t="str">
            <v>D</v>
          </cell>
          <cell r="J1622" t="str">
            <v>S</v>
          </cell>
          <cell r="K1622" t="str">
            <v>OH</v>
          </cell>
          <cell r="L1622">
            <v>2</v>
          </cell>
          <cell r="M1622">
            <v>4</v>
          </cell>
          <cell r="N1622" t="str">
            <v>N</v>
          </cell>
          <cell r="O1622">
            <v>1</v>
          </cell>
          <cell r="Q1622" t="str">
            <v>60-90</v>
          </cell>
          <cell r="R1622" t="str">
            <v>W</v>
          </cell>
          <cell r="S1622" t="str">
            <v>Francisco &amp; Jere Castellanos</v>
          </cell>
          <cell r="U1622" t="str">
            <v>Mot ready to move until spring ' 04</v>
          </cell>
          <cell r="W1622">
            <v>37818</v>
          </cell>
        </row>
        <row r="1623">
          <cell r="G1623" t="str">
            <v>Mayszak</v>
          </cell>
          <cell r="H1623" t="str">
            <v>NYC</v>
          </cell>
          <cell r="I1623" t="str">
            <v>D</v>
          </cell>
          <cell r="J1623" t="str">
            <v>S</v>
          </cell>
          <cell r="K1623" t="str">
            <v>OH</v>
          </cell>
          <cell r="L1623">
            <v>5</v>
          </cell>
          <cell r="M1623">
            <v>2</v>
          </cell>
          <cell r="N1623" t="str">
            <v>Y</v>
          </cell>
          <cell r="O1623">
            <v>1</v>
          </cell>
          <cell r="Q1623" t="str">
            <v>30-60</v>
          </cell>
          <cell r="R1623" t="str">
            <v>R</v>
          </cell>
          <cell r="U1623" t="str">
            <v>Return</v>
          </cell>
          <cell r="W1623">
            <v>37818</v>
          </cell>
        </row>
        <row r="1624">
          <cell r="G1624" t="str">
            <v>Rao</v>
          </cell>
          <cell r="H1624" t="str">
            <v>NYC</v>
          </cell>
          <cell r="I1624" t="str">
            <v>D</v>
          </cell>
          <cell r="J1624" t="str">
            <v>S</v>
          </cell>
          <cell r="L1624">
            <v>3</v>
          </cell>
          <cell r="M1624">
            <v>1</v>
          </cell>
          <cell r="N1624" t="str">
            <v>N</v>
          </cell>
          <cell r="O1624">
            <v>1</v>
          </cell>
          <cell r="Q1624" t="str">
            <v>30-60</v>
          </cell>
          <cell r="R1624" t="str">
            <v>W</v>
          </cell>
          <cell r="U1624" t="str">
            <v>Interested in 24C Oct 1</v>
          </cell>
          <cell r="W1624">
            <v>37818</v>
          </cell>
        </row>
        <row r="1625">
          <cell r="G1625" t="str">
            <v>Glasser</v>
          </cell>
          <cell r="H1625" t="str">
            <v>NYC</v>
          </cell>
          <cell r="I1625" t="str">
            <v>D</v>
          </cell>
          <cell r="J1625" t="str">
            <v>S</v>
          </cell>
          <cell r="K1625" t="str">
            <v>RA</v>
          </cell>
          <cell r="L1625">
            <v>3</v>
          </cell>
          <cell r="M1625">
            <v>1</v>
          </cell>
          <cell r="N1625" t="str">
            <v>N</v>
          </cell>
          <cell r="O1625">
            <v>3</v>
          </cell>
          <cell r="Q1625" t="str">
            <v>30-60</v>
          </cell>
          <cell r="R1625" t="str">
            <v>B</v>
          </cell>
          <cell r="S1625" t="str">
            <v>Jonathan  Schapp Urban apts</v>
          </cell>
          <cell r="U1625" t="str">
            <v>share for 4</v>
          </cell>
          <cell r="W1625">
            <v>37818</v>
          </cell>
        </row>
        <row r="1626">
          <cell r="G1626" t="str">
            <v>Itoh</v>
          </cell>
          <cell r="H1626" t="str">
            <v>NYC</v>
          </cell>
          <cell r="I1626" t="str">
            <v>D</v>
          </cell>
          <cell r="J1626" t="str">
            <v>N</v>
          </cell>
          <cell r="K1626" t="str">
            <v>RA</v>
          </cell>
          <cell r="L1626">
            <v>5</v>
          </cell>
          <cell r="M1626">
            <v>1</v>
          </cell>
          <cell r="N1626" t="str">
            <v>N</v>
          </cell>
          <cell r="O1626">
            <v>3</v>
          </cell>
          <cell r="Q1626" t="str">
            <v>60-90</v>
          </cell>
          <cell r="R1626" t="str">
            <v>N</v>
          </cell>
          <cell r="S1626" t="str">
            <v>Jonathan  Schapp Urban apts</v>
          </cell>
          <cell r="U1626" t="str">
            <v>Late fall move- Interested in 19A or D</v>
          </cell>
          <cell r="W1626">
            <v>37818</v>
          </cell>
        </row>
        <row r="1627">
          <cell r="G1627" t="str">
            <v>Itoh</v>
          </cell>
          <cell r="H1627" t="str">
            <v>NYC</v>
          </cell>
          <cell r="I1627" t="str">
            <v>D</v>
          </cell>
          <cell r="J1627" t="str">
            <v>N</v>
          </cell>
          <cell r="K1627" t="str">
            <v>RA</v>
          </cell>
          <cell r="L1627">
            <v>5</v>
          </cell>
          <cell r="N1627" t="str">
            <v>N</v>
          </cell>
          <cell r="O1627">
            <v>3</v>
          </cell>
          <cell r="Q1627" t="str">
            <v>60-90</v>
          </cell>
          <cell r="R1627" t="str">
            <v>N</v>
          </cell>
          <cell r="S1627" t="str">
            <v>Jonathan  Schapp Urban apts</v>
          </cell>
          <cell r="U1627" t="str">
            <v>Late fall move- Interested in 19A or D</v>
          </cell>
          <cell r="W1627">
            <v>0</v>
          </cell>
        </row>
        <row r="1628">
          <cell r="G1628" t="str">
            <v>Solomon</v>
          </cell>
          <cell r="H1628" t="str">
            <v>NYC</v>
          </cell>
          <cell r="I1628" t="str">
            <v>D</v>
          </cell>
          <cell r="J1628" t="str">
            <v>S</v>
          </cell>
          <cell r="K1628" t="str">
            <v>RA</v>
          </cell>
          <cell r="L1628">
            <v>5</v>
          </cell>
          <cell r="M1628">
            <v>2</v>
          </cell>
          <cell r="N1628" t="str">
            <v>Y</v>
          </cell>
          <cell r="O1628">
            <v>3</v>
          </cell>
          <cell r="Q1628" t="str">
            <v>60-90</v>
          </cell>
          <cell r="R1628" t="str">
            <v>N</v>
          </cell>
          <cell r="U1628" t="str">
            <v>Return client - 9/1 Occupancy Liked E &amp; M Lines</v>
          </cell>
          <cell r="W1628">
            <v>37819</v>
          </cell>
        </row>
        <row r="1629">
          <cell r="G1629" t="str">
            <v>Iacheelti</v>
          </cell>
          <cell r="H1629" t="str">
            <v>O</v>
          </cell>
          <cell r="I1629" t="str">
            <v>D</v>
          </cell>
          <cell r="J1629" t="str">
            <v>S</v>
          </cell>
          <cell r="K1629" t="str">
            <v>OH</v>
          </cell>
          <cell r="L1629">
            <v>3</v>
          </cell>
          <cell r="M1629">
            <v>1</v>
          </cell>
          <cell r="N1629" t="str">
            <v>N</v>
          </cell>
          <cell r="O1629">
            <v>1</v>
          </cell>
          <cell r="Q1629" t="str">
            <v>60-90</v>
          </cell>
          <cell r="R1629" t="str">
            <v>N</v>
          </cell>
          <cell r="U1629" t="str">
            <v>Needs Parking</v>
          </cell>
          <cell r="W1629">
            <v>37819</v>
          </cell>
        </row>
        <row r="1630">
          <cell r="G1630" t="str">
            <v>Chanes</v>
          </cell>
          <cell r="H1630" t="str">
            <v>NYC</v>
          </cell>
          <cell r="I1630" t="str">
            <v>D</v>
          </cell>
          <cell r="J1630" t="str">
            <v>O</v>
          </cell>
          <cell r="K1630" t="str">
            <v>OH</v>
          </cell>
          <cell r="L1630">
            <v>3</v>
          </cell>
          <cell r="M1630">
            <v>1</v>
          </cell>
          <cell r="N1630" t="str">
            <v>N</v>
          </cell>
          <cell r="O1630">
            <v>1</v>
          </cell>
          <cell r="Q1630" t="str">
            <v>30-60</v>
          </cell>
          <cell r="R1630" t="str">
            <v>B</v>
          </cell>
          <cell r="T1630">
            <v>37819</v>
          </cell>
          <cell r="U1630" t="str">
            <v>App. On 15J</v>
          </cell>
          <cell r="W1630">
            <v>37819</v>
          </cell>
        </row>
        <row r="1631">
          <cell r="G1631" t="str">
            <v>Sorkin</v>
          </cell>
          <cell r="H1631" t="str">
            <v>NYC</v>
          </cell>
          <cell r="I1631" t="str">
            <v>D</v>
          </cell>
          <cell r="J1631" t="str">
            <v>U</v>
          </cell>
          <cell r="K1631" t="str">
            <v>RA</v>
          </cell>
          <cell r="L1631">
            <v>5</v>
          </cell>
          <cell r="M1631">
            <v>1</v>
          </cell>
          <cell r="N1631" t="str">
            <v>N</v>
          </cell>
          <cell r="O1631">
            <v>2</v>
          </cell>
          <cell r="Q1631" t="str">
            <v>60-90</v>
          </cell>
          <cell r="R1631" t="str">
            <v>B</v>
          </cell>
          <cell r="T1631">
            <v>37819</v>
          </cell>
          <cell r="U1631" t="str">
            <v>wil bring wife back</v>
          </cell>
          <cell r="W1631">
            <v>37819</v>
          </cell>
        </row>
        <row r="1632">
          <cell r="G1632" t="str">
            <v>Leff</v>
          </cell>
          <cell r="H1632" t="str">
            <v>NYC</v>
          </cell>
          <cell r="I1632" t="str">
            <v>U</v>
          </cell>
          <cell r="J1632" t="str">
            <v>N</v>
          </cell>
          <cell r="K1632" t="str">
            <v>RA</v>
          </cell>
          <cell r="L1632">
            <v>4</v>
          </cell>
          <cell r="M1632">
            <v>2</v>
          </cell>
          <cell r="N1632" t="str">
            <v>N</v>
          </cell>
          <cell r="O1632">
            <v>2</v>
          </cell>
          <cell r="Q1632" t="str">
            <v>60-90</v>
          </cell>
          <cell r="R1632" t="str">
            <v>W</v>
          </cell>
          <cell r="T1632">
            <v>37819</v>
          </cell>
          <cell r="U1632" t="str">
            <v>wil bring wife back</v>
          </cell>
          <cell r="W1632">
            <v>37819</v>
          </cell>
        </row>
        <row r="1633">
          <cell r="G1633" t="str">
            <v>Libonati</v>
          </cell>
          <cell r="H1633" t="str">
            <v>NYC</v>
          </cell>
          <cell r="I1633" t="str">
            <v>O</v>
          </cell>
          <cell r="J1633" t="str">
            <v>N</v>
          </cell>
          <cell r="K1633" t="str">
            <v>RA</v>
          </cell>
          <cell r="L1633">
            <v>1</v>
          </cell>
          <cell r="M1633">
            <v>1</v>
          </cell>
          <cell r="N1633" t="str">
            <v>N</v>
          </cell>
          <cell r="O1633">
            <v>1</v>
          </cell>
          <cell r="Q1633" t="str">
            <v>60-90</v>
          </cell>
          <cell r="R1633" t="str">
            <v>N</v>
          </cell>
          <cell r="U1633" t="str">
            <v>Just Looking</v>
          </cell>
          <cell r="W1633">
            <v>37819</v>
          </cell>
        </row>
        <row r="1634">
          <cell r="G1634" t="str">
            <v>Douglas</v>
          </cell>
          <cell r="H1634" t="str">
            <v>NYC</v>
          </cell>
          <cell r="I1634" t="str">
            <v>O</v>
          </cell>
          <cell r="J1634" t="str">
            <v>N</v>
          </cell>
          <cell r="K1634" t="str">
            <v>RA</v>
          </cell>
          <cell r="L1634">
            <v>1</v>
          </cell>
          <cell r="M1634">
            <v>1</v>
          </cell>
          <cell r="N1634" t="str">
            <v>N</v>
          </cell>
          <cell r="O1634">
            <v>1</v>
          </cell>
          <cell r="Q1634" t="str">
            <v>60-90</v>
          </cell>
          <cell r="R1634" t="str">
            <v>N</v>
          </cell>
          <cell r="U1634" t="str">
            <v>Just Looking</v>
          </cell>
          <cell r="W1634">
            <v>37819</v>
          </cell>
        </row>
        <row r="1635">
          <cell r="G1635" t="str">
            <v>Hahn</v>
          </cell>
          <cell r="H1635" t="str">
            <v>USA</v>
          </cell>
          <cell r="I1635" t="str">
            <v>O</v>
          </cell>
          <cell r="J1635" t="str">
            <v>S</v>
          </cell>
          <cell r="K1635" t="str">
            <v>RA</v>
          </cell>
          <cell r="L1635">
            <v>2</v>
          </cell>
          <cell r="M1635">
            <v>1</v>
          </cell>
          <cell r="N1635" t="str">
            <v>Y</v>
          </cell>
          <cell r="O1635">
            <v>1</v>
          </cell>
          <cell r="Q1635" t="str">
            <v>60-90</v>
          </cell>
          <cell r="R1635" t="str">
            <v>N</v>
          </cell>
          <cell r="U1635" t="str">
            <v>Looking to move in Dec.</v>
          </cell>
          <cell r="W1635">
            <v>37819</v>
          </cell>
        </row>
        <row r="1636">
          <cell r="G1636" t="str">
            <v>Chartrand</v>
          </cell>
          <cell r="H1636" t="str">
            <v>TRI</v>
          </cell>
          <cell r="I1636" t="str">
            <v>D</v>
          </cell>
          <cell r="J1636" t="str">
            <v>M</v>
          </cell>
          <cell r="K1636" t="str">
            <v>OH</v>
          </cell>
          <cell r="L1636">
            <v>4</v>
          </cell>
          <cell r="M1636">
            <v>1</v>
          </cell>
          <cell r="N1636" t="str">
            <v>N</v>
          </cell>
          <cell r="O1636">
            <v>1</v>
          </cell>
          <cell r="Q1636" t="str">
            <v>30-60</v>
          </cell>
          <cell r="R1636" t="str">
            <v>W</v>
          </cell>
          <cell r="U1636" t="str">
            <v>Interested in 23C- Works for Merril Lynch</v>
          </cell>
          <cell r="W1636">
            <v>37819</v>
          </cell>
        </row>
        <row r="1637">
          <cell r="G1637" t="str">
            <v>Rosa</v>
          </cell>
          <cell r="H1637" t="str">
            <v>USA</v>
          </cell>
          <cell r="I1637" t="str">
            <v>D</v>
          </cell>
          <cell r="J1637" t="str">
            <v>M</v>
          </cell>
          <cell r="K1637" t="str">
            <v>OH</v>
          </cell>
          <cell r="L1637">
            <v>2</v>
          </cell>
          <cell r="M1637">
            <v>2</v>
          </cell>
          <cell r="N1637" t="str">
            <v>Y</v>
          </cell>
          <cell r="O1637">
            <v>1</v>
          </cell>
          <cell r="Q1637" t="str">
            <v>30-60</v>
          </cell>
          <cell r="R1637" t="str">
            <v>I</v>
          </cell>
          <cell r="U1637" t="str">
            <v>Interested in 23C- Works for Merril Lynch</v>
          </cell>
          <cell r="W1637">
            <v>37819</v>
          </cell>
        </row>
        <row r="1638">
          <cell r="G1638" t="str">
            <v>Rosa</v>
          </cell>
          <cell r="H1638" t="str">
            <v>USA</v>
          </cell>
          <cell r="I1638" t="str">
            <v>D</v>
          </cell>
          <cell r="J1638" t="str">
            <v>M</v>
          </cell>
          <cell r="K1638" t="str">
            <v>OH</v>
          </cell>
          <cell r="L1638">
            <v>2</v>
          </cell>
          <cell r="M1638">
            <v>2</v>
          </cell>
          <cell r="N1638" t="str">
            <v>Y</v>
          </cell>
          <cell r="O1638">
            <v>1</v>
          </cell>
          <cell r="Q1638" t="str">
            <v>30-60</v>
          </cell>
          <cell r="R1638" t="str">
            <v>I</v>
          </cell>
          <cell r="U1638" t="str">
            <v>Interested in 23C- Works for Merril Lynch</v>
          </cell>
          <cell r="W1638">
            <v>0</v>
          </cell>
        </row>
        <row r="1639">
          <cell r="G1639" t="str">
            <v>Whitehurst</v>
          </cell>
          <cell r="H1639" t="str">
            <v>MANH</v>
          </cell>
          <cell r="I1639" t="str">
            <v>O</v>
          </cell>
          <cell r="J1639" t="str">
            <v>M</v>
          </cell>
          <cell r="K1639" t="str">
            <v>OH</v>
          </cell>
          <cell r="L1639">
            <v>3</v>
          </cell>
          <cell r="M1639">
            <v>2</v>
          </cell>
          <cell r="N1639" t="str">
            <v>N</v>
          </cell>
          <cell r="O1639">
            <v>1</v>
          </cell>
          <cell r="Q1639" t="str">
            <v>30-60</v>
          </cell>
          <cell r="R1639" t="str">
            <v>B</v>
          </cell>
          <cell r="S1639" t="str">
            <v>Guy Caterman(DJ Knight)</v>
          </cell>
          <cell r="W1639">
            <v>37820</v>
          </cell>
        </row>
        <row r="1640">
          <cell r="G1640" t="str">
            <v>Weirson</v>
          </cell>
          <cell r="H1640" t="str">
            <v>MANH</v>
          </cell>
          <cell r="I1640" t="str">
            <v>M</v>
          </cell>
          <cell r="J1640" t="str">
            <v>O</v>
          </cell>
          <cell r="L1640">
            <v>4</v>
          </cell>
          <cell r="M1640">
            <v>2</v>
          </cell>
          <cell r="N1640" t="str">
            <v>N</v>
          </cell>
          <cell r="O1640">
            <v>3</v>
          </cell>
          <cell r="Q1640" t="str">
            <v>30-60</v>
          </cell>
          <cell r="R1640" t="str">
            <v>W</v>
          </cell>
          <cell r="S1640" t="str">
            <v>Guy Caterman(DJ Knight)</v>
          </cell>
          <cell r="U1640" t="str">
            <v>Liked 2 BR N Line &amp; 3 BR F Line. Very impresses</v>
          </cell>
          <cell r="W1640">
            <v>37820</v>
          </cell>
        </row>
        <row r="1641">
          <cell r="G1641" t="str">
            <v>Mayer</v>
          </cell>
          <cell r="H1641" t="str">
            <v>O</v>
          </cell>
          <cell r="I1641" t="str">
            <v>D</v>
          </cell>
          <cell r="J1641" t="str">
            <v>P</v>
          </cell>
          <cell r="L1641">
            <v>5</v>
          </cell>
          <cell r="M1641">
            <v>2</v>
          </cell>
          <cell r="N1641" t="str">
            <v>N</v>
          </cell>
          <cell r="O1641">
            <v>1</v>
          </cell>
          <cell r="Q1641" t="str">
            <v>60-90</v>
          </cell>
          <cell r="R1641" t="str">
            <v>W</v>
          </cell>
          <cell r="S1641" t="str">
            <v>Guy Caterman(DJ Knight)</v>
          </cell>
          <cell r="U1641" t="str">
            <v>G or K lines</v>
          </cell>
          <cell r="W1641">
            <v>37820</v>
          </cell>
        </row>
        <row r="1642">
          <cell r="G1642" t="str">
            <v>Mylessi</v>
          </cell>
          <cell r="H1642" t="str">
            <v>MANH</v>
          </cell>
          <cell r="I1642" t="str">
            <v>M</v>
          </cell>
          <cell r="J1642" t="str">
            <v>M</v>
          </cell>
          <cell r="L1642">
            <v>3</v>
          </cell>
          <cell r="M1642">
            <v>2</v>
          </cell>
          <cell r="N1642" t="str">
            <v>N</v>
          </cell>
          <cell r="O1642">
            <v>1</v>
          </cell>
          <cell r="Q1642" t="str">
            <v>60-90</v>
          </cell>
          <cell r="R1642" t="str">
            <v>O</v>
          </cell>
          <cell r="U1642" t="str">
            <v>P line</v>
          </cell>
          <cell r="W1642">
            <v>37820</v>
          </cell>
        </row>
        <row r="1643">
          <cell r="G1643" t="str">
            <v>Zalah</v>
          </cell>
          <cell r="H1643" t="str">
            <v>MANH</v>
          </cell>
          <cell r="I1643" t="str">
            <v>D</v>
          </cell>
          <cell r="J1643" t="str">
            <v>M</v>
          </cell>
          <cell r="L1643">
            <v>1</v>
          </cell>
          <cell r="M1643">
            <v>2</v>
          </cell>
          <cell r="N1643" t="str">
            <v>N</v>
          </cell>
          <cell r="O1643">
            <v>2</v>
          </cell>
          <cell r="Q1643" t="str">
            <v>60-90</v>
          </cell>
          <cell r="R1643" t="str">
            <v>W</v>
          </cell>
          <cell r="U1643" t="str">
            <v>Can not afford</v>
          </cell>
          <cell r="W1643">
            <v>37820</v>
          </cell>
        </row>
        <row r="1644">
          <cell r="G1644" t="str">
            <v>Aroen</v>
          </cell>
          <cell r="H1644" t="str">
            <v>O</v>
          </cell>
          <cell r="I1644" t="str">
            <v>M</v>
          </cell>
          <cell r="J1644" t="str">
            <v>M</v>
          </cell>
          <cell r="L1644">
            <v>4</v>
          </cell>
          <cell r="N1644" t="str">
            <v>N</v>
          </cell>
          <cell r="O1644">
            <v>1</v>
          </cell>
          <cell r="Q1644" t="str">
            <v>30-60</v>
          </cell>
          <cell r="R1644" t="str">
            <v>R</v>
          </cell>
          <cell r="U1644" t="str">
            <v>K or G Lines</v>
          </cell>
          <cell r="W1644">
            <v>37820</v>
          </cell>
        </row>
        <row r="1645">
          <cell r="G1645" t="str">
            <v>Talamas</v>
          </cell>
          <cell r="H1645" t="str">
            <v>USA</v>
          </cell>
          <cell r="I1645" t="str">
            <v>D</v>
          </cell>
          <cell r="J1645" t="str">
            <v>O</v>
          </cell>
          <cell r="K1645" t="str">
            <v>RA</v>
          </cell>
          <cell r="L1645">
            <v>4</v>
          </cell>
          <cell r="N1645" t="str">
            <v>N</v>
          </cell>
          <cell r="O1645">
            <v>2</v>
          </cell>
          <cell r="Q1645" t="str">
            <v>30-60</v>
          </cell>
          <cell r="R1645" t="str">
            <v>W</v>
          </cell>
          <cell r="U1645" t="str">
            <v>Lives next door will come back</v>
          </cell>
          <cell r="W1645">
            <v>37820</v>
          </cell>
        </row>
        <row r="1646">
          <cell r="G1646" t="str">
            <v>Sali</v>
          </cell>
          <cell r="H1646" t="str">
            <v>USA</v>
          </cell>
          <cell r="I1646" t="str">
            <v>O</v>
          </cell>
          <cell r="J1646" t="str">
            <v>O</v>
          </cell>
          <cell r="K1646" t="str">
            <v>RA</v>
          </cell>
          <cell r="L1646">
            <v>4</v>
          </cell>
          <cell r="N1646" t="str">
            <v>N</v>
          </cell>
          <cell r="O1646">
            <v>2</v>
          </cell>
          <cell r="Q1646" t="str">
            <v>30-60</v>
          </cell>
          <cell r="R1646" t="str">
            <v>W</v>
          </cell>
          <cell r="U1646" t="str">
            <v>Could not wait to be seen</v>
          </cell>
          <cell r="W1646">
            <v>37820</v>
          </cell>
        </row>
        <row r="1647">
          <cell r="G1647" t="str">
            <v>Sage</v>
          </cell>
          <cell r="H1647" t="str">
            <v>MANH</v>
          </cell>
          <cell r="I1647" t="str">
            <v>M</v>
          </cell>
          <cell r="J1647" t="str">
            <v>O</v>
          </cell>
          <cell r="K1647" t="str">
            <v>RA</v>
          </cell>
          <cell r="L1647">
            <v>4</v>
          </cell>
          <cell r="M1647">
            <v>5</v>
          </cell>
          <cell r="N1647" t="str">
            <v>N</v>
          </cell>
          <cell r="O1647">
            <v>3</v>
          </cell>
          <cell r="Q1647" t="str">
            <v>60-90</v>
          </cell>
          <cell r="R1647" t="str">
            <v>W</v>
          </cell>
          <cell r="U1647" t="str">
            <v>would like to take 2 apts lives w/ 3 children plus nanny</v>
          </cell>
          <cell r="W1647">
            <v>37820</v>
          </cell>
        </row>
        <row r="1648">
          <cell r="G1648" t="str">
            <v>Hodgins</v>
          </cell>
          <cell r="H1648" t="str">
            <v>O</v>
          </cell>
          <cell r="I1648" t="str">
            <v>D</v>
          </cell>
          <cell r="J1648" t="str">
            <v>M</v>
          </cell>
          <cell r="K1648" t="str">
            <v>RA</v>
          </cell>
          <cell r="L1648">
            <v>5</v>
          </cell>
          <cell r="M1648">
            <v>5</v>
          </cell>
          <cell r="N1648" t="str">
            <v>N</v>
          </cell>
          <cell r="O1648">
            <v>3</v>
          </cell>
          <cell r="Q1648" t="str">
            <v>60-90</v>
          </cell>
          <cell r="R1648" t="str">
            <v>W</v>
          </cell>
          <cell r="U1648" t="str">
            <v>would like to take 2 apts lives w/ 3 children plus nanny</v>
          </cell>
          <cell r="W1648">
            <v>37820</v>
          </cell>
        </row>
        <row r="1649">
          <cell r="G1649" t="str">
            <v>Johnston</v>
          </cell>
          <cell r="H1649" t="str">
            <v>USA</v>
          </cell>
          <cell r="I1649" t="str">
            <v>O</v>
          </cell>
          <cell r="J1649" t="str">
            <v>O</v>
          </cell>
          <cell r="L1649">
            <v>4</v>
          </cell>
          <cell r="M1649">
            <v>2</v>
          </cell>
          <cell r="N1649" t="str">
            <v>N</v>
          </cell>
          <cell r="O1649">
            <v>2</v>
          </cell>
          <cell r="Q1649" t="str">
            <v>60-90</v>
          </cell>
          <cell r="R1649" t="str">
            <v>W</v>
          </cell>
          <cell r="U1649" t="str">
            <v>E line</v>
          </cell>
          <cell r="W1649">
            <v>37820</v>
          </cell>
        </row>
        <row r="1650">
          <cell r="G1650" t="str">
            <v>Brown</v>
          </cell>
          <cell r="H1650" t="str">
            <v>MANH</v>
          </cell>
          <cell r="I1650" t="str">
            <v>M</v>
          </cell>
          <cell r="J1650" t="str">
            <v>N</v>
          </cell>
          <cell r="K1650" t="str">
            <v>RA</v>
          </cell>
          <cell r="L1650">
            <v>5</v>
          </cell>
          <cell r="M1650">
            <v>2</v>
          </cell>
          <cell r="N1650" t="str">
            <v>N</v>
          </cell>
          <cell r="O1650">
            <v>3</v>
          </cell>
          <cell r="Q1650" t="str">
            <v>60-90</v>
          </cell>
          <cell r="R1650" t="str">
            <v>W</v>
          </cell>
          <cell r="U1650" t="str">
            <v>E line</v>
          </cell>
          <cell r="W1650">
            <v>37820</v>
          </cell>
        </row>
        <row r="1651">
          <cell r="G1651" t="str">
            <v>Itoh</v>
          </cell>
          <cell r="H1651" t="str">
            <v>MANH</v>
          </cell>
          <cell r="I1651" t="str">
            <v>D</v>
          </cell>
          <cell r="J1651" t="str">
            <v>N</v>
          </cell>
          <cell r="K1651" t="str">
            <v>RA</v>
          </cell>
          <cell r="L1651">
            <v>5</v>
          </cell>
          <cell r="M1651">
            <v>2</v>
          </cell>
          <cell r="N1651" t="str">
            <v>N</v>
          </cell>
          <cell r="O1651">
            <v>3</v>
          </cell>
          <cell r="Q1651" t="str">
            <v>60-90</v>
          </cell>
          <cell r="R1651" t="str">
            <v>N</v>
          </cell>
          <cell r="U1651" t="str">
            <v>Applied 19A</v>
          </cell>
          <cell r="W1651">
            <v>37820</v>
          </cell>
        </row>
        <row r="1652">
          <cell r="G1652" t="str">
            <v>Itoh</v>
          </cell>
          <cell r="H1652" t="str">
            <v>MANH</v>
          </cell>
          <cell r="I1652" t="str">
            <v>D</v>
          </cell>
          <cell r="J1652" t="str">
            <v>N</v>
          </cell>
          <cell r="K1652" t="str">
            <v>RA</v>
          </cell>
          <cell r="L1652">
            <v>5</v>
          </cell>
          <cell r="N1652" t="str">
            <v>N</v>
          </cell>
          <cell r="O1652">
            <v>3</v>
          </cell>
          <cell r="Q1652" t="str">
            <v>60-90</v>
          </cell>
          <cell r="R1652" t="str">
            <v>N</v>
          </cell>
          <cell r="U1652" t="str">
            <v>Applied 19A</v>
          </cell>
          <cell r="W1652">
            <v>0</v>
          </cell>
        </row>
        <row r="1653">
          <cell r="G1653" t="str">
            <v>WEISS</v>
          </cell>
          <cell r="H1653" t="str">
            <v>MANH</v>
          </cell>
          <cell r="I1653" t="str">
            <v>D</v>
          </cell>
          <cell r="J1653" t="str">
            <v>O</v>
          </cell>
          <cell r="K1653" t="str">
            <v>RA</v>
          </cell>
          <cell r="L1653">
            <v>5</v>
          </cell>
          <cell r="M1653">
            <v>1</v>
          </cell>
          <cell r="N1653" t="str">
            <v>Y</v>
          </cell>
          <cell r="O1653">
            <v>1</v>
          </cell>
          <cell r="Q1653" t="str">
            <v>60-90</v>
          </cell>
          <cell r="R1653" t="str">
            <v>N</v>
          </cell>
          <cell r="U1653" t="str">
            <v>LIKED 17G</v>
          </cell>
          <cell r="W1653">
            <v>37821</v>
          </cell>
        </row>
        <row r="1654">
          <cell r="G1654" t="str">
            <v>DEMBO</v>
          </cell>
          <cell r="H1654" t="str">
            <v>MANH</v>
          </cell>
          <cell r="I1654" t="str">
            <v>M</v>
          </cell>
          <cell r="J1654" t="str">
            <v>O</v>
          </cell>
          <cell r="K1654" t="str">
            <v>RA</v>
          </cell>
          <cell r="L1654">
            <v>4</v>
          </cell>
          <cell r="M1654">
            <v>2</v>
          </cell>
          <cell r="N1654" t="str">
            <v>N</v>
          </cell>
          <cell r="O1654">
            <v>1</v>
          </cell>
          <cell r="Q1654" t="str">
            <v>30-60</v>
          </cell>
          <cell r="R1654" t="str">
            <v>N</v>
          </cell>
          <cell r="U1654" t="str">
            <v>LOVED 16C</v>
          </cell>
          <cell r="W1654">
            <v>37821</v>
          </cell>
        </row>
        <row r="1655">
          <cell r="G1655" t="str">
            <v>AROU</v>
          </cell>
          <cell r="H1655" t="str">
            <v>MANH</v>
          </cell>
          <cell r="I1655" t="str">
            <v>M</v>
          </cell>
          <cell r="J1655" t="str">
            <v>O</v>
          </cell>
          <cell r="K1655" t="str">
            <v>RA</v>
          </cell>
          <cell r="L1655">
            <v>5</v>
          </cell>
          <cell r="M1655">
            <v>2</v>
          </cell>
          <cell r="N1655" t="str">
            <v>N</v>
          </cell>
          <cell r="O1655">
            <v>3</v>
          </cell>
          <cell r="Q1655" t="str">
            <v>30-60</v>
          </cell>
          <cell r="R1655" t="str">
            <v>R</v>
          </cell>
          <cell r="U1655" t="str">
            <v>L LINE BEST</v>
          </cell>
          <cell r="W1655">
            <v>37821</v>
          </cell>
        </row>
        <row r="1656">
          <cell r="G1656" t="str">
            <v>FIELD</v>
          </cell>
          <cell r="H1656" t="str">
            <v>MANH</v>
          </cell>
          <cell r="I1656" t="str">
            <v>M</v>
          </cell>
          <cell r="J1656" t="str">
            <v>N</v>
          </cell>
          <cell r="K1656" t="str">
            <v>RA</v>
          </cell>
          <cell r="L1656">
            <v>5</v>
          </cell>
          <cell r="M1656">
            <v>3</v>
          </cell>
          <cell r="N1656" t="str">
            <v>Y</v>
          </cell>
          <cell r="O1656">
            <v>3</v>
          </cell>
          <cell r="Q1656" t="str">
            <v>30-60</v>
          </cell>
          <cell r="R1656" t="str">
            <v>N</v>
          </cell>
          <cell r="U1656" t="str">
            <v>PREFERS M LINE TO F</v>
          </cell>
          <cell r="W1656">
            <v>37821</v>
          </cell>
        </row>
        <row r="1657">
          <cell r="G1657" t="str">
            <v>OSHARSKAGE</v>
          </cell>
          <cell r="H1657" t="str">
            <v>MANH</v>
          </cell>
          <cell r="I1657" t="str">
            <v>D</v>
          </cell>
          <cell r="J1657" t="str">
            <v>O</v>
          </cell>
          <cell r="K1657" t="str">
            <v>RA</v>
          </cell>
          <cell r="L1657">
            <v>4</v>
          </cell>
          <cell r="M1657">
            <v>2</v>
          </cell>
          <cell r="N1657" t="str">
            <v>N</v>
          </cell>
          <cell r="O1657">
            <v>2</v>
          </cell>
          <cell r="Q1657" t="str">
            <v>60-90</v>
          </cell>
          <cell r="R1657" t="str">
            <v>W</v>
          </cell>
          <cell r="U1657" t="str">
            <v>PREFERS M LINE TO F</v>
          </cell>
          <cell r="W1657">
            <v>37821</v>
          </cell>
        </row>
        <row r="1658">
          <cell r="G1658" t="str">
            <v>GREWAL</v>
          </cell>
          <cell r="H1658" t="str">
            <v>MANH</v>
          </cell>
          <cell r="I1658" t="str">
            <v>D</v>
          </cell>
          <cell r="J1658" t="str">
            <v>M</v>
          </cell>
          <cell r="L1658">
            <v>5</v>
          </cell>
          <cell r="M1658">
            <v>2</v>
          </cell>
          <cell r="N1658" t="str">
            <v>Y</v>
          </cell>
          <cell r="O1658">
            <v>2</v>
          </cell>
          <cell r="Q1658" t="str">
            <v>30-60</v>
          </cell>
          <cell r="R1658" t="str">
            <v>W</v>
          </cell>
          <cell r="U1658" t="str">
            <v>LIVES NEXT DOOR</v>
          </cell>
          <cell r="W1658">
            <v>37821</v>
          </cell>
        </row>
        <row r="1659">
          <cell r="G1659" t="str">
            <v>ALAM</v>
          </cell>
          <cell r="H1659" t="str">
            <v>MANH</v>
          </cell>
          <cell r="I1659" t="str">
            <v>M</v>
          </cell>
          <cell r="J1659" t="str">
            <v>M</v>
          </cell>
          <cell r="K1659" t="str">
            <v>RA</v>
          </cell>
          <cell r="L1659">
            <v>1</v>
          </cell>
          <cell r="M1659">
            <v>2</v>
          </cell>
          <cell r="N1659" t="str">
            <v>N</v>
          </cell>
          <cell r="O1659">
            <v>2</v>
          </cell>
          <cell r="Q1659" t="str">
            <v>30-60</v>
          </cell>
          <cell r="R1659" t="str">
            <v>W</v>
          </cell>
          <cell r="U1659" t="str">
            <v>SHOWED 16C</v>
          </cell>
          <cell r="W1659">
            <v>37821</v>
          </cell>
        </row>
        <row r="1660">
          <cell r="G1660" t="str">
            <v>JACOBS</v>
          </cell>
          <cell r="H1660" t="str">
            <v>MANH</v>
          </cell>
          <cell r="I1660" t="str">
            <v>U</v>
          </cell>
          <cell r="J1660" t="str">
            <v>O</v>
          </cell>
          <cell r="K1660" t="str">
            <v>RA</v>
          </cell>
          <cell r="L1660">
            <v>3</v>
          </cell>
          <cell r="N1660" t="str">
            <v>N</v>
          </cell>
          <cell r="O1660">
            <v>2</v>
          </cell>
          <cell r="Q1660" t="str">
            <v>30-60</v>
          </cell>
          <cell r="R1660" t="str">
            <v>N</v>
          </cell>
          <cell r="U1660" t="str">
            <v>LIKED 12A</v>
          </cell>
          <cell r="W1660">
            <v>37821</v>
          </cell>
        </row>
        <row r="1661">
          <cell r="G1661" t="str">
            <v>TURNER</v>
          </cell>
          <cell r="H1661" t="str">
            <v>MANH</v>
          </cell>
          <cell r="I1661" t="str">
            <v>M</v>
          </cell>
          <cell r="J1661" t="str">
            <v>O</v>
          </cell>
          <cell r="K1661" t="str">
            <v>RA</v>
          </cell>
          <cell r="L1661">
            <v>3</v>
          </cell>
          <cell r="M1661">
            <v>2</v>
          </cell>
          <cell r="N1661" t="str">
            <v>N</v>
          </cell>
          <cell r="O1661">
            <v>1</v>
          </cell>
          <cell r="Q1661" t="str">
            <v>60-90</v>
          </cell>
          <cell r="R1661" t="str">
            <v>W</v>
          </cell>
          <cell r="U1661" t="str">
            <v>LIKED 12A</v>
          </cell>
          <cell r="W1661">
            <v>37821</v>
          </cell>
        </row>
        <row r="1662">
          <cell r="G1662" t="str">
            <v>WANG</v>
          </cell>
          <cell r="H1662" t="str">
            <v>O</v>
          </cell>
          <cell r="I1662" t="str">
            <v>O</v>
          </cell>
          <cell r="J1662" t="str">
            <v>M</v>
          </cell>
          <cell r="K1662" t="str">
            <v>RA</v>
          </cell>
          <cell r="L1662">
            <v>3</v>
          </cell>
          <cell r="M1662">
            <v>2</v>
          </cell>
          <cell r="N1662" t="str">
            <v>N</v>
          </cell>
          <cell r="O1662">
            <v>1</v>
          </cell>
          <cell r="Q1662" t="str">
            <v>30-60</v>
          </cell>
          <cell r="R1662" t="str">
            <v>W</v>
          </cell>
          <cell r="U1662" t="str">
            <v>LIKED 12A</v>
          </cell>
          <cell r="W1662">
            <v>37821</v>
          </cell>
        </row>
        <row r="1663">
          <cell r="G1663" t="str">
            <v>DEMONTE</v>
          </cell>
          <cell r="H1663" t="str">
            <v>MANH</v>
          </cell>
          <cell r="I1663" t="str">
            <v>M</v>
          </cell>
          <cell r="J1663" t="str">
            <v>O</v>
          </cell>
          <cell r="K1663" t="str">
            <v>RA</v>
          </cell>
          <cell r="L1663">
            <v>4</v>
          </cell>
          <cell r="M1663">
            <v>2</v>
          </cell>
          <cell r="N1663" t="str">
            <v>N</v>
          </cell>
          <cell r="O1663">
            <v>1</v>
          </cell>
          <cell r="Q1663" t="str">
            <v>30-60</v>
          </cell>
          <cell r="R1663" t="str">
            <v>W</v>
          </cell>
          <cell r="W1663">
            <v>37821</v>
          </cell>
        </row>
        <row r="1664">
          <cell r="G1664" t="str">
            <v>COBEY</v>
          </cell>
          <cell r="H1664" t="str">
            <v>MANH</v>
          </cell>
          <cell r="I1664" t="str">
            <v>D</v>
          </cell>
          <cell r="J1664" t="str">
            <v>O</v>
          </cell>
          <cell r="K1664" t="str">
            <v>RA</v>
          </cell>
          <cell r="L1664">
            <v>4</v>
          </cell>
          <cell r="M1664">
            <v>2</v>
          </cell>
          <cell r="N1664" t="str">
            <v>N</v>
          </cell>
          <cell r="O1664">
            <v>1</v>
          </cell>
          <cell r="Q1664" t="str">
            <v>30-60</v>
          </cell>
          <cell r="R1664" t="str">
            <v>O</v>
          </cell>
          <cell r="W1664">
            <v>37821</v>
          </cell>
        </row>
        <row r="1665">
          <cell r="G1665" t="str">
            <v>REMAI</v>
          </cell>
          <cell r="H1665" t="str">
            <v>MANH</v>
          </cell>
          <cell r="I1665" t="str">
            <v>D</v>
          </cell>
          <cell r="J1665" t="str">
            <v>M</v>
          </cell>
          <cell r="K1665" t="str">
            <v>RA</v>
          </cell>
          <cell r="L1665">
            <v>3</v>
          </cell>
          <cell r="M1665">
            <v>2</v>
          </cell>
          <cell r="N1665" t="str">
            <v>N</v>
          </cell>
          <cell r="O1665">
            <v>1</v>
          </cell>
          <cell r="Q1665" t="str">
            <v>30-60</v>
          </cell>
          <cell r="R1665" t="str">
            <v>R</v>
          </cell>
          <cell r="W1665">
            <v>37821</v>
          </cell>
        </row>
        <row r="1666">
          <cell r="G1666" t="str">
            <v>KEAN</v>
          </cell>
          <cell r="H1666" t="str">
            <v>MANH</v>
          </cell>
          <cell r="I1666" t="str">
            <v>D</v>
          </cell>
          <cell r="J1666" t="str">
            <v>U</v>
          </cell>
          <cell r="L1666">
            <v>4</v>
          </cell>
          <cell r="M1666">
            <v>3</v>
          </cell>
          <cell r="N1666" t="str">
            <v>N</v>
          </cell>
          <cell r="O1666">
            <v>3</v>
          </cell>
          <cell r="Q1666" t="str">
            <v>30-60</v>
          </cell>
          <cell r="R1666" t="str">
            <v>W</v>
          </cell>
          <cell r="W1666">
            <v>37821</v>
          </cell>
        </row>
        <row r="1667">
          <cell r="G1667" t="str">
            <v>CARDILE</v>
          </cell>
          <cell r="H1667" t="str">
            <v>O</v>
          </cell>
          <cell r="I1667" t="str">
            <v>D</v>
          </cell>
          <cell r="J1667" t="str">
            <v>M</v>
          </cell>
          <cell r="L1667">
            <v>4</v>
          </cell>
          <cell r="M1667">
            <v>3</v>
          </cell>
          <cell r="N1667" t="str">
            <v>Y</v>
          </cell>
          <cell r="O1667">
            <v>1</v>
          </cell>
          <cell r="Q1667" t="str">
            <v>30-60</v>
          </cell>
          <cell r="R1667" t="str">
            <v>W</v>
          </cell>
          <cell r="W1667">
            <v>37821</v>
          </cell>
        </row>
        <row r="1668">
          <cell r="G1668" t="str">
            <v>ALCOCK</v>
          </cell>
          <cell r="H1668" t="str">
            <v>MANH</v>
          </cell>
          <cell r="I1668" t="str">
            <v>D</v>
          </cell>
          <cell r="J1668" t="str">
            <v>U</v>
          </cell>
          <cell r="K1668" t="str">
            <v>RA</v>
          </cell>
          <cell r="L1668">
            <v>5</v>
          </cell>
          <cell r="M1668">
            <v>2</v>
          </cell>
          <cell r="N1668" t="str">
            <v>N</v>
          </cell>
          <cell r="O1668">
            <v>1</v>
          </cell>
          <cell r="Q1668" t="str">
            <v>30-60</v>
          </cell>
          <cell r="R1668" t="str">
            <v>I</v>
          </cell>
          <cell r="W1668">
            <v>37821</v>
          </cell>
        </row>
        <row r="1669">
          <cell r="G1669" t="str">
            <v>RUNTE</v>
          </cell>
          <cell r="H1669" t="str">
            <v>TRI</v>
          </cell>
          <cell r="I1669" t="str">
            <v>M</v>
          </cell>
          <cell r="J1669" t="str">
            <v>O</v>
          </cell>
          <cell r="K1669" t="str">
            <v>RA</v>
          </cell>
          <cell r="L1669">
            <v>1</v>
          </cell>
          <cell r="M1669">
            <v>1</v>
          </cell>
          <cell r="N1669" t="str">
            <v>Y</v>
          </cell>
          <cell r="O1669">
            <v>1</v>
          </cell>
          <cell r="Q1669" t="str">
            <v>60-90</v>
          </cell>
          <cell r="R1669" t="str">
            <v>I</v>
          </cell>
          <cell r="W1669">
            <v>37821</v>
          </cell>
        </row>
        <row r="1670">
          <cell r="G1670" t="str">
            <v>FILITER</v>
          </cell>
          <cell r="H1670" t="str">
            <v>MANH</v>
          </cell>
          <cell r="I1670" t="str">
            <v>M</v>
          </cell>
          <cell r="J1670" t="str">
            <v>O</v>
          </cell>
          <cell r="K1670" t="str">
            <v>RA</v>
          </cell>
          <cell r="L1670">
            <v>4</v>
          </cell>
          <cell r="M1670">
            <v>1</v>
          </cell>
          <cell r="N1670" t="str">
            <v>N</v>
          </cell>
          <cell r="O1670">
            <v>2</v>
          </cell>
          <cell r="Q1670" t="str">
            <v>30-90</v>
          </cell>
          <cell r="R1670" t="str">
            <v>W</v>
          </cell>
          <cell r="W1670">
            <v>37821</v>
          </cell>
        </row>
        <row r="1671">
          <cell r="G1671" t="str">
            <v>JANCI</v>
          </cell>
          <cell r="H1671" t="str">
            <v>TRI</v>
          </cell>
          <cell r="I1671" t="str">
            <v>M</v>
          </cell>
          <cell r="J1671" t="str">
            <v>M</v>
          </cell>
          <cell r="L1671">
            <v>3</v>
          </cell>
          <cell r="M1671">
            <v>1</v>
          </cell>
          <cell r="N1671" t="str">
            <v>N</v>
          </cell>
          <cell r="O1671">
            <v>2</v>
          </cell>
          <cell r="Q1671" t="str">
            <v>30-60</v>
          </cell>
          <cell r="R1671" t="str">
            <v>B</v>
          </cell>
          <cell r="S1671" t="str">
            <v>MO TWINE</v>
          </cell>
          <cell r="W1671">
            <v>37821</v>
          </cell>
        </row>
        <row r="1672">
          <cell r="G1672" t="str">
            <v>POHER</v>
          </cell>
          <cell r="H1672" t="str">
            <v>MANH</v>
          </cell>
          <cell r="I1672" t="str">
            <v>O</v>
          </cell>
          <cell r="J1672" t="str">
            <v>O</v>
          </cell>
          <cell r="K1672" t="str">
            <v>RA</v>
          </cell>
          <cell r="L1672">
            <v>5</v>
          </cell>
          <cell r="M1672">
            <v>1</v>
          </cell>
          <cell r="N1672" t="str">
            <v>Y</v>
          </cell>
          <cell r="O1672">
            <v>3</v>
          </cell>
          <cell r="Q1672" t="str">
            <v>30-60</v>
          </cell>
          <cell r="R1672" t="str">
            <v>W</v>
          </cell>
          <cell r="S1672" t="str">
            <v>MO TWINE</v>
          </cell>
          <cell r="W1672">
            <v>37821</v>
          </cell>
        </row>
        <row r="1673">
          <cell r="G1673" t="str">
            <v>BAILEY</v>
          </cell>
          <cell r="H1673" t="str">
            <v>MANH</v>
          </cell>
          <cell r="I1673" t="str">
            <v>O</v>
          </cell>
          <cell r="J1673" t="str">
            <v>O</v>
          </cell>
          <cell r="K1673" t="str">
            <v>RA</v>
          </cell>
          <cell r="L1673">
            <v>1</v>
          </cell>
          <cell r="M1673">
            <v>1</v>
          </cell>
          <cell r="N1673" t="str">
            <v>N</v>
          </cell>
          <cell r="O1673">
            <v>1</v>
          </cell>
          <cell r="Q1673" t="str">
            <v>60-90</v>
          </cell>
          <cell r="R1673" t="str">
            <v>G</v>
          </cell>
          <cell r="S1673" t="str">
            <v>MO TWINE</v>
          </cell>
          <cell r="W1673">
            <v>37821</v>
          </cell>
        </row>
        <row r="1674">
          <cell r="G1674" t="str">
            <v>SCHULTZ</v>
          </cell>
          <cell r="H1674" t="str">
            <v>MANH</v>
          </cell>
          <cell r="I1674" t="str">
            <v>D</v>
          </cell>
          <cell r="J1674" t="str">
            <v>S</v>
          </cell>
          <cell r="K1674" t="str">
            <v>OC</v>
          </cell>
          <cell r="L1674">
            <v>2</v>
          </cell>
          <cell r="M1674">
            <v>1</v>
          </cell>
          <cell r="N1674" t="str">
            <v>N</v>
          </cell>
          <cell r="O1674" t="str">
            <v>S</v>
          </cell>
          <cell r="Q1674" t="str">
            <v>30-60</v>
          </cell>
          <cell r="R1674" t="str">
            <v>R</v>
          </cell>
          <cell r="W1674">
            <v>37821</v>
          </cell>
        </row>
        <row r="1675">
          <cell r="G1675" t="str">
            <v>ZUJAN</v>
          </cell>
          <cell r="H1675" t="str">
            <v>MANH</v>
          </cell>
          <cell r="I1675" t="str">
            <v>D</v>
          </cell>
          <cell r="J1675" t="str">
            <v>N</v>
          </cell>
          <cell r="K1675" t="str">
            <v>OC</v>
          </cell>
          <cell r="L1675">
            <v>2</v>
          </cell>
          <cell r="M1675">
            <v>4</v>
          </cell>
          <cell r="N1675" t="str">
            <v>N</v>
          </cell>
          <cell r="O1675">
            <v>3</v>
          </cell>
          <cell r="Q1675" t="str">
            <v>60-90</v>
          </cell>
          <cell r="R1675" t="str">
            <v>W</v>
          </cell>
          <cell r="W1675">
            <v>37821</v>
          </cell>
        </row>
        <row r="1676">
          <cell r="G1676" t="str">
            <v>CHOW</v>
          </cell>
          <cell r="H1676" t="str">
            <v>O</v>
          </cell>
          <cell r="I1676" t="str">
            <v>O</v>
          </cell>
          <cell r="J1676" t="str">
            <v>O</v>
          </cell>
          <cell r="K1676" t="str">
            <v>OC</v>
          </cell>
          <cell r="L1676">
            <v>5</v>
          </cell>
          <cell r="M1676">
            <v>4</v>
          </cell>
          <cell r="N1676" t="str">
            <v>N</v>
          </cell>
          <cell r="O1676">
            <v>3</v>
          </cell>
          <cell r="Q1676" t="str">
            <v>60-90</v>
          </cell>
          <cell r="R1676" t="str">
            <v>I</v>
          </cell>
          <cell r="W1676">
            <v>37821</v>
          </cell>
        </row>
        <row r="1677">
          <cell r="G1677" t="str">
            <v>ANDREWS</v>
          </cell>
          <cell r="H1677" t="str">
            <v>O</v>
          </cell>
          <cell r="I1677" t="str">
            <v>O</v>
          </cell>
          <cell r="J1677" t="str">
            <v>M</v>
          </cell>
          <cell r="L1677">
            <v>5</v>
          </cell>
          <cell r="M1677">
            <v>2</v>
          </cell>
          <cell r="N1677" t="str">
            <v>N</v>
          </cell>
          <cell r="O1677">
            <v>1</v>
          </cell>
          <cell r="Q1677" t="str">
            <v>60-90</v>
          </cell>
          <cell r="R1677" t="str">
            <v>W</v>
          </cell>
          <cell r="W1677">
            <v>37821</v>
          </cell>
        </row>
        <row r="1678">
          <cell r="G1678" t="str">
            <v>WELSH</v>
          </cell>
          <cell r="H1678" t="str">
            <v>O</v>
          </cell>
          <cell r="I1678" t="str">
            <v>O</v>
          </cell>
          <cell r="J1678" t="str">
            <v>M</v>
          </cell>
          <cell r="K1678" t="str">
            <v>RA</v>
          </cell>
          <cell r="L1678">
            <v>3</v>
          </cell>
          <cell r="M1678">
            <v>2</v>
          </cell>
          <cell r="N1678" t="str">
            <v>N</v>
          </cell>
          <cell r="O1678">
            <v>1</v>
          </cell>
          <cell r="Q1678" t="str">
            <v>30-90</v>
          </cell>
          <cell r="R1678" t="str">
            <v>I</v>
          </cell>
          <cell r="W1678">
            <v>37821</v>
          </cell>
        </row>
        <row r="1679">
          <cell r="G1679" t="str">
            <v>RAAB</v>
          </cell>
          <cell r="H1679" t="str">
            <v>MANH</v>
          </cell>
          <cell r="I1679" t="str">
            <v>M</v>
          </cell>
          <cell r="J1679" t="str">
            <v>O</v>
          </cell>
          <cell r="K1679" t="str">
            <v>RA</v>
          </cell>
          <cell r="L1679">
            <v>3</v>
          </cell>
          <cell r="M1679">
            <v>2</v>
          </cell>
          <cell r="N1679" t="str">
            <v>N</v>
          </cell>
          <cell r="O1679">
            <v>1</v>
          </cell>
          <cell r="Q1679" t="str">
            <v>30-90</v>
          </cell>
          <cell r="R1679" t="str">
            <v>W</v>
          </cell>
          <cell r="W1679">
            <v>37821</v>
          </cell>
        </row>
        <row r="1680">
          <cell r="G1680" t="str">
            <v>YAFFA</v>
          </cell>
          <cell r="H1680" t="str">
            <v>MANH</v>
          </cell>
          <cell r="I1680" t="str">
            <v>O</v>
          </cell>
          <cell r="J1680" t="str">
            <v>N</v>
          </cell>
          <cell r="K1680" t="str">
            <v>RA</v>
          </cell>
          <cell r="L1680">
            <v>5</v>
          </cell>
          <cell r="M1680">
            <v>3</v>
          </cell>
          <cell r="N1680" t="str">
            <v>N</v>
          </cell>
          <cell r="O1680">
            <v>3</v>
          </cell>
          <cell r="Q1680" t="str">
            <v>60-90</v>
          </cell>
          <cell r="R1680" t="str">
            <v>W</v>
          </cell>
          <cell r="W1680">
            <v>37821</v>
          </cell>
        </row>
        <row r="1681">
          <cell r="G1681" t="str">
            <v>HSING</v>
          </cell>
          <cell r="H1681" t="str">
            <v>MANH</v>
          </cell>
          <cell r="I1681" t="str">
            <v>M</v>
          </cell>
          <cell r="J1681" t="str">
            <v>N</v>
          </cell>
          <cell r="K1681" t="str">
            <v>RA</v>
          </cell>
          <cell r="L1681">
            <v>4</v>
          </cell>
          <cell r="M1681">
            <v>3</v>
          </cell>
          <cell r="N1681" t="str">
            <v>N</v>
          </cell>
          <cell r="O1681">
            <v>2</v>
          </cell>
          <cell r="Q1681" t="str">
            <v>30-60</v>
          </cell>
          <cell r="R1681" t="str">
            <v>R</v>
          </cell>
          <cell r="U1681" t="str">
            <v>TOOK 4E</v>
          </cell>
          <cell r="W1681">
            <v>37821</v>
          </cell>
        </row>
        <row r="1682">
          <cell r="G1682" t="str">
            <v>FULLEN</v>
          </cell>
          <cell r="H1682" t="str">
            <v>MANH</v>
          </cell>
          <cell r="I1682" t="str">
            <v>M</v>
          </cell>
          <cell r="J1682" t="str">
            <v>N</v>
          </cell>
          <cell r="K1682" t="str">
            <v>RA</v>
          </cell>
          <cell r="L1682">
            <v>4</v>
          </cell>
          <cell r="M1682">
            <v>3</v>
          </cell>
          <cell r="N1682" t="str">
            <v>N</v>
          </cell>
          <cell r="O1682">
            <v>2</v>
          </cell>
          <cell r="Q1682" t="str">
            <v>30-60</v>
          </cell>
          <cell r="R1682" t="str">
            <v>W</v>
          </cell>
          <cell r="U1682" t="str">
            <v>TOOK 4E</v>
          </cell>
          <cell r="W1682">
            <v>37821</v>
          </cell>
        </row>
        <row r="1683">
          <cell r="G1683" t="str">
            <v>YOUNG</v>
          </cell>
          <cell r="H1683" t="str">
            <v>O</v>
          </cell>
          <cell r="I1683" t="str">
            <v>O</v>
          </cell>
          <cell r="J1683" t="str">
            <v>M</v>
          </cell>
          <cell r="K1683" t="str">
            <v>RA</v>
          </cell>
          <cell r="L1683">
            <v>3</v>
          </cell>
          <cell r="M1683">
            <v>2</v>
          </cell>
          <cell r="N1683" t="str">
            <v>Y</v>
          </cell>
          <cell r="O1683">
            <v>1</v>
          </cell>
          <cell r="Q1683" t="str">
            <v>30-60</v>
          </cell>
          <cell r="R1683" t="str">
            <v>B</v>
          </cell>
          <cell r="S1683" t="str">
            <v>JOSH NAJJAR (NY APT)</v>
          </cell>
          <cell r="U1683" t="str">
            <v>TOOK 4E</v>
          </cell>
          <cell r="W1683">
            <v>37821</v>
          </cell>
        </row>
        <row r="1684">
          <cell r="G1684" t="str">
            <v>ROSEN</v>
          </cell>
          <cell r="H1684" t="str">
            <v>NYC</v>
          </cell>
          <cell r="I1684" t="str">
            <v>O</v>
          </cell>
          <cell r="J1684" t="str">
            <v>M</v>
          </cell>
          <cell r="K1684" t="str">
            <v>OC</v>
          </cell>
          <cell r="L1684">
            <v>1</v>
          </cell>
          <cell r="M1684">
            <v>2</v>
          </cell>
          <cell r="N1684" t="str">
            <v>N</v>
          </cell>
          <cell r="O1684">
            <v>2</v>
          </cell>
          <cell r="Q1684" t="str">
            <v>30-60</v>
          </cell>
          <cell r="R1684" t="str">
            <v>W</v>
          </cell>
          <cell r="S1684" t="str">
            <v>JOSH NAJJAR (NY APT)</v>
          </cell>
        </row>
        <row r="1685">
          <cell r="G1685" t="str">
            <v>GILLMAN</v>
          </cell>
          <cell r="H1685" t="str">
            <v>O</v>
          </cell>
          <cell r="I1685" t="str">
            <v>D</v>
          </cell>
          <cell r="J1685" t="str">
            <v>M</v>
          </cell>
          <cell r="K1685" t="str">
            <v>OC</v>
          </cell>
          <cell r="L1685">
            <v>5</v>
          </cell>
          <cell r="M1685">
            <v>2</v>
          </cell>
          <cell r="N1685" t="str">
            <v>N</v>
          </cell>
          <cell r="O1685">
            <v>2</v>
          </cell>
          <cell r="Q1685" t="str">
            <v>30-60</v>
          </cell>
          <cell r="R1685" t="str">
            <v>N</v>
          </cell>
          <cell r="S1685" t="str">
            <v>JOSH NAJJAR (NY APT)</v>
          </cell>
        </row>
        <row r="1686">
          <cell r="G1686" t="str">
            <v>GREEDBERG</v>
          </cell>
          <cell r="H1686" t="str">
            <v>MANH</v>
          </cell>
          <cell r="I1686" t="str">
            <v>M</v>
          </cell>
          <cell r="J1686" t="str">
            <v>O</v>
          </cell>
          <cell r="K1686" t="str">
            <v>RA</v>
          </cell>
          <cell r="L1686">
            <v>4</v>
          </cell>
          <cell r="M1686">
            <v>4</v>
          </cell>
          <cell r="N1686" t="str">
            <v>Y</v>
          </cell>
          <cell r="O1686">
            <v>3</v>
          </cell>
          <cell r="Q1686" t="str">
            <v>60-90</v>
          </cell>
          <cell r="R1686" t="str">
            <v>N</v>
          </cell>
        </row>
        <row r="1687">
          <cell r="G1687" t="str">
            <v>CHANES</v>
          </cell>
          <cell r="H1687" t="str">
            <v>MANH</v>
          </cell>
          <cell r="I1687" t="str">
            <v>M</v>
          </cell>
          <cell r="J1687" t="str">
            <v>O</v>
          </cell>
          <cell r="K1687" t="str">
            <v>OH</v>
          </cell>
          <cell r="L1687">
            <v>4</v>
          </cell>
          <cell r="M1687">
            <v>4</v>
          </cell>
          <cell r="N1687" t="str">
            <v>Y</v>
          </cell>
          <cell r="O1687">
            <v>3</v>
          </cell>
          <cell r="Q1687" t="str">
            <v>60-90</v>
          </cell>
          <cell r="R1687" t="str">
            <v>N</v>
          </cell>
          <cell r="U1687" t="str">
            <v>TOOK 15J</v>
          </cell>
        </row>
        <row r="1688">
          <cell r="G1688" t="str">
            <v>DRISCOLL</v>
          </cell>
          <cell r="H1688" t="str">
            <v>MANH</v>
          </cell>
          <cell r="I1688" t="str">
            <v>D</v>
          </cell>
          <cell r="J1688" t="str">
            <v>N</v>
          </cell>
          <cell r="K1688" t="str">
            <v>RA</v>
          </cell>
          <cell r="L1688">
            <v>4</v>
          </cell>
          <cell r="M1688">
            <v>4</v>
          </cell>
          <cell r="N1688" t="str">
            <v>Y</v>
          </cell>
          <cell r="O1688">
            <v>1</v>
          </cell>
          <cell r="Q1688" t="str">
            <v>30-60</v>
          </cell>
          <cell r="R1688" t="str">
            <v>W</v>
          </cell>
          <cell r="U1688" t="str">
            <v>TOOK 15J</v>
          </cell>
        </row>
        <row r="1689">
          <cell r="G1689" t="str">
            <v>DRISCOLL</v>
          </cell>
          <cell r="H1689" t="str">
            <v>MANH</v>
          </cell>
          <cell r="I1689" t="str">
            <v>D</v>
          </cell>
          <cell r="J1689" t="str">
            <v>N</v>
          </cell>
          <cell r="K1689" t="str">
            <v>RA</v>
          </cell>
          <cell r="L1689">
            <v>4</v>
          </cell>
          <cell r="O1689">
            <v>1</v>
          </cell>
          <cell r="Q1689" t="str">
            <v>30-60</v>
          </cell>
          <cell r="R1689" t="str">
            <v>W</v>
          </cell>
          <cell r="U1689" t="str">
            <v>TOOK 15J</v>
          </cell>
        </row>
        <row r="1690">
          <cell r="G1690" t="str">
            <v>VULELZ</v>
          </cell>
          <cell r="H1690" t="str">
            <v>NYC</v>
          </cell>
          <cell r="I1690" t="str">
            <v>D</v>
          </cell>
          <cell r="J1690" t="str">
            <v>M</v>
          </cell>
          <cell r="K1690" t="str">
            <v>RA</v>
          </cell>
          <cell r="L1690">
            <v>5</v>
          </cell>
          <cell r="M1690">
            <v>3</v>
          </cell>
          <cell r="N1690" t="str">
            <v>Y</v>
          </cell>
          <cell r="O1690">
            <v>3</v>
          </cell>
          <cell r="Q1690" t="str">
            <v>60-90</v>
          </cell>
          <cell r="R1690" t="str">
            <v>W</v>
          </cell>
          <cell r="W1690">
            <v>37821</v>
          </cell>
        </row>
        <row r="1691">
          <cell r="G1691" t="str">
            <v>VULELZ</v>
          </cell>
          <cell r="H1691" t="str">
            <v>NYC</v>
          </cell>
          <cell r="I1691" t="str">
            <v>D</v>
          </cell>
          <cell r="J1691" t="str">
            <v>M</v>
          </cell>
          <cell r="L1691">
            <v>5</v>
          </cell>
          <cell r="M1691">
            <v>3</v>
          </cell>
          <cell r="N1691" t="str">
            <v>Y</v>
          </cell>
          <cell r="O1691">
            <v>3</v>
          </cell>
          <cell r="Q1691" t="str">
            <v>60-90</v>
          </cell>
          <cell r="W1691">
            <v>0</v>
          </cell>
        </row>
        <row r="1692">
          <cell r="G1692" t="str">
            <v>WATTENBERG</v>
          </cell>
          <cell r="H1692" t="str">
            <v>MANH</v>
          </cell>
          <cell r="I1692" t="str">
            <v>M</v>
          </cell>
          <cell r="J1692" t="str">
            <v>M</v>
          </cell>
          <cell r="K1692" t="str">
            <v>RA</v>
          </cell>
          <cell r="L1692">
            <v>4</v>
          </cell>
          <cell r="M1692">
            <v>2</v>
          </cell>
          <cell r="N1692" t="str">
            <v>T</v>
          </cell>
          <cell r="O1692">
            <v>2</v>
          </cell>
          <cell r="Q1692" t="str">
            <v>60-90</v>
          </cell>
          <cell r="R1692" t="str">
            <v>W</v>
          </cell>
          <cell r="W1692">
            <v>37822</v>
          </cell>
        </row>
        <row r="1693">
          <cell r="G1693" t="str">
            <v>DRISCOLL</v>
          </cell>
          <cell r="H1693" t="str">
            <v>MANH</v>
          </cell>
          <cell r="I1693" t="str">
            <v>D</v>
          </cell>
          <cell r="J1693" t="str">
            <v>N</v>
          </cell>
          <cell r="K1693" t="str">
            <v>RA</v>
          </cell>
          <cell r="L1693">
            <v>2</v>
          </cell>
          <cell r="M1693">
            <v>2</v>
          </cell>
          <cell r="N1693" t="str">
            <v>T</v>
          </cell>
          <cell r="O1693">
            <v>1</v>
          </cell>
          <cell r="Q1693" t="str">
            <v>30-60</v>
          </cell>
          <cell r="R1693" t="str">
            <v>W</v>
          </cell>
          <cell r="U1693" t="str">
            <v>RETURN APPLIED FOR 16J</v>
          </cell>
          <cell r="W1693">
            <v>37822</v>
          </cell>
        </row>
        <row r="1694">
          <cell r="G1694" t="str">
            <v>KENNY</v>
          </cell>
          <cell r="H1694" t="str">
            <v>USA</v>
          </cell>
          <cell r="I1694" t="str">
            <v>O</v>
          </cell>
          <cell r="J1694" t="str">
            <v>M</v>
          </cell>
          <cell r="K1694" t="str">
            <v>RA</v>
          </cell>
          <cell r="L1694">
            <v>2</v>
          </cell>
          <cell r="M1694">
            <v>2</v>
          </cell>
          <cell r="N1694" t="str">
            <v>T</v>
          </cell>
          <cell r="O1694">
            <v>2</v>
          </cell>
          <cell r="Q1694" t="str">
            <v>60-90</v>
          </cell>
          <cell r="R1694" t="str">
            <v>W</v>
          </cell>
          <cell r="U1694" t="str">
            <v>RETURN APPLIED FOR 16J</v>
          </cell>
          <cell r="W1694">
            <v>37822</v>
          </cell>
        </row>
        <row r="1695">
          <cell r="G1695" t="str">
            <v>MALDE</v>
          </cell>
          <cell r="H1695" t="str">
            <v>O</v>
          </cell>
          <cell r="I1695" t="str">
            <v>D</v>
          </cell>
          <cell r="J1695" t="str">
            <v>M</v>
          </cell>
          <cell r="K1695" t="str">
            <v>RA</v>
          </cell>
          <cell r="L1695">
            <v>4</v>
          </cell>
          <cell r="M1695">
            <v>1</v>
          </cell>
          <cell r="N1695" t="str">
            <v>N</v>
          </cell>
          <cell r="O1695">
            <v>1</v>
          </cell>
          <cell r="Q1695" t="str">
            <v>60-90</v>
          </cell>
          <cell r="R1695" t="str">
            <v>B</v>
          </cell>
          <cell r="S1695" t="str">
            <v>GUY (DJ KNIGHT)</v>
          </cell>
          <cell r="U1695" t="str">
            <v>RETURN APPLIED FOR 16J</v>
          </cell>
          <cell r="W1695">
            <v>37822</v>
          </cell>
        </row>
        <row r="1696">
          <cell r="G1696" t="str">
            <v>HOWES</v>
          </cell>
          <cell r="H1696" t="str">
            <v>NYC</v>
          </cell>
          <cell r="I1696" t="str">
            <v>D</v>
          </cell>
          <cell r="J1696" t="str">
            <v>U</v>
          </cell>
          <cell r="K1696" t="str">
            <v>RA</v>
          </cell>
          <cell r="L1696">
            <v>5</v>
          </cell>
          <cell r="M1696">
            <v>2</v>
          </cell>
          <cell r="N1696" t="str">
            <v>Y</v>
          </cell>
          <cell r="O1696">
            <v>1</v>
          </cell>
          <cell r="Q1696" t="str">
            <v>60-90</v>
          </cell>
          <cell r="R1696" t="str">
            <v>W</v>
          </cell>
          <cell r="S1696" t="str">
            <v>GUY (DJ KNIGHT)</v>
          </cell>
          <cell r="W1696">
            <v>37822</v>
          </cell>
        </row>
        <row r="1697">
          <cell r="G1697" t="str">
            <v>IANNING</v>
          </cell>
          <cell r="H1697" t="str">
            <v>MANH</v>
          </cell>
          <cell r="I1697" t="str">
            <v>D</v>
          </cell>
          <cell r="J1697" t="str">
            <v>U</v>
          </cell>
          <cell r="K1697" t="str">
            <v>RA</v>
          </cell>
          <cell r="L1697">
            <v>4</v>
          </cell>
          <cell r="M1697">
            <v>2</v>
          </cell>
          <cell r="N1697" t="str">
            <v>N</v>
          </cell>
          <cell r="O1697">
            <v>3</v>
          </cell>
          <cell r="Q1697" t="str">
            <v>60-90</v>
          </cell>
          <cell r="R1697" t="str">
            <v>W</v>
          </cell>
          <cell r="S1697" t="str">
            <v>GUY (DJ KNIGHT)</v>
          </cell>
          <cell r="W1697">
            <v>37822</v>
          </cell>
        </row>
        <row r="1698">
          <cell r="G1698" t="str">
            <v>WHITE</v>
          </cell>
          <cell r="H1698" t="str">
            <v>MANH</v>
          </cell>
          <cell r="I1698" t="str">
            <v>M</v>
          </cell>
          <cell r="J1698" t="str">
            <v>O</v>
          </cell>
          <cell r="K1698" t="str">
            <v>RA</v>
          </cell>
          <cell r="L1698">
            <v>3</v>
          </cell>
          <cell r="M1698">
            <v>1</v>
          </cell>
          <cell r="N1698" t="str">
            <v>Y</v>
          </cell>
          <cell r="O1698">
            <v>1</v>
          </cell>
          <cell r="Q1698" t="str">
            <v>60-90</v>
          </cell>
          <cell r="R1698" t="str">
            <v>W</v>
          </cell>
          <cell r="W1698">
            <v>37822</v>
          </cell>
        </row>
        <row r="1699">
          <cell r="G1699" t="str">
            <v>QUEALY</v>
          </cell>
          <cell r="H1699" t="str">
            <v>MANH</v>
          </cell>
          <cell r="I1699" t="str">
            <v>M</v>
          </cell>
          <cell r="J1699" t="str">
            <v>N</v>
          </cell>
          <cell r="K1699" t="str">
            <v>RA</v>
          </cell>
          <cell r="L1699">
            <v>3</v>
          </cell>
          <cell r="M1699">
            <v>2</v>
          </cell>
          <cell r="N1699" t="str">
            <v>Y</v>
          </cell>
          <cell r="O1699">
            <v>1</v>
          </cell>
          <cell r="Q1699" t="str">
            <v>30-60</v>
          </cell>
          <cell r="R1699" t="str">
            <v>B</v>
          </cell>
          <cell r="S1699" t="str">
            <v>Thomas Quealy (Greenthal)</v>
          </cell>
          <cell r="W1699">
            <v>37822</v>
          </cell>
        </row>
        <row r="1700">
          <cell r="G1700" t="str">
            <v>BOWES</v>
          </cell>
          <cell r="H1700" t="str">
            <v>MANH</v>
          </cell>
          <cell r="I1700" t="str">
            <v>M</v>
          </cell>
          <cell r="J1700" t="str">
            <v>N</v>
          </cell>
          <cell r="K1700" t="str">
            <v>RA</v>
          </cell>
          <cell r="L1700">
            <v>5</v>
          </cell>
          <cell r="M1700">
            <v>2</v>
          </cell>
          <cell r="N1700" t="str">
            <v>N</v>
          </cell>
          <cell r="O1700">
            <v>2</v>
          </cell>
          <cell r="Q1700" t="str">
            <v>60-90</v>
          </cell>
          <cell r="R1700" t="str">
            <v>W</v>
          </cell>
          <cell r="S1700" t="str">
            <v>Thomas Quealy (Greenthal)</v>
          </cell>
          <cell r="W1700">
            <v>37822</v>
          </cell>
        </row>
        <row r="1701">
          <cell r="G1701" t="str">
            <v>PODELL</v>
          </cell>
          <cell r="H1701" t="str">
            <v>TRI</v>
          </cell>
          <cell r="I1701" t="str">
            <v>O</v>
          </cell>
          <cell r="J1701" t="str">
            <v>N</v>
          </cell>
          <cell r="K1701" t="str">
            <v>RA</v>
          </cell>
          <cell r="L1701">
            <v>5</v>
          </cell>
          <cell r="M1701">
            <v>2</v>
          </cell>
          <cell r="N1701" t="str">
            <v>Y</v>
          </cell>
          <cell r="O1701">
            <v>1</v>
          </cell>
          <cell r="Q1701" t="str">
            <v>60-90</v>
          </cell>
          <cell r="R1701" t="str">
            <v>N</v>
          </cell>
          <cell r="S1701" t="str">
            <v>Thomas Quealy (Greenthal)</v>
          </cell>
          <cell r="W1701">
            <v>37822</v>
          </cell>
        </row>
        <row r="1702">
          <cell r="G1702" t="str">
            <v>WILSON</v>
          </cell>
          <cell r="H1702" t="str">
            <v>MANH</v>
          </cell>
          <cell r="I1702" t="str">
            <v>M</v>
          </cell>
          <cell r="J1702" t="str">
            <v>O</v>
          </cell>
          <cell r="K1702" t="str">
            <v>RA</v>
          </cell>
          <cell r="L1702">
            <v>5</v>
          </cell>
          <cell r="M1702">
            <v>2</v>
          </cell>
          <cell r="N1702" t="str">
            <v>N</v>
          </cell>
          <cell r="O1702">
            <v>1</v>
          </cell>
          <cell r="Q1702" t="str">
            <v>30-60</v>
          </cell>
          <cell r="R1702" t="str">
            <v>W</v>
          </cell>
        </row>
        <row r="1703">
          <cell r="G1703" t="str">
            <v>DAWSON</v>
          </cell>
          <cell r="H1703" t="str">
            <v>MANH</v>
          </cell>
          <cell r="I1703" t="str">
            <v>D</v>
          </cell>
          <cell r="J1703" t="str">
            <v>P</v>
          </cell>
          <cell r="K1703" t="str">
            <v>RA</v>
          </cell>
          <cell r="L1703">
            <v>5</v>
          </cell>
          <cell r="M1703">
            <v>2</v>
          </cell>
          <cell r="N1703" t="str">
            <v>N</v>
          </cell>
          <cell r="O1703">
            <v>1</v>
          </cell>
          <cell r="Q1703" t="str">
            <v>30-60</v>
          </cell>
          <cell r="R1703" t="str">
            <v>I</v>
          </cell>
        </row>
        <row r="1704">
          <cell r="G1704" t="str">
            <v>COHE</v>
          </cell>
          <cell r="H1704" t="str">
            <v>MANH</v>
          </cell>
          <cell r="I1704" t="str">
            <v>M</v>
          </cell>
          <cell r="J1704" t="str">
            <v>N</v>
          </cell>
          <cell r="K1704" t="str">
            <v>RA</v>
          </cell>
          <cell r="L1704">
            <v>3</v>
          </cell>
          <cell r="M1704">
            <v>2</v>
          </cell>
          <cell r="N1704" t="str">
            <v>Y</v>
          </cell>
          <cell r="O1704">
            <v>1</v>
          </cell>
          <cell r="Q1704" t="str">
            <v>30-60</v>
          </cell>
          <cell r="R1704" t="str">
            <v>B</v>
          </cell>
          <cell r="S1704" t="str">
            <v>JOSH (MANHATTAN)</v>
          </cell>
        </row>
        <row r="1705">
          <cell r="G1705" t="str">
            <v>KEARNS</v>
          </cell>
          <cell r="H1705" t="str">
            <v>MANH</v>
          </cell>
          <cell r="I1705" t="str">
            <v>D</v>
          </cell>
          <cell r="J1705" t="str">
            <v>N</v>
          </cell>
          <cell r="K1705" t="str">
            <v>RA</v>
          </cell>
          <cell r="L1705">
            <v>3</v>
          </cell>
          <cell r="M1705">
            <v>2</v>
          </cell>
          <cell r="N1705" t="str">
            <v>N</v>
          </cell>
          <cell r="O1705">
            <v>1</v>
          </cell>
          <cell r="Q1705" t="str">
            <v>60-90</v>
          </cell>
          <cell r="R1705" t="str">
            <v>B</v>
          </cell>
          <cell r="S1705" t="str">
            <v>JOSH (MANHATTAN)</v>
          </cell>
        </row>
        <row r="1706">
          <cell r="G1706" t="str">
            <v>GOLD</v>
          </cell>
          <cell r="H1706" t="str">
            <v>MANH</v>
          </cell>
          <cell r="I1706" t="str">
            <v>M</v>
          </cell>
          <cell r="J1706" t="str">
            <v>N</v>
          </cell>
          <cell r="K1706" t="str">
            <v>RA</v>
          </cell>
          <cell r="L1706">
            <v>5</v>
          </cell>
          <cell r="M1706">
            <v>2</v>
          </cell>
          <cell r="N1706" t="str">
            <v>Y</v>
          </cell>
          <cell r="O1706">
            <v>1</v>
          </cell>
          <cell r="Q1706" t="str">
            <v>60-90</v>
          </cell>
          <cell r="R1706" t="str">
            <v>O</v>
          </cell>
          <cell r="S1706" t="str">
            <v>JOSH (MANHATTAN)</v>
          </cell>
        </row>
        <row r="1707">
          <cell r="G1707" t="str">
            <v>BAKER</v>
          </cell>
          <cell r="H1707" t="str">
            <v>MANH</v>
          </cell>
          <cell r="I1707" t="str">
            <v>M</v>
          </cell>
          <cell r="K1707" t="str">
            <v>RA</v>
          </cell>
          <cell r="L1707">
            <v>5</v>
          </cell>
          <cell r="M1707">
            <v>2</v>
          </cell>
          <cell r="N1707" t="str">
            <v>Y</v>
          </cell>
          <cell r="O1707">
            <v>1</v>
          </cell>
          <cell r="Q1707" t="str">
            <v>60-90</v>
          </cell>
          <cell r="R1707" t="str">
            <v>B</v>
          </cell>
          <cell r="S1707" t="str">
            <v>JAYLIN RAMER</v>
          </cell>
        </row>
        <row r="1708">
          <cell r="G1708" t="str">
            <v>FRANKS</v>
          </cell>
          <cell r="H1708" t="str">
            <v>TRI</v>
          </cell>
          <cell r="I1708" t="str">
            <v>D</v>
          </cell>
          <cell r="J1708" t="str">
            <v>M</v>
          </cell>
          <cell r="K1708" t="str">
            <v>RA</v>
          </cell>
          <cell r="L1708">
            <v>5</v>
          </cell>
          <cell r="N1708" t="str">
            <v>N</v>
          </cell>
          <cell r="O1708">
            <v>1</v>
          </cell>
          <cell r="Q1708" t="str">
            <v>30-60</v>
          </cell>
          <cell r="R1708" t="str">
            <v>W</v>
          </cell>
          <cell r="S1708" t="str">
            <v>JAYLIN RAMER</v>
          </cell>
        </row>
        <row r="1709">
          <cell r="G1709" t="str">
            <v>SCHARGORODSKY</v>
          </cell>
          <cell r="H1709" t="str">
            <v>MANH</v>
          </cell>
          <cell r="I1709" t="str">
            <v>D</v>
          </cell>
          <cell r="J1709" t="str">
            <v>M</v>
          </cell>
          <cell r="K1709" t="str">
            <v>RA</v>
          </cell>
          <cell r="L1709">
            <v>2</v>
          </cell>
          <cell r="N1709" t="str">
            <v>N</v>
          </cell>
          <cell r="O1709">
            <v>1</v>
          </cell>
          <cell r="Q1709" t="str">
            <v>30-60</v>
          </cell>
          <cell r="R1709" t="str">
            <v>W</v>
          </cell>
          <cell r="S1709" t="str">
            <v>JAYLIN RAMER</v>
          </cell>
        </row>
        <row r="1710">
          <cell r="G1710" t="str">
            <v>BAR</v>
          </cell>
          <cell r="H1710" t="str">
            <v>MANH</v>
          </cell>
          <cell r="I1710" t="str">
            <v>D</v>
          </cell>
          <cell r="J1710" t="str">
            <v>U</v>
          </cell>
          <cell r="K1710" t="str">
            <v>RA</v>
          </cell>
          <cell r="L1710">
            <v>4</v>
          </cell>
          <cell r="M1710">
            <v>3</v>
          </cell>
          <cell r="N1710" t="str">
            <v>N</v>
          </cell>
          <cell r="O1710">
            <v>3</v>
          </cell>
          <cell r="Q1710" t="str">
            <v>30-60</v>
          </cell>
          <cell r="R1710" t="str">
            <v>W</v>
          </cell>
        </row>
        <row r="1711">
          <cell r="G1711" t="str">
            <v>BANKS</v>
          </cell>
          <cell r="H1711" t="str">
            <v>MANH</v>
          </cell>
          <cell r="I1711" t="str">
            <v>D</v>
          </cell>
          <cell r="J1711" t="str">
            <v>U</v>
          </cell>
          <cell r="K1711" t="str">
            <v>RA</v>
          </cell>
          <cell r="L1711">
            <v>3</v>
          </cell>
          <cell r="M1711">
            <v>3</v>
          </cell>
          <cell r="N1711" t="str">
            <v>N</v>
          </cell>
          <cell r="O1711">
            <v>2</v>
          </cell>
          <cell r="Q1711" t="str">
            <v>60-90</v>
          </cell>
          <cell r="R1711" t="str">
            <v>W</v>
          </cell>
        </row>
        <row r="1712">
          <cell r="G1712" t="str">
            <v>ACROSSSE</v>
          </cell>
          <cell r="H1712" t="str">
            <v>MANH</v>
          </cell>
          <cell r="I1712" t="str">
            <v>M</v>
          </cell>
          <cell r="J1712" t="str">
            <v>M</v>
          </cell>
          <cell r="L1712">
            <v>3</v>
          </cell>
          <cell r="M1712">
            <v>3</v>
          </cell>
          <cell r="N1712" t="str">
            <v>N</v>
          </cell>
          <cell r="O1712">
            <v>1</v>
          </cell>
          <cell r="Q1712" t="str">
            <v>60-90</v>
          </cell>
          <cell r="R1712" t="str">
            <v>W</v>
          </cell>
        </row>
        <row r="1713">
          <cell r="G1713" t="str">
            <v>LUTHER</v>
          </cell>
          <cell r="H1713" t="str">
            <v>O</v>
          </cell>
          <cell r="I1713" t="str">
            <v>M</v>
          </cell>
          <cell r="J1713" t="str">
            <v>M</v>
          </cell>
          <cell r="K1713" t="str">
            <v>RA</v>
          </cell>
          <cell r="L1713">
            <v>5</v>
          </cell>
          <cell r="M1713">
            <v>3</v>
          </cell>
          <cell r="N1713" t="str">
            <v>N</v>
          </cell>
          <cell r="O1713">
            <v>3</v>
          </cell>
          <cell r="Q1713" t="str">
            <v>30-60</v>
          </cell>
          <cell r="R1713" t="str">
            <v>N</v>
          </cell>
        </row>
        <row r="1714">
          <cell r="G1714" t="str">
            <v>BELL</v>
          </cell>
          <cell r="H1714" t="str">
            <v>MANH</v>
          </cell>
          <cell r="I1714" t="str">
            <v>M</v>
          </cell>
          <cell r="J1714" t="str">
            <v>O</v>
          </cell>
          <cell r="K1714" t="str">
            <v>RA</v>
          </cell>
          <cell r="L1714">
            <v>5</v>
          </cell>
          <cell r="M1714">
            <v>2</v>
          </cell>
          <cell r="N1714" t="str">
            <v>N</v>
          </cell>
          <cell r="O1714">
            <v>1</v>
          </cell>
          <cell r="Q1714" t="str">
            <v>60-90</v>
          </cell>
          <cell r="R1714" t="str">
            <v>W</v>
          </cell>
        </row>
        <row r="1715">
          <cell r="G1715" t="str">
            <v>HARDING</v>
          </cell>
          <cell r="H1715" t="str">
            <v>MANH</v>
          </cell>
          <cell r="I1715" t="str">
            <v>M</v>
          </cell>
          <cell r="J1715" t="str">
            <v>O</v>
          </cell>
          <cell r="K1715" t="str">
            <v>RA</v>
          </cell>
          <cell r="L1715">
            <v>2</v>
          </cell>
          <cell r="M1715">
            <v>2</v>
          </cell>
          <cell r="N1715" t="str">
            <v>N</v>
          </cell>
          <cell r="O1715">
            <v>2</v>
          </cell>
          <cell r="Q1715" t="str">
            <v>60-90</v>
          </cell>
          <cell r="R1715" t="str">
            <v>W</v>
          </cell>
        </row>
        <row r="1716">
          <cell r="G1716" t="str">
            <v>WOOD</v>
          </cell>
          <cell r="H1716" t="str">
            <v>TRI</v>
          </cell>
          <cell r="I1716" t="str">
            <v>M</v>
          </cell>
          <cell r="J1716" t="str">
            <v>P</v>
          </cell>
          <cell r="K1716" t="str">
            <v>OH</v>
          </cell>
          <cell r="L1716">
            <v>5</v>
          </cell>
          <cell r="M1716">
            <v>4</v>
          </cell>
          <cell r="N1716" t="str">
            <v>N</v>
          </cell>
          <cell r="O1716">
            <v>1</v>
          </cell>
          <cell r="Q1716" t="str">
            <v>30-60</v>
          </cell>
          <cell r="R1716" t="str">
            <v>N</v>
          </cell>
        </row>
        <row r="1717">
          <cell r="G1717" t="str">
            <v>TAIT</v>
          </cell>
          <cell r="H1717" t="str">
            <v>MANH</v>
          </cell>
          <cell r="I1717" t="str">
            <v>U</v>
          </cell>
          <cell r="J1717" t="str">
            <v>P</v>
          </cell>
          <cell r="K1717" t="str">
            <v>RA</v>
          </cell>
          <cell r="L1717">
            <v>4</v>
          </cell>
          <cell r="M1717">
            <v>2</v>
          </cell>
          <cell r="N1717" t="str">
            <v>N</v>
          </cell>
          <cell r="O1717">
            <v>1</v>
          </cell>
          <cell r="Q1717" t="str">
            <v>30-60</v>
          </cell>
          <cell r="R1717" t="str">
            <v>W</v>
          </cell>
        </row>
        <row r="1718">
          <cell r="G1718" t="str">
            <v>THIEL</v>
          </cell>
          <cell r="H1718" t="str">
            <v>MANH</v>
          </cell>
          <cell r="I1718" t="str">
            <v>D</v>
          </cell>
          <cell r="J1718" t="str">
            <v>U</v>
          </cell>
          <cell r="K1718" t="str">
            <v>RA</v>
          </cell>
          <cell r="L1718">
            <v>4</v>
          </cell>
          <cell r="M1718">
            <v>2</v>
          </cell>
          <cell r="N1718" t="str">
            <v>N</v>
          </cell>
          <cell r="O1718">
            <v>1</v>
          </cell>
          <cell r="Q1718" t="str">
            <v>30-60</v>
          </cell>
          <cell r="R1718" t="str">
            <v>N</v>
          </cell>
        </row>
        <row r="1719">
          <cell r="G1719" t="str">
            <v>ELISE</v>
          </cell>
          <cell r="H1719" t="str">
            <v>MANH</v>
          </cell>
          <cell r="I1719" t="str">
            <v>M</v>
          </cell>
          <cell r="J1719" t="str">
            <v>P</v>
          </cell>
          <cell r="K1719">
            <v>5</v>
          </cell>
          <cell r="L1719">
            <v>5</v>
          </cell>
          <cell r="M1719">
            <v>2</v>
          </cell>
          <cell r="N1719" t="str">
            <v>N</v>
          </cell>
          <cell r="O1719">
            <v>1</v>
          </cell>
          <cell r="Q1719" t="str">
            <v>30-60</v>
          </cell>
          <cell r="R1719" t="str">
            <v>W</v>
          </cell>
        </row>
        <row r="1720">
          <cell r="G1720" t="str">
            <v>BOMPEY</v>
          </cell>
          <cell r="H1720" t="str">
            <v>MANH</v>
          </cell>
          <cell r="I1720" t="str">
            <v>M</v>
          </cell>
          <cell r="J1720" t="str">
            <v>N</v>
          </cell>
          <cell r="K1720">
            <v>5</v>
          </cell>
          <cell r="L1720">
            <v>5</v>
          </cell>
          <cell r="M1720">
            <v>3</v>
          </cell>
          <cell r="N1720" t="str">
            <v>N</v>
          </cell>
          <cell r="O1720">
            <v>3</v>
          </cell>
          <cell r="Q1720" t="str">
            <v>60-90</v>
          </cell>
          <cell r="R1720" t="str">
            <v>B</v>
          </cell>
        </row>
        <row r="1721">
          <cell r="G1721" t="str">
            <v>QESUE</v>
          </cell>
          <cell r="H1721" t="str">
            <v>MANH</v>
          </cell>
          <cell r="I1721" t="str">
            <v>D</v>
          </cell>
          <cell r="J1721" t="str">
            <v>U</v>
          </cell>
          <cell r="K1721">
            <v>5</v>
          </cell>
          <cell r="L1721">
            <v>3</v>
          </cell>
          <cell r="M1721">
            <v>3</v>
          </cell>
          <cell r="N1721" t="str">
            <v>N</v>
          </cell>
          <cell r="O1721">
            <v>1</v>
          </cell>
          <cell r="Q1721" t="str">
            <v>30-60</v>
          </cell>
          <cell r="R1721" t="str">
            <v>W</v>
          </cell>
          <cell r="W1721">
            <v>37822</v>
          </cell>
        </row>
        <row r="1722">
          <cell r="G1722" t="str">
            <v>QESUE</v>
          </cell>
          <cell r="H1722" t="str">
            <v>MANH</v>
          </cell>
          <cell r="I1722" t="str">
            <v>D</v>
          </cell>
          <cell r="J1722" t="str">
            <v>U</v>
          </cell>
          <cell r="L1722">
            <v>3</v>
          </cell>
          <cell r="M1722">
            <v>3</v>
          </cell>
          <cell r="N1722" t="str">
            <v>N</v>
          </cell>
          <cell r="O1722">
            <v>1</v>
          </cell>
          <cell r="Q1722" t="str">
            <v>30-60</v>
          </cell>
          <cell r="R1722" t="str">
            <v>W</v>
          </cell>
          <cell r="W1722">
            <v>0</v>
          </cell>
        </row>
        <row r="1723">
          <cell r="G1723" t="str">
            <v>GILLMAN</v>
          </cell>
          <cell r="H1723" t="str">
            <v>MANH</v>
          </cell>
          <cell r="I1723" t="str">
            <v>D</v>
          </cell>
          <cell r="J1723" t="str">
            <v>M</v>
          </cell>
          <cell r="L1723">
            <v>5</v>
          </cell>
          <cell r="M1723">
            <v>2</v>
          </cell>
          <cell r="N1723" t="str">
            <v>N</v>
          </cell>
          <cell r="O1723">
            <v>2</v>
          </cell>
          <cell r="Q1723" t="str">
            <v>30-60</v>
          </cell>
          <cell r="R1723" t="str">
            <v>N</v>
          </cell>
          <cell r="U1723" t="str">
            <v>RETURN</v>
          </cell>
          <cell r="W1723">
            <v>37823</v>
          </cell>
        </row>
        <row r="1724">
          <cell r="G1724" t="str">
            <v>MAIO</v>
          </cell>
          <cell r="I1724" t="str">
            <v>D</v>
          </cell>
          <cell r="J1724" t="str">
            <v>M</v>
          </cell>
          <cell r="L1724">
            <v>5</v>
          </cell>
          <cell r="M1724">
            <v>2</v>
          </cell>
          <cell r="N1724" t="str">
            <v>N</v>
          </cell>
          <cell r="O1724">
            <v>2</v>
          </cell>
          <cell r="Q1724" t="str">
            <v>30-60</v>
          </cell>
          <cell r="R1724" t="str">
            <v>N</v>
          </cell>
          <cell r="U1724" t="str">
            <v>RETURN</v>
          </cell>
          <cell r="W1724">
            <v>37823</v>
          </cell>
        </row>
        <row r="1725">
          <cell r="G1725" t="str">
            <v>PROCTOR</v>
          </cell>
          <cell r="I1725" t="str">
            <v>D</v>
          </cell>
          <cell r="J1725" t="str">
            <v>M</v>
          </cell>
          <cell r="L1725">
            <v>5</v>
          </cell>
          <cell r="M1725">
            <v>1</v>
          </cell>
          <cell r="N1725" t="str">
            <v>N</v>
          </cell>
          <cell r="O1725">
            <v>1</v>
          </cell>
          <cell r="Q1725" t="str">
            <v>30-60</v>
          </cell>
          <cell r="R1725" t="str">
            <v>W</v>
          </cell>
          <cell r="U1725" t="str">
            <v>RETURN</v>
          </cell>
          <cell r="W1725">
            <v>37823</v>
          </cell>
        </row>
        <row r="1726">
          <cell r="G1726" t="str">
            <v>GERBEN</v>
          </cell>
          <cell r="H1726" t="str">
            <v>NYC</v>
          </cell>
          <cell r="I1726" t="str">
            <v>D</v>
          </cell>
          <cell r="J1726" t="str">
            <v>N</v>
          </cell>
          <cell r="L1726">
            <v>3</v>
          </cell>
          <cell r="M1726">
            <v>1</v>
          </cell>
          <cell r="N1726" t="str">
            <v>Y</v>
          </cell>
          <cell r="O1726">
            <v>1</v>
          </cell>
          <cell r="Q1726" t="str">
            <v>30-60</v>
          </cell>
          <cell r="R1726" t="str">
            <v>W</v>
          </cell>
          <cell r="U1726" t="str">
            <v>RETURN</v>
          </cell>
          <cell r="W1726">
            <v>37823</v>
          </cell>
        </row>
        <row r="1727">
          <cell r="G1727" t="str">
            <v>VIERNA</v>
          </cell>
          <cell r="H1727" t="str">
            <v>USA</v>
          </cell>
          <cell r="I1727" t="str">
            <v>M</v>
          </cell>
          <cell r="J1727" t="str">
            <v>N</v>
          </cell>
          <cell r="K1727" t="str">
            <v>RA</v>
          </cell>
          <cell r="L1727">
            <v>3</v>
          </cell>
          <cell r="M1727">
            <v>1</v>
          </cell>
          <cell r="N1727" t="str">
            <v>Y</v>
          </cell>
          <cell r="O1727">
            <v>1</v>
          </cell>
          <cell r="Q1727" t="str">
            <v>30-60</v>
          </cell>
          <cell r="R1727" t="str">
            <v>W</v>
          </cell>
          <cell r="W1727">
            <v>37823</v>
          </cell>
        </row>
        <row r="1728">
          <cell r="G1728" t="str">
            <v>HEYMAN</v>
          </cell>
          <cell r="H1728" t="str">
            <v>MANH</v>
          </cell>
          <cell r="I1728" t="str">
            <v>D</v>
          </cell>
          <cell r="J1728" t="str">
            <v>N</v>
          </cell>
          <cell r="K1728" t="str">
            <v>RA</v>
          </cell>
          <cell r="L1728">
            <v>5</v>
          </cell>
          <cell r="M1728">
            <v>2</v>
          </cell>
          <cell r="N1728" t="str">
            <v>N</v>
          </cell>
          <cell r="O1728">
            <v>2</v>
          </cell>
          <cell r="Q1728" t="str">
            <v>30-60</v>
          </cell>
          <cell r="R1728" t="str">
            <v>W</v>
          </cell>
          <cell r="U1728" t="str">
            <v>SHOWEd J LINE. Just looking. Lives next door</v>
          </cell>
          <cell r="W1728">
            <v>37823</v>
          </cell>
        </row>
        <row r="1729">
          <cell r="G1729" t="str">
            <v>MARTIN</v>
          </cell>
          <cell r="H1729" t="str">
            <v>MANH</v>
          </cell>
          <cell r="I1729" t="str">
            <v>D</v>
          </cell>
          <cell r="K1729" t="str">
            <v>RA</v>
          </cell>
          <cell r="L1729">
            <v>5</v>
          </cell>
          <cell r="M1729">
            <v>2</v>
          </cell>
          <cell r="N1729" t="str">
            <v>N</v>
          </cell>
          <cell r="O1729">
            <v>2</v>
          </cell>
          <cell r="Q1729" t="str">
            <v>30-60</v>
          </cell>
          <cell r="R1729" t="str">
            <v>B</v>
          </cell>
          <cell r="S1729" t="str">
            <v>JOSEPH GREGORY INC</v>
          </cell>
          <cell r="U1729" t="str">
            <v>SHOWEd J LINE. Just looking. Lives next door</v>
          </cell>
          <cell r="W1729">
            <v>37823</v>
          </cell>
        </row>
        <row r="1730">
          <cell r="G1730" t="str">
            <v>HARISH</v>
          </cell>
          <cell r="H1730" t="str">
            <v>MANH</v>
          </cell>
          <cell r="I1730" t="str">
            <v>D</v>
          </cell>
          <cell r="J1730" t="str">
            <v>M</v>
          </cell>
          <cell r="K1730" t="str">
            <v>RA</v>
          </cell>
          <cell r="L1730">
            <v>2</v>
          </cell>
          <cell r="M1730">
            <v>1</v>
          </cell>
          <cell r="N1730" t="str">
            <v>N</v>
          </cell>
          <cell r="O1730" t="str">
            <v>S</v>
          </cell>
          <cell r="Q1730" t="str">
            <v>30-60</v>
          </cell>
          <cell r="R1730" t="str">
            <v>W</v>
          </cell>
          <cell r="S1730" t="str">
            <v>JOSEPH GREGORY INC</v>
          </cell>
          <cell r="U1730" t="str">
            <v>SHOWEd J LINE. Just looking. Lives next door</v>
          </cell>
          <cell r="W1730">
            <v>37823</v>
          </cell>
        </row>
        <row r="1731">
          <cell r="G1731" t="str">
            <v>ALCARO</v>
          </cell>
          <cell r="H1731" t="str">
            <v>TRI</v>
          </cell>
          <cell r="I1731" t="str">
            <v>D</v>
          </cell>
          <cell r="J1731" t="str">
            <v>M</v>
          </cell>
          <cell r="K1731" t="str">
            <v>RA</v>
          </cell>
          <cell r="L1731">
            <v>5</v>
          </cell>
          <cell r="M1731">
            <v>1</v>
          </cell>
          <cell r="N1731" t="str">
            <v>N</v>
          </cell>
          <cell r="O1731">
            <v>1</v>
          </cell>
          <cell r="Q1731" t="str">
            <v>30-60</v>
          </cell>
          <cell r="R1731" t="str">
            <v>W</v>
          </cell>
          <cell r="S1731" t="str">
            <v>JOSEPH GREGORY INC</v>
          </cell>
          <cell r="W1731">
            <v>37823</v>
          </cell>
        </row>
        <row r="1732">
          <cell r="G1732" t="str">
            <v>SANTELLI</v>
          </cell>
          <cell r="H1732" t="str">
            <v>NYC</v>
          </cell>
          <cell r="I1732" t="str">
            <v>D</v>
          </cell>
          <cell r="J1732" t="str">
            <v>M</v>
          </cell>
          <cell r="K1732" t="str">
            <v>OC</v>
          </cell>
          <cell r="L1732">
            <v>5</v>
          </cell>
          <cell r="M1732">
            <v>1</v>
          </cell>
          <cell r="N1732" t="str">
            <v>N</v>
          </cell>
          <cell r="O1732">
            <v>1</v>
          </cell>
          <cell r="Q1732" t="str">
            <v>60-90</v>
          </cell>
          <cell r="R1732" t="str">
            <v>W</v>
          </cell>
          <cell r="W1732">
            <v>37823</v>
          </cell>
        </row>
        <row r="1733">
          <cell r="G1733" t="str">
            <v>BONILLA</v>
          </cell>
          <cell r="H1733" t="str">
            <v>O</v>
          </cell>
          <cell r="I1733" t="str">
            <v>D</v>
          </cell>
          <cell r="J1733" t="str">
            <v>M</v>
          </cell>
          <cell r="K1733" t="str">
            <v>OC</v>
          </cell>
          <cell r="L1733">
            <v>2</v>
          </cell>
          <cell r="M1733">
            <v>3</v>
          </cell>
          <cell r="N1733" t="str">
            <v>N</v>
          </cell>
          <cell r="O1733">
            <v>1</v>
          </cell>
          <cell r="Q1733" t="str">
            <v>60-90</v>
          </cell>
          <cell r="R1733" t="str">
            <v>W</v>
          </cell>
          <cell r="W1733">
            <v>37823</v>
          </cell>
        </row>
        <row r="1734">
          <cell r="G1734" t="str">
            <v>BONILLA</v>
          </cell>
          <cell r="H1734" t="str">
            <v>O</v>
          </cell>
          <cell r="I1734" t="str">
            <v>D</v>
          </cell>
          <cell r="J1734" t="str">
            <v>M</v>
          </cell>
          <cell r="K1734" t="str">
            <v>OC</v>
          </cell>
          <cell r="L1734">
            <v>2</v>
          </cell>
          <cell r="M1734">
            <v>3</v>
          </cell>
          <cell r="N1734" t="str">
            <v>N</v>
          </cell>
          <cell r="O1734">
            <v>1</v>
          </cell>
          <cell r="Q1734" t="str">
            <v>60-90</v>
          </cell>
          <cell r="R1734" t="str">
            <v>W</v>
          </cell>
          <cell r="W1734">
            <v>0</v>
          </cell>
        </row>
        <row r="1735">
          <cell r="G1735" t="str">
            <v>BONILLA</v>
          </cell>
          <cell r="H1735" t="str">
            <v>O</v>
          </cell>
          <cell r="I1735" t="str">
            <v>D</v>
          </cell>
          <cell r="J1735" t="str">
            <v>M</v>
          </cell>
          <cell r="L1735">
            <v>2</v>
          </cell>
          <cell r="M1735">
            <v>3</v>
          </cell>
          <cell r="O1735">
            <v>1</v>
          </cell>
          <cell r="Q1735" t="str">
            <v>60-90</v>
          </cell>
          <cell r="R1735" t="str">
            <v>W</v>
          </cell>
          <cell r="W1735">
            <v>0</v>
          </cell>
        </row>
        <row r="1736">
          <cell r="W1736">
            <v>0</v>
          </cell>
        </row>
        <row r="1737">
          <cell r="W1737">
            <v>0</v>
          </cell>
        </row>
        <row r="1738">
          <cell r="W1738">
            <v>0</v>
          </cell>
        </row>
        <row r="1739">
          <cell r="W1739">
            <v>0</v>
          </cell>
        </row>
        <row r="1740">
          <cell r="G1740" t="str">
            <v>Gallergher</v>
          </cell>
          <cell r="H1740" t="str">
            <v>MANH</v>
          </cell>
          <cell r="I1740" t="str">
            <v>D</v>
          </cell>
          <cell r="J1740" t="str">
            <v>N</v>
          </cell>
          <cell r="L1740">
            <v>4</v>
          </cell>
          <cell r="M1740">
            <v>1</v>
          </cell>
          <cell r="N1740" t="str">
            <v>N</v>
          </cell>
          <cell r="O1740">
            <v>1</v>
          </cell>
          <cell r="Q1740" t="str">
            <v>30-60</v>
          </cell>
          <cell r="R1740" t="str">
            <v>W</v>
          </cell>
          <cell r="W1740">
            <v>37824</v>
          </cell>
        </row>
        <row r="1741">
          <cell r="G1741" t="str">
            <v>Roth</v>
          </cell>
          <cell r="H1741" t="str">
            <v>NYC</v>
          </cell>
          <cell r="I1741" t="str">
            <v>D</v>
          </cell>
          <cell r="J1741" t="str">
            <v>N</v>
          </cell>
          <cell r="K1741" t="str">
            <v>RA</v>
          </cell>
          <cell r="L1741">
            <v>2</v>
          </cell>
          <cell r="M1741">
            <v>2</v>
          </cell>
          <cell r="N1741" t="str">
            <v>N</v>
          </cell>
          <cell r="O1741">
            <v>2</v>
          </cell>
          <cell r="Q1741" t="str">
            <v>30-60</v>
          </cell>
          <cell r="R1741" t="str">
            <v>N</v>
          </cell>
          <cell r="W1741">
            <v>37824</v>
          </cell>
        </row>
        <row r="1742">
          <cell r="G1742" t="str">
            <v>Saslow</v>
          </cell>
          <cell r="H1742" t="str">
            <v>MANH</v>
          </cell>
          <cell r="I1742" t="str">
            <v>M</v>
          </cell>
          <cell r="J1742" t="str">
            <v>N</v>
          </cell>
          <cell r="K1742" t="str">
            <v>RA</v>
          </cell>
          <cell r="L1742">
            <v>5</v>
          </cell>
          <cell r="M1742">
            <v>3</v>
          </cell>
          <cell r="N1742" t="str">
            <v>N</v>
          </cell>
          <cell r="O1742">
            <v>3</v>
          </cell>
          <cell r="Q1742" t="str">
            <v>60-90</v>
          </cell>
          <cell r="R1742" t="str">
            <v>W</v>
          </cell>
          <cell r="W1742">
            <v>37824</v>
          </cell>
        </row>
        <row r="1743">
          <cell r="G1743" t="str">
            <v>Hynes</v>
          </cell>
          <cell r="H1743" t="str">
            <v>MANH</v>
          </cell>
          <cell r="I1743" t="str">
            <v>D</v>
          </cell>
          <cell r="J1743" t="str">
            <v>N</v>
          </cell>
          <cell r="K1743" t="str">
            <v>RA</v>
          </cell>
          <cell r="L1743">
            <v>5</v>
          </cell>
          <cell r="M1743">
            <v>3</v>
          </cell>
          <cell r="N1743" t="str">
            <v>N</v>
          </cell>
          <cell r="O1743">
            <v>2</v>
          </cell>
          <cell r="Q1743" t="str">
            <v>30-60</v>
          </cell>
          <cell r="R1743" t="str">
            <v>W</v>
          </cell>
          <cell r="W1743">
            <v>37824</v>
          </cell>
        </row>
        <row r="1744">
          <cell r="G1744" t="str">
            <v>LaFontaine</v>
          </cell>
          <cell r="H1744" t="str">
            <v>MANH</v>
          </cell>
          <cell r="I1744" t="str">
            <v>M</v>
          </cell>
          <cell r="J1744" t="str">
            <v>N</v>
          </cell>
          <cell r="L1744">
            <v>3</v>
          </cell>
          <cell r="M1744">
            <v>3</v>
          </cell>
          <cell r="N1744" t="str">
            <v>N</v>
          </cell>
          <cell r="O1744">
            <v>2</v>
          </cell>
          <cell r="Q1744" t="str">
            <v>30-60</v>
          </cell>
          <cell r="R1744" t="str">
            <v>O</v>
          </cell>
          <cell r="W1744">
            <v>37824</v>
          </cell>
        </row>
        <row r="1745">
          <cell r="G1745" t="str">
            <v>LaFontaine</v>
          </cell>
          <cell r="H1745" t="str">
            <v>MANH</v>
          </cell>
          <cell r="I1745" t="str">
            <v>M</v>
          </cell>
          <cell r="J1745" t="str">
            <v>N</v>
          </cell>
          <cell r="L1745">
            <v>3</v>
          </cell>
          <cell r="N1745" t="str">
            <v>N</v>
          </cell>
          <cell r="O1745">
            <v>2</v>
          </cell>
          <cell r="Q1745" t="str">
            <v>30-60</v>
          </cell>
          <cell r="R1745" t="str">
            <v>O</v>
          </cell>
          <cell r="W1745">
            <v>0</v>
          </cell>
        </row>
        <row r="1746">
          <cell r="G1746" t="str">
            <v>LaFontaine</v>
          </cell>
          <cell r="H1746" t="str">
            <v>MANH</v>
          </cell>
          <cell r="I1746" t="str">
            <v>M</v>
          </cell>
          <cell r="J1746" t="str">
            <v>N</v>
          </cell>
          <cell r="L1746">
            <v>3</v>
          </cell>
          <cell r="O1746">
            <v>2</v>
          </cell>
          <cell r="Q1746" t="str">
            <v>30-60</v>
          </cell>
          <cell r="R1746" t="str">
            <v>O</v>
          </cell>
          <cell r="W1746">
            <v>0</v>
          </cell>
        </row>
        <row r="1747">
          <cell r="W1747">
            <v>0</v>
          </cell>
        </row>
        <row r="1748">
          <cell r="W1748">
            <v>0</v>
          </cell>
        </row>
        <row r="1749">
          <cell r="W1749">
            <v>0</v>
          </cell>
        </row>
        <row r="1750">
          <cell r="W1750">
            <v>0</v>
          </cell>
        </row>
        <row r="1751">
          <cell r="G1751" t="str">
            <v>Edwards</v>
          </cell>
          <cell r="H1751" t="str">
            <v>MANH</v>
          </cell>
          <cell r="I1751" t="str">
            <v>M</v>
          </cell>
          <cell r="J1751" t="str">
            <v>M</v>
          </cell>
          <cell r="K1751" t="str">
            <v>OH</v>
          </cell>
          <cell r="L1751">
            <v>5</v>
          </cell>
          <cell r="M1751">
            <v>3</v>
          </cell>
          <cell r="O1751">
            <v>3</v>
          </cell>
          <cell r="Q1751" t="str">
            <v>30-60</v>
          </cell>
          <cell r="R1751" t="str">
            <v>W</v>
          </cell>
          <cell r="W1751">
            <v>37825</v>
          </cell>
        </row>
        <row r="1752">
          <cell r="G1752" t="str">
            <v>Dawson</v>
          </cell>
          <cell r="H1752" t="str">
            <v>USA</v>
          </cell>
          <cell r="I1752" t="str">
            <v>O</v>
          </cell>
          <cell r="J1752" t="str">
            <v>M</v>
          </cell>
          <cell r="K1752" t="str">
            <v>OH</v>
          </cell>
          <cell r="L1752">
            <v>4</v>
          </cell>
          <cell r="M1752">
            <v>2</v>
          </cell>
          <cell r="N1752" t="str">
            <v>Y</v>
          </cell>
          <cell r="O1752">
            <v>2</v>
          </cell>
          <cell r="Q1752" t="str">
            <v>30-60</v>
          </cell>
          <cell r="R1752" t="str">
            <v>B</v>
          </cell>
          <cell r="S1752" t="str">
            <v>Sothby's International</v>
          </cell>
          <cell r="W1752">
            <v>37825</v>
          </cell>
        </row>
        <row r="1753">
          <cell r="G1753" t="str">
            <v>Diwisi</v>
          </cell>
          <cell r="H1753" t="str">
            <v>O</v>
          </cell>
          <cell r="I1753" t="str">
            <v>D</v>
          </cell>
          <cell r="J1753" t="str">
            <v>M</v>
          </cell>
          <cell r="K1753" t="str">
            <v>OH</v>
          </cell>
          <cell r="L1753">
            <v>4</v>
          </cell>
          <cell r="M1753">
            <v>2</v>
          </cell>
          <cell r="N1753" t="str">
            <v>Y</v>
          </cell>
          <cell r="O1753">
            <v>1</v>
          </cell>
          <cell r="Q1753" t="str">
            <v>60-90</v>
          </cell>
          <cell r="R1753" t="str">
            <v>W</v>
          </cell>
          <cell r="S1753" t="str">
            <v>Sothby's International</v>
          </cell>
          <cell r="W1753">
            <v>37825</v>
          </cell>
        </row>
        <row r="1754">
          <cell r="G1754" t="str">
            <v>Thorpe</v>
          </cell>
          <cell r="H1754" t="str">
            <v>O</v>
          </cell>
          <cell r="I1754" t="str">
            <v>M</v>
          </cell>
          <cell r="J1754" t="str">
            <v>O</v>
          </cell>
          <cell r="L1754">
            <v>5</v>
          </cell>
          <cell r="M1754">
            <v>2</v>
          </cell>
          <cell r="N1754" t="str">
            <v>Y</v>
          </cell>
          <cell r="O1754">
            <v>1</v>
          </cell>
          <cell r="Q1754" t="str">
            <v>30-60</v>
          </cell>
          <cell r="R1754" t="str">
            <v>I</v>
          </cell>
          <cell r="S1754" t="str">
            <v>Sothby's International</v>
          </cell>
          <cell r="W1754">
            <v>37825</v>
          </cell>
        </row>
        <row r="1755">
          <cell r="G1755" t="str">
            <v>Banby</v>
          </cell>
          <cell r="H1755" t="str">
            <v>USA</v>
          </cell>
          <cell r="I1755" t="str">
            <v>M</v>
          </cell>
          <cell r="J1755" t="str">
            <v>M</v>
          </cell>
          <cell r="L1755">
            <v>5</v>
          </cell>
          <cell r="M1755">
            <v>2</v>
          </cell>
          <cell r="N1755" t="str">
            <v>Y</v>
          </cell>
          <cell r="O1755">
            <v>2</v>
          </cell>
          <cell r="Q1755" t="str">
            <v>30-60</v>
          </cell>
          <cell r="R1755" t="str">
            <v>W</v>
          </cell>
          <cell r="W1755">
            <v>37825</v>
          </cell>
        </row>
        <row r="1756">
          <cell r="G1756" t="str">
            <v>Koch</v>
          </cell>
          <cell r="H1756" t="str">
            <v>O</v>
          </cell>
          <cell r="I1756" t="str">
            <v>O</v>
          </cell>
          <cell r="J1756" t="str">
            <v>M</v>
          </cell>
          <cell r="L1756">
            <v>4</v>
          </cell>
          <cell r="M1756">
            <v>2</v>
          </cell>
          <cell r="N1756" t="str">
            <v>Y</v>
          </cell>
          <cell r="O1756">
            <v>1</v>
          </cell>
          <cell r="Q1756" t="str">
            <v>30-60</v>
          </cell>
          <cell r="R1756" t="str">
            <v>W</v>
          </cell>
          <cell r="W1756">
            <v>37825</v>
          </cell>
        </row>
        <row r="1757">
          <cell r="G1757" t="str">
            <v>Fisher</v>
          </cell>
          <cell r="H1757" t="str">
            <v>MANH</v>
          </cell>
          <cell r="I1757" t="str">
            <v>O</v>
          </cell>
          <cell r="J1757" t="str">
            <v>N</v>
          </cell>
          <cell r="K1757" t="str">
            <v>RA</v>
          </cell>
          <cell r="L1757">
            <v>2</v>
          </cell>
          <cell r="M1757">
            <v>2</v>
          </cell>
          <cell r="O1757">
            <v>2</v>
          </cell>
          <cell r="Q1757" t="str">
            <v>B</v>
          </cell>
          <cell r="R1757" t="str">
            <v>B</v>
          </cell>
          <cell r="S1757" t="str">
            <v>Jessie Najare</v>
          </cell>
          <cell r="W1757">
            <v>37825</v>
          </cell>
        </row>
        <row r="1758">
          <cell r="G1758" t="str">
            <v>Lentini</v>
          </cell>
          <cell r="H1758" t="str">
            <v>TRI</v>
          </cell>
          <cell r="I1758" t="str">
            <v>D</v>
          </cell>
          <cell r="J1758" t="str">
            <v>M</v>
          </cell>
          <cell r="K1758" t="str">
            <v>RA</v>
          </cell>
          <cell r="L1758">
            <v>1</v>
          </cell>
          <cell r="M1758">
            <v>2</v>
          </cell>
          <cell r="N1758" t="str">
            <v>N</v>
          </cell>
          <cell r="O1758">
            <v>2</v>
          </cell>
          <cell r="Q1758" t="str">
            <v>60-90</v>
          </cell>
          <cell r="R1758" t="str">
            <v>W</v>
          </cell>
          <cell r="S1758" t="str">
            <v>Jessie Najare</v>
          </cell>
        </row>
        <row r="1759">
          <cell r="G1759" t="str">
            <v>Harty</v>
          </cell>
          <cell r="H1759" t="str">
            <v>MANH</v>
          </cell>
          <cell r="I1759" t="str">
            <v>M</v>
          </cell>
          <cell r="J1759" t="str">
            <v>N</v>
          </cell>
          <cell r="K1759" t="str">
            <v>RA</v>
          </cell>
          <cell r="L1759">
            <v>4</v>
          </cell>
          <cell r="M1759">
            <v>3</v>
          </cell>
          <cell r="N1759" t="str">
            <v>N</v>
          </cell>
          <cell r="O1759">
            <v>3</v>
          </cell>
          <cell r="Q1759" t="str">
            <v>60-90</v>
          </cell>
          <cell r="R1759" t="str">
            <v>I</v>
          </cell>
          <cell r="S1759" t="str">
            <v>Jessie Najare</v>
          </cell>
        </row>
        <row r="1760">
          <cell r="G1760" t="str">
            <v>Wyso</v>
          </cell>
          <cell r="H1760" t="str">
            <v>MANH</v>
          </cell>
          <cell r="I1760" t="str">
            <v>D</v>
          </cell>
          <cell r="J1760" t="str">
            <v>N</v>
          </cell>
          <cell r="K1760" t="str">
            <v>RA</v>
          </cell>
          <cell r="L1760">
            <v>5</v>
          </cell>
          <cell r="M1760">
            <v>2</v>
          </cell>
          <cell r="N1760" t="str">
            <v>N</v>
          </cell>
          <cell r="O1760">
            <v>1</v>
          </cell>
          <cell r="Q1760" t="str">
            <v>30-60</v>
          </cell>
          <cell r="R1760" t="str">
            <v>N</v>
          </cell>
        </row>
        <row r="1761">
          <cell r="G1761" t="str">
            <v>Yeo</v>
          </cell>
          <cell r="H1761" t="str">
            <v>O</v>
          </cell>
          <cell r="I1761" t="str">
            <v>D</v>
          </cell>
          <cell r="J1761" t="str">
            <v>M</v>
          </cell>
          <cell r="K1761" t="str">
            <v>RA</v>
          </cell>
          <cell r="L1761">
            <v>5</v>
          </cell>
          <cell r="M1761">
            <v>1</v>
          </cell>
          <cell r="N1761" t="str">
            <v>N</v>
          </cell>
          <cell r="O1761">
            <v>1</v>
          </cell>
          <cell r="Q1761" t="str">
            <v>60-90</v>
          </cell>
          <cell r="R1761" t="str">
            <v>B</v>
          </cell>
          <cell r="S1761" t="str">
            <v>DJ Knight</v>
          </cell>
          <cell r="W1761">
            <v>37825</v>
          </cell>
        </row>
        <row r="1762">
          <cell r="G1762" t="str">
            <v>Yeo</v>
          </cell>
          <cell r="H1762" t="str">
            <v>O</v>
          </cell>
          <cell r="I1762" t="str">
            <v>D</v>
          </cell>
          <cell r="J1762" t="str">
            <v>M</v>
          </cell>
          <cell r="K1762" t="str">
            <v>RA</v>
          </cell>
          <cell r="L1762">
            <v>5</v>
          </cell>
          <cell r="M1762">
            <v>1</v>
          </cell>
          <cell r="N1762" t="str">
            <v>N</v>
          </cell>
          <cell r="O1762">
            <v>1</v>
          </cell>
          <cell r="Q1762" t="str">
            <v>60-90</v>
          </cell>
          <cell r="R1762" t="str">
            <v>B</v>
          </cell>
          <cell r="S1762" t="str">
            <v>DJ Knight</v>
          </cell>
          <cell r="W1762">
            <v>0</v>
          </cell>
        </row>
        <row r="1763">
          <cell r="G1763" t="str">
            <v>Yeo</v>
          </cell>
          <cell r="H1763" t="str">
            <v>O</v>
          </cell>
          <cell r="I1763" t="str">
            <v>D</v>
          </cell>
          <cell r="J1763" t="str">
            <v>M</v>
          </cell>
          <cell r="M1763">
            <v>1</v>
          </cell>
          <cell r="N1763" t="str">
            <v>N</v>
          </cell>
          <cell r="O1763">
            <v>1</v>
          </cell>
          <cell r="Q1763" t="str">
            <v>60-90</v>
          </cell>
          <cell r="R1763" t="str">
            <v>B</v>
          </cell>
          <cell r="S1763" t="str">
            <v>DJ Knight</v>
          </cell>
          <cell r="W1763">
            <v>0</v>
          </cell>
        </row>
        <row r="1764">
          <cell r="W1764">
            <v>0</v>
          </cell>
        </row>
        <row r="1765">
          <cell r="W1765">
            <v>0</v>
          </cell>
        </row>
        <row r="1766">
          <cell r="W1766">
            <v>0</v>
          </cell>
        </row>
        <row r="1767">
          <cell r="W1767">
            <v>0</v>
          </cell>
        </row>
        <row r="1768">
          <cell r="W1768">
            <v>0</v>
          </cell>
        </row>
        <row r="1769">
          <cell r="W1769">
            <v>0</v>
          </cell>
        </row>
        <row r="1770">
          <cell r="W1770">
            <v>0</v>
          </cell>
        </row>
        <row r="1771">
          <cell r="G1771" t="str">
            <v>Pandolf</v>
          </cell>
          <cell r="H1771" t="str">
            <v>MANH</v>
          </cell>
          <cell r="I1771" t="str">
            <v>D</v>
          </cell>
          <cell r="K1771" t="str">
            <v>RA</v>
          </cell>
          <cell r="L1771">
            <v>5</v>
          </cell>
          <cell r="N1771" t="str">
            <v>N</v>
          </cell>
          <cell r="O1771">
            <v>1</v>
          </cell>
          <cell r="R1771" t="str">
            <v>B</v>
          </cell>
          <cell r="S1771" t="str">
            <v>Manhattan Apts.</v>
          </cell>
          <cell r="W1771">
            <v>37826</v>
          </cell>
        </row>
        <row r="1772">
          <cell r="G1772" t="str">
            <v>Leitner</v>
          </cell>
          <cell r="H1772" t="str">
            <v>MANH</v>
          </cell>
          <cell r="I1772" t="str">
            <v>D</v>
          </cell>
          <cell r="J1772" t="str">
            <v>O</v>
          </cell>
          <cell r="K1772" t="str">
            <v>RA</v>
          </cell>
          <cell r="L1772">
            <v>3</v>
          </cell>
          <cell r="M1772">
            <v>1</v>
          </cell>
          <cell r="N1772" t="str">
            <v>Y</v>
          </cell>
          <cell r="O1772">
            <v>1</v>
          </cell>
          <cell r="Q1772" t="str">
            <v>30-60</v>
          </cell>
          <cell r="R1772" t="str">
            <v>W</v>
          </cell>
          <cell r="S1772" t="str">
            <v>Manhattan Apts.</v>
          </cell>
          <cell r="W1772">
            <v>37826</v>
          </cell>
        </row>
        <row r="1773">
          <cell r="G1773" t="str">
            <v>Mehr</v>
          </cell>
          <cell r="H1773" t="str">
            <v>MANH</v>
          </cell>
          <cell r="I1773" t="str">
            <v>D</v>
          </cell>
          <cell r="J1773" t="str">
            <v>U</v>
          </cell>
          <cell r="K1773" t="str">
            <v>RA</v>
          </cell>
          <cell r="L1773">
            <v>5</v>
          </cell>
          <cell r="M1773">
            <v>1</v>
          </cell>
          <cell r="N1773" t="str">
            <v>Y</v>
          </cell>
          <cell r="O1773">
            <v>1</v>
          </cell>
          <cell r="Q1773" t="str">
            <v>30-60</v>
          </cell>
          <cell r="R1773" t="str">
            <v>B</v>
          </cell>
          <cell r="S1773" t="str">
            <v>Farah Mough</v>
          </cell>
          <cell r="W1773">
            <v>37826</v>
          </cell>
        </row>
        <row r="1774">
          <cell r="G1774" t="str">
            <v>Passero</v>
          </cell>
          <cell r="H1774" t="str">
            <v>MANH</v>
          </cell>
          <cell r="I1774" t="str">
            <v>O</v>
          </cell>
          <cell r="J1774" t="str">
            <v>M</v>
          </cell>
          <cell r="K1774" t="str">
            <v>OH</v>
          </cell>
          <cell r="L1774">
            <v>5</v>
          </cell>
          <cell r="M1774">
            <v>2</v>
          </cell>
          <cell r="N1774" t="str">
            <v>Y</v>
          </cell>
          <cell r="O1774">
            <v>2</v>
          </cell>
          <cell r="Q1774" t="str">
            <v>30-60</v>
          </cell>
          <cell r="R1774" t="str">
            <v>B</v>
          </cell>
          <cell r="S1774" t="str">
            <v>Farah Mough</v>
          </cell>
          <cell r="W1774">
            <v>37826</v>
          </cell>
        </row>
        <row r="1775">
          <cell r="G1775" t="str">
            <v>Barracola</v>
          </cell>
          <cell r="H1775" t="str">
            <v>O</v>
          </cell>
          <cell r="I1775" t="str">
            <v>D</v>
          </cell>
          <cell r="J1775" t="str">
            <v>N</v>
          </cell>
          <cell r="K1775" t="str">
            <v>OH</v>
          </cell>
          <cell r="L1775">
            <v>5</v>
          </cell>
          <cell r="M1775">
            <v>2</v>
          </cell>
          <cell r="N1775" t="str">
            <v>Y</v>
          </cell>
          <cell r="O1775">
            <v>2</v>
          </cell>
          <cell r="Q1775" t="str">
            <v>30-60</v>
          </cell>
          <cell r="R1775" t="str">
            <v>W</v>
          </cell>
          <cell r="S1775" t="str">
            <v>Farah Mough</v>
          </cell>
          <cell r="W1775">
            <v>37826</v>
          </cell>
        </row>
        <row r="1776">
          <cell r="G1776" t="str">
            <v>Khouw</v>
          </cell>
          <cell r="H1776" t="str">
            <v>MANH</v>
          </cell>
          <cell r="I1776" t="str">
            <v>D</v>
          </cell>
          <cell r="J1776" t="str">
            <v>U</v>
          </cell>
          <cell r="K1776" t="str">
            <v>RA</v>
          </cell>
          <cell r="L1776">
            <v>4</v>
          </cell>
          <cell r="M1776">
            <v>2</v>
          </cell>
          <cell r="N1776" t="str">
            <v>N</v>
          </cell>
          <cell r="O1776">
            <v>1</v>
          </cell>
          <cell r="Q1776" t="str">
            <v>60-90</v>
          </cell>
          <cell r="R1776" t="str">
            <v>W</v>
          </cell>
          <cell r="W1776">
            <v>37826</v>
          </cell>
        </row>
        <row r="1777">
          <cell r="G1777" t="str">
            <v>Kupper</v>
          </cell>
          <cell r="H1777" t="str">
            <v>USA</v>
          </cell>
          <cell r="I1777" t="str">
            <v>D</v>
          </cell>
          <cell r="J1777" t="str">
            <v>O</v>
          </cell>
          <cell r="K1777" t="str">
            <v>RA</v>
          </cell>
          <cell r="L1777">
            <v>4</v>
          </cell>
          <cell r="M1777">
            <v>1</v>
          </cell>
          <cell r="N1777" t="str">
            <v>N</v>
          </cell>
          <cell r="O1777">
            <v>2</v>
          </cell>
          <cell r="Q1777" t="str">
            <v>30-60</v>
          </cell>
          <cell r="R1777" t="str">
            <v>W</v>
          </cell>
          <cell r="W1777">
            <v>37826</v>
          </cell>
        </row>
        <row r="1778">
          <cell r="G1778" t="str">
            <v>Paz</v>
          </cell>
          <cell r="H1778" t="str">
            <v>MANH</v>
          </cell>
          <cell r="I1778" t="str">
            <v>D</v>
          </cell>
          <cell r="J1778" t="str">
            <v>N</v>
          </cell>
          <cell r="K1778" t="str">
            <v>RA</v>
          </cell>
          <cell r="L1778">
            <v>4</v>
          </cell>
          <cell r="M1778">
            <v>1</v>
          </cell>
          <cell r="N1778" t="str">
            <v>N</v>
          </cell>
          <cell r="O1778">
            <v>2</v>
          </cell>
          <cell r="Q1778" t="str">
            <v>30-60</v>
          </cell>
          <cell r="R1778" t="str">
            <v>W</v>
          </cell>
          <cell r="W1778">
            <v>37826</v>
          </cell>
        </row>
        <row r="1779">
          <cell r="G1779" t="str">
            <v>Mehr</v>
          </cell>
          <cell r="H1779" t="str">
            <v>DE</v>
          </cell>
          <cell r="I1779" t="str">
            <v>D</v>
          </cell>
          <cell r="J1779" t="str">
            <v>N</v>
          </cell>
          <cell r="K1779" t="str">
            <v>RA</v>
          </cell>
          <cell r="M1779">
            <v>2</v>
          </cell>
          <cell r="N1779" t="str">
            <v>N</v>
          </cell>
          <cell r="O1779">
            <v>2</v>
          </cell>
          <cell r="Q1779" t="str">
            <v>60-90</v>
          </cell>
          <cell r="R1779" t="str">
            <v>W</v>
          </cell>
          <cell r="W1779">
            <v>37826</v>
          </cell>
        </row>
        <row r="1780">
          <cell r="G1780" t="str">
            <v>Long</v>
          </cell>
          <cell r="H1780" t="str">
            <v>MANH</v>
          </cell>
          <cell r="I1780" t="str">
            <v>D</v>
          </cell>
          <cell r="J1780" t="str">
            <v>U</v>
          </cell>
          <cell r="K1780" t="str">
            <v>RA</v>
          </cell>
          <cell r="L1780">
            <v>5</v>
          </cell>
          <cell r="M1780">
            <v>3</v>
          </cell>
          <cell r="N1780" t="str">
            <v>N</v>
          </cell>
          <cell r="O1780">
            <v>1</v>
          </cell>
          <cell r="Q1780" t="str">
            <v>IMMED</v>
          </cell>
          <cell r="R1780" t="str">
            <v>I</v>
          </cell>
          <cell r="W1780">
            <v>37826</v>
          </cell>
        </row>
        <row r="1781">
          <cell r="G1781" t="str">
            <v>Kaufman</v>
          </cell>
          <cell r="H1781" t="str">
            <v>MANH</v>
          </cell>
          <cell r="I1781" t="str">
            <v>D</v>
          </cell>
          <cell r="J1781" t="str">
            <v>O</v>
          </cell>
          <cell r="K1781" t="str">
            <v>RA</v>
          </cell>
          <cell r="L1781">
            <v>5</v>
          </cell>
          <cell r="M1781">
            <v>1</v>
          </cell>
          <cell r="N1781" t="str">
            <v>N</v>
          </cell>
          <cell r="O1781" t="str">
            <v>S</v>
          </cell>
          <cell r="Q1781" t="str">
            <v>30-60</v>
          </cell>
          <cell r="R1781" t="str">
            <v>O</v>
          </cell>
          <cell r="W1781">
            <v>37826</v>
          </cell>
        </row>
        <row r="1782">
          <cell r="G1782" t="str">
            <v>Kaufman</v>
          </cell>
          <cell r="H1782" t="str">
            <v>MANH</v>
          </cell>
          <cell r="I1782" t="str">
            <v>D</v>
          </cell>
          <cell r="J1782" t="str">
            <v>O</v>
          </cell>
          <cell r="K1782" t="str">
            <v>RA</v>
          </cell>
          <cell r="L1782">
            <v>5</v>
          </cell>
          <cell r="M1782">
            <v>1</v>
          </cell>
          <cell r="N1782" t="str">
            <v>N</v>
          </cell>
          <cell r="O1782" t="str">
            <v>S</v>
          </cell>
          <cell r="Q1782" t="str">
            <v>30-60</v>
          </cell>
          <cell r="R1782" t="str">
            <v>O</v>
          </cell>
          <cell r="W1782">
            <v>0</v>
          </cell>
        </row>
        <row r="1783">
          <cell r="G1783" t="str">
            <v>Kaufman</v>
          </cell>
          <cell r="H1783" t="str">
            <v>MANH</v>
          </cell>
          <cell r="I1783" t="str">
            <v>D</v>
          </cell>
          <cell r="J1783" t="str">
            <v>O</v>
          </cell>
          <cell r="K1783" t="str">
            <v>RA</v>
          </cell>
          <cell r="L1783">
            <v>5</v>
          </cell>
          <cell r="M1783">
            <v>1</v>
          </cell>
          <cell r="N1783" t="str">
            <v>N</v>
          </cell>
          <cell r="O1783" t="str">
            <v>S</v>
          </cell>
          <cell r="Q1783" t="str">
            <v>30-60</v>
          </cell>
          <cell r="R1783" t="str">
            <v>O</v>
          </cell>
          <cell r="W1783">
            <v>0</v>
          </cell>
        </row>
        <row r="1784">
          <cell r="G1784" t="str">
            <v>Hazy</v>
          </cell>
          <cell r="H1784" t="str">
            <v>MANH</v>
          </cell>
          <cell r="I1784" t="str">
            <v>D</v>
          </cell>
          <cell r="J1784" t="str">
            <v>N</v>
          </cell>
          <cell r="L1784">
            <v>4</v>
          </cell>
          <cell r="M1784">
            <v>1</v>
          </cell>
          <cell r="N1784" t="str">
            <v>N</v>
          </cell>
          <cell r="O1784">
            <v>1</v>
          </cell>
          <cell r="Q1784" t="str">
            <v>30-60</v>
          </cell>
          <cell r="R1784" t="str">
            <v>W</v>
          </cell>
          <cell r="W1784">
            <v>37827</v>
          </cell>
        </row>
        <row r="1785">
          <cell r="G1785" t="str">
            <v>Welsh</v>
          </cell>
          <cell r="H1785" t="str">
            <v>MANH</v>
          </cell>
          <cell r="I1785" t="str">
            <v>D</v>
          </cell>
          <cell r="J1785" t="str">
            <v>S</v>
          </cell>
          <cell r="K1785" t="str">
            <v>OH</v>
          </cell>
          <cell r="L1785">
            <v>5</v>
          </cell>
          <cell r="M1785">
            <v>2</v>
          </cell>
          <cell r="N1785" t="str">
            <v>N</v>
          </cell>
          <cell r="O1785">
            <v>1</v>
          </cell>
          <cell r="Q1785" t="str">
            <v>30-60</v>
          </cell>
          <cell r="R1785" t="str">
            <v>N</v>
          </cell>
          <cell r="W1785">
            <v>37827</v>
          </cell>
        </row>
        <row r="1786">
          <cell r="G1786" t="str">
            <v>Bothwell</v>
          </cell>
          <cell r="H1786" t="str">
            <v>MANH</v>
          </cell>
          <cell r="I1786" t="str">
            <v>D</v>
          </cell>
          <cell r="J1786" t="str">
            <v>S</v>
          </cell>
          <cell r="K1786" t="str">
            <v>RA</v>
          </cell>
          <cell r="L1786">
            <v>2</v>
          </cell>
          <cell r="M1786">
            <v>2</v>
          </cell>
          <cell r="N1786" t="str">
            <v>N</v>
          </cell>
          <cell r="O1786">
            <v>1</v>
          </cell>
          <cell r="Q1786" t="str">
            <v>30-60</v>
          </cell>
          <cell r="R1786" t="str">
            <v>I</v>
          </cell>
          <cell r="W1786">
            <v>37827</v>
          </cell>
        </row>
        <row r="1787">
          <cell r="G1787" t="str">
            <v>Kaufman</v>
          </cell>
          <cell r="H1787" t="str">
            <v>O</v>
          </cell>
          <cell r="I1787" t="str">
            <v>M</v>
          </cell>
          <cell r="J1787" t="str">
            <v>M</v>
          </cell>
          <cell r="K1787" t="str">
            <v>RA</v>
          </cell>
          <cell r="L1787">
            <v>4</v>
          </cell>
          <cell r="M1787">
            <v>1</v>
          </cell>
          <cell r="N1787" t="str">
            <v>N</v>
          </cell>
          <cell r="O1787">
            <v>1</v>
          </cell>
          <cell r="Q1787" t="str">
            <v>60-90</v>
          </cell>
          <cell r="R1787" t="str">
            <v>B</v>
          </cell>
          <cell r="S1787" t="str">
            <v>Manhattan Apts</v>
          </cell>
          <cell r="W1787">
            <v>37827</v>
          </cell>
        </row>
        <row r="1788">
          <cell r="G1788" t="str">
            <v>Sun</v>
          </cell>
          <cell r="H1788" t="str">
            <v>MANH</v>
          </cell>
          <cell r="I1788" t="str">
            <v>O</v>
          </cell>
          <cell r="J1788" t="str">
            <v>N</v>
          </cell>
          <cell r="K1788" t="str">
            <v>RA</v>
          </cell>
          <cell r="L1788">
            <v>3</v>
          </cell>
          <cell r="M1788">
            <v>1</v>
          </cell>
          <cell r="N1788" t="str">
            <v>N</v>
          </cell>
          <cell r="O1788">
            <v>1</v>
          </cell>
          <cell r="Q1788" t="str">
            <v>30-60</v>
          </cell>
          <cell r="R1788" t="str">
            <v>W</v>
          </cell>
          <cell r="S1788" t="str">
            <v>Manhattan Apts</v>
          </cell>
          <cell r="W1788">
            <v>37827</v>
          </cell>
        </row>
        <row r="1789">
          <cell r="G1789" t="str">
            <v>Max</v>
          </cell>
          <cell r="H1789" t="str">
            <v>MANH</v>
          </cell>
          <cell r="I1789" t="str">
            <v>D</v>
          </cell>
          <cell r="J1789" t="str">
            <v>U</v>
          </cell>
          <cell r="K1789" t="str">
            <v>RA</v>
          </cell>
          <cell r="L1789">
            <v>5</v>
          </cell>
          <cell r="M1789">
            <v>2</v>
          </cell>
          <cell r="N1789" t="str">
            <v>Y</v>
          </cell>
          <cell r="O1789">
            <v>2</v>
          </cell>
          <cell r="Q1789" t="str">
            <v>60-90</v>
          </cell>
          <cell r="R1789" t="str">
            <v>T</v>
          </cell>
          <cell r="S1789" t="str">
            <v>Manhattan Apts</v>
          </cell>
          <cell r="W1789">
            <v>37827</v>
          </cell>
        </row>
        <row r="1790">
          <cell r="G1790" t="str">
            <v>M'Garrirrrole</v>
          </cell>
          <cell r="H1790" t="str">
            <v>MANH</v>
          </cell>
          <cell r="I1790" t="str">
            <v>M</v>
          </cell>
          <cell r="J1790" t="str">
            <v>O</v>
          </cell>
          <cell r="K1790" t="str">
            <v>RA</v>
          </cell>
          <cell r="L1790">
            <v>4</v>
          </cell>
          <cell r="M1790">
            <v>1</v>
          </cell>
          <cell r="N1790" t="str">
            <v>N</v>
          </cell>
          <cell r="O1790">
            <v>1</v>
          </cell>
          <cell r="Q1790" t="str">
            <v>60-90</v>
          </cell>
          <cell r="R1790" t="str">
            <v>N</v>
          </cell>
          <cell r="W1790">
            <v>37827</v>
          </cell>
        </row>
        <row r="1791">
          <cell r="G1791" t="str">
            <v>Furmar</v>
          </cell>
          <cell r="H1791" t="str">
            <v>O</v>
          </cell>
          <cell r="I1791" t="str">
            <v>M</v>
          </cell>
          <cell r="J1791" t="str">
            <v>O</v>
          </cell>
          <cell r="K1791" t="str">
            <v>OH</v>
          </cell>
          <cell r="L1791">
            <v>4</v>
          </cell>
          <cell r="M1791">
            <v>1</v>
          </cell>
          <cell r="N1791" t="str">
            <v>N</v>
          </cell>
          <cell r="O1791">
            <v>2</v>
          </cell>
          <cell r="Q1791" t="str">
            <v>30-60</v>
          </cell>
          <cell r="R1791" t="str">
            <v>W</v>
          </cell>
          <cell r="W1791">
            <v>37827</v>
          </cell>
        </row>
        <row r="1792">
          <cell r="G1792" t="str">
            <v>Snerman</v>
          </cell>
          <cell r="H1792" t="str">
            <v>MANH</v>
          </cell>
          <cell r="I1792" t="str">
            <v>M</v>
          </cell>
          <cell r="J1792" t="str">
            <v>U</v>
          </cell>
          <cell r="K1792" t="str">
            <v>OH</v>
          </cell>
          <cell r="L1792">
            <v>5</v>
          </cell>
          <cell r="M1792">
            <v>2</v>
          </cell>
          <cell r="N1792" t="str">
            <v>N</v>
          </cell>
          <cell r="O1792">
            <v>1</v>
          </cell>
          <cell r="Q1792" t="str">
            <v>30-60</v>
          </cell>
          <cell r="R1792" t="str">
            <v>W</v>
          </cell>
          <cell r="W1792">
            <v>37827</v>
          </cell>
        </row>
        <row r="1793">
          <cell r="G1793" t="str">
            <v>Langamore</v>
          </cell>
          <cell r="H1793" t="str">
            <v>USA</v>
          </cell>
          <cell r="I1793" t="str">
            <v>M</v>
          </cell>
          <cell r="J1793" t="str">
            <v>O</v>
          </cell>
          <cell r="K1793" t="str">
            <v>OH</v>
          </cell>
          <cell r="L1793">
            <v>5</v>
          </cell>
          <cell r="M1793">
            <v>2</v>
          </cell>
          <cell r="N1793" t="str">
            <v>Y</v>
          </cell>
          <cell r="O1793">
            <v>2</v>
          </cell>
          <cell r="Q1793" t="str">
            <v>30-60</v>
          </cell>
          <cell r="R1793" t="str">
            <v>B</v>
          </cell>
          <cell r="S1793" t="str">
            <v>Rosemarie Bernard</v>
          </cell>
          <cell r="W1793">
            <v>37827</v>
          </cell>
        </row>
        <row r="1794">
          <cell r="G1794" t="str">
            <v>Moar</v>
          </cell>
          <cell r="H1794" t="str">
            <v>MANH</v>
          </cell>
          <cell r="I1794" t="str">
            <v>M</v>
          </cell>
          <cell r="J1794" t="str">
            <v>N</v>
          </cell>
          <cell r="K1794" t="str">
            <v>OH</v>
          </cell>
          <cell r="L1794">
            <v>1</v>
          </cell>
          <cell r="M1794">
            <v>1</v>
          </cell>
          <cell r="N1794" t="str">
            <v>Y</v>
          </cell>
          <cell r="O1794" t="str">
            <v>S</v>
          </cell>
          <cell r="Q1794" t="str">
            <v>60-90</v>
          </cell>
          <cell r="R1794" t="str">
            <v>W</v>
          </cell>
          <cell r="S1794" t="str">
            <v>Rosemarie Bernard</v>
          </cell>
          <cell r="W1794">
            <v>37827</v>
          </cell>
        </row>
        <row r="1795">
          <cell r="G1795" t="str">
            <v>Buckley</v>
          </cell>
          <cell r="H1795" t="str">
            <v>MANH</v>
          </cell>
          <cell r="I1795" t="str">
            <v>D</v>
          </cell>
          <cell r="J1795" t="str">
            <v>M</v>
          </cell>
          <cell r="K1795" t="str">
            <v>RA</v>
          </cell>
          <cell r="L1795">
            <v>2</v>
          </cell>
          <cell r="M1795">
            <v>1</v>
          </cell>
          <cell r="N1795" t="str">
            <v>N</v>
          </cell>
          <cell r="O1795">
            <v>1</v>
          </cell>
          <cell r="Q1795" t="str">
            <v>IMMED</v>
          </cell>
          <cell r="R1795" t="str">
            <v>W</v>
          </cell>
          <cell r="S1795" t="str">
            <v>Rosemarie Bernard</v>
          </cell>
          <cell r="W1795">
            <v>37827</v>
          </cell>
        </row>
        <row r="1796">
          <cell r="G1796" t="str">
            <v>Buckley</v>
          </cell>
          <cell r="H1796" t="str">
            <v>MANH</v>
          </cell>
          <cell r="I1796" t="str">
            <v>D</v>
          </cell>
          <cell r="J1796" t="str">
            <v>M</v>
          </cell>
          <cell r="K1796" t="str">
            <v>RA</v>
          </cell>
          <cell r="L1796">
            <v>2</v>
          </cell>
          <cell r="M1796">
            <v>1</v>
          </cell>
          <cell r="N1796" t="str">
            <v>N</v>
          </cell>
          <cell r="O1796">
            <v>1</v>
          </cell>
          <cell r="Q1796" t="str">
            <v>IMMED</v>
          </cell>
          <cell r="R1796" t="str">
            <v>W</v>
          </cell>
          <cell r="W1796">
            <v>0</v>
          </cell>
        </row>
        <row r="1797">
          <cell r="G1797" t="str">
            <v>Buckley</v>
          </cell>
          <cell r="H1797" t="str">
            <v>MANH</v>
          </cell>
          <cell r="I1797" t="str">
            <v>D</v>
          </cell>
          <cell r="J1797" t="str">
            <v>M</v>
          </cell>
          <cell r="K1797" t="str">
            <v>RA</v>
          </cell>
          <cell r="L1797">
            <v>2</v>
          </cell>
          <cell r="N1797" t="str">
            <v>N</v>
          </cell>
          <cell r="O1797">
            <v>1</v>
          </cell>
          <cell r="Q1797" t="str">
            <v>IMMED</v>
          </cell>
          <cell r="R1797" t="str">
            <v>W</v>
          </cell>
          <cell r="W1797">
            <v>0</v>
          </cell>
        </row>
        <row r="1798">
          <cell r="W1798">
            <v>0</v>
          </cell>
        </row>
        <row r="1799">
          <cell r="W1799">
            <v>0</v>
          </cell>
        </row>
        <row r="1800">
          <cell r="W1800">
            <v>0</v>
          </cell>
        </row>
        <row r="1801">
          <cell r="W1801">
            <v>0</v>
          </cell>
        </row>
        <row r="1802">
          <cell r="G1802" t="str">
            <v>Neel</v>
          </cell>
          <cell r="H1802" t="str">
            <v>MANH</v>
          </cell>
          <cell r="I1802" t="str">
            <v>M</v>
          </cell>
          <cell r="J1802" t="str">
            <v>U</v>
          </cell>
          <cell r="L1802">
            <v>5</v>
          </cell>
          <cell r="N1802" t="str">
            <v>N</v>
          </cell>
          <cell r="O1802">
            <v>3</v>
          </cell>
          <cell r="Q1802" t="str">
            <v>60-90</v>
          </cell>
          <cell r="R1802" t="str">
            <v>N</v>
          </cell>
          <cell r="W1802">
            <v>37828</v>
          </cell>
        </row>
        <row r="1803">
          <cell r="G1803" t="str">
            <v>Landgret</v>
          </cell>
          <cell r="H1803" t="str">
            <v>O</v>
          </cell>
          <cell r="I1803" t="str">
            <v>D</v>
          </cell>
          <cell r="J1803" t="str">
            <v>S</v>
          </cell>
          <cell r="L1803">
            <v>5</v>
          </cell>
          <cell r="N1803" t="str">
            <v>Y</v>
          </cell>
          <cell r="O1803">
            <v>1</v>
          </cell>
          <cell r="Q1803" t="str">
            <v>30-60</v>
          </cell>
          <cell r="R1803" t="str">
            <v>B</v>
          </cell>
          <cell r="S1803" t="str">
            <v>SoLofts</v>
          </cell>
          <cell r="W1803">
            <v>37828</v>
          </cell>
        </row>
        <row r="1804">
          <cell r="G1804" t="str">
            <v>Sacks</v>
          </cell>
          <cell r="H1804" t="str">
            <v>O</v>
          </cell>
          <cell r="I1804" t="str">
            <v>D</v>
          </cell>
          <cell r="J1804" t="str">
            <v>M</v>
          </cell>
          <cell r="L1804">
            <v>4</v>
          </cell>
          <cell r="M1804">
            <v>2</v>
          </cell>
          <cell r="N1804" t="str">
            <v>Y</v>
          </cell>
          <cell r="O1804">
            <v>3</v>
          </cell>
          <cell r="Q1804" t="str">
            <v>IMMED</v>
          </cell>
          <cell r="R1804" t="str">
            <v>N</v>
          </cell>
          <cell r="S1804" t="str">
            <v>SoLofts</v>
          </cell>
          <cell r="W1804">
            <v>37828</v>
          </cell>
        </row>
        <row r="1805">
          <cell r="G1805" t="str">
            <v>Eugene</v>
          </cell>
          <cell r="H1805" t="str">
            <v>MANH</v>
          </cell>
          <cell r="I1805" t="str">
            <v>M</v>
          </cell>
          <cell r="J1805" t="str">
            <v>M</v>
          </cell>
          <cell r="L1805">
            <v>4</v>
          </cell>
          <cell r="M1805">
            <v>1</v>
          </cell>
          <cell r="N1805" t="str">
            <v>Y</v>
          </cell>
          <cell r="O1805">
            <v>1</v>
          </cell>
          <cell r="Q1805" t="str">
            <v>30-60</v>
          </cell>
          <cell r="R1805" t="str">
            <v>R</v>
          </cell>
          <cell r="S1805" t="str">
            <v>SoLofts</v>
          </cell>
          <cell r="W1805">
            <v>37828</v>
          </cell>
        </row>
        <row r="1806">
          <cell r="G1806" t="str">
            <v>Goldberg</v>
          </cell>
          <cell r="H1806" t="str">
            <v>TRI</v>
          </cell>
          <cell r="I1806" t="str">
            <v>O</v>
          </cell>
          <cell r="J1806" t="str">
            <v>M</v>
          </cell>
          <cell r="K1806" t="str">
            <v>OH</v>
          </cell>
          <cell r="L1806">
            <v>4</v>
          </cell>
          <cell r="M1806">
            <v>2</v>
          </cell>
          <cell r="N1806" t="str">
            <v>N</v>
          </cell>
          <cell r="O1806">
            <v>2</v>
          </cell>
          <cell r="Q1806" t="str">
            <v>60-90</v>
          </cell>
          <cell r="R1806" t="str">
            <v>W</v>
          </cell>
          <cell r="W1806">
            <v>37828</v>
          </cell>
        </row>
        <row r="1807">
          <cell r="G1807" t="str">
            <v>Werneck</v>
          </cell>
          <cell r="H1807" t="str">
            <v>MANH</v>
          </cell>
          <cell r="I1807" t="str">
            <v>D</v>
          </cell>
          <cell r="J1807" t="str">
            <v>O</v>
          </cell>
          <cell r="K1807" t="str">
            <v>RA</v>
          </cell>
          <cell r="L1807">
            <v>3</v>
          </cell>
          <cell r="M1807">
            <v>2</v>
          </cell>
          <cell r="N1807" t="str">
            <v>N</v>
          </cell>
          <cell r="O1807">
            <v>1</v>
          </cell>
          <cell r="Q1807" t="str">
            <v>30-60</v>
          </cell>
          <cell r="R1807" t="str">
            <v>B</v>
          </cell>
          <cell r="S1807" t="str">
            <v>DJ Knighgts</v>
          </cell>
          <cell r="U1807" t="str">
            <v>Broker: Petra Hodge</v>
          </cell>
          <cell r="W1807">
            <v>37828</v>
          </cell>
        </row>
        <row r="1808">
          <cell r="G1808" t="str">
            <v>Luther</v>
          </cell>
          <cell r="H1808" t="str">
            <v>NYC</v>
          </cell>
          <cell r="I1808" t="str">
            <v>M</v>
          </cell>
          <cell r="J1808" t="str">
            <v>U</v>
          </cell>
          <cell r="K1808" t="str">
            <v>RH</v>
          </cell>
          <cell r="L1808">
            <v>5</v>
          </cell>
          <cell r="M1808">
            <v>3</v>
          </cell>
          <cell r="N1808" t="str">
            <v>N</v>
          </cell>
          <cell r="O1808">
            <v>3</v>
          </cell>
          <cell r="Q1808" t="str">
            <v>30-60</v>
          </cell>
          <cell r="R1808" t="str">
            <v>N</v>
          </cell>
          <cell r="S1808" t="str">
            <v>DJ Knighgts</v>
          </cell>
          <cell r="U1808" t="str">
            <v>Broker: Petra Hodge</v>
          </cell>
          <cell r="W1808">
            <v>37828</v>
          </cell>
        </row>
        <row r="1809">
          <cell r="G1809" t="str">
            <v>Kaufman</v>
          </cell>
          <cell r="H1809" t="str">
            <v>TRI</v>
          </cell>
          <cell r="I1809" t="str">
            <v>O</v>
          </cell>
          <cell r="J1809" t="str">
            <v>M</v>
          </cell>
          <cell r="K1809" t="str">
            <v>RH</v>
          </cell>
          <cell r="L1809">
            <v>5</v>
          </cell>
          <cell r="M1809">
            <v>3</v>
          </cell>
          <cell r="N1809" t="str">
            <v>Y</v>
          </cell>
          <cell r="O1809">
            <v>3</v>
          </cell>
          <cell r="Q1809" t="str">
            <v>60-90</v>
          </cell>
          <cell r="R1809" t="str">
            <v>W</v>
          </cell>
          <cell r="S1809" t="str">
            <v>DJ Knighgts</v>
          </cell>
          <cell r="U1809" t="str">
            <v>Broker: Petra Hodge</v>
          </cell>
          <cell r="W1809">
            <v>37828</v>
          </cell>
        </row>
        <row r="1810">
          <cell r="G1810" t="str">
            <v>Clifferd</v>
          </cell>
          <cell r="H1810" t="str">
            <v>USA</v>
          </cell>
          <cell r="I1810" t="str">
            <v>O</v>
          </cell>
          <cell r="J1810" t="str">
            <v>O</v>
          </cell>
          <cell r="K1810" t="str">
            <v>M</v>
          </cell>
          <cell r="L1810">
            <v>5</v>
          </cell>
          <cell r="M1810">
            <v>5</v>
          </cell>
          <cell r="N1810" t="str">
            <v>N</v>
          </cell>
          <cell r="O1810">
            <v>1</v>
          </cell>
          <cell r="Q1810" t="str">
            <v>IMMED</v>
          </cell>
          <cell r="R1810" t="str">
            <v>N</v>
          </cell>
          <cell r="W1810">
            <v>37828</v>
          </cell>
        </row>
        <row r="1811">
          <cell r="G1811" t="str">
            <v>Ryterband</v>
          </cell>
          <cell r="H1811" t="str">
            <v>TRI</v>
          </cell>
          <cell r="I1811" t="str">
            <v>M</v>
          </cell>
          <cell r="J1811" t="str">
            <v>M</v>
          </cell>
          <cell r="K1811" t="str">
            <v>M</v>
          </cell>
          <cell r="L1811">
            <v>5</v>
          </cell>
          <cell r="M1811">
            <v>4</v>
          </cell>
          <cell r="N1811" t="str">
            <v>N</v>
          </cell>
          <cell r="O1811">
            <v>3</v>
          </cell>
          <cell r="Q1811" t="str">
            <v>60-90</v>
          </cell>
          <cell r="R1811" t="str">
            <v>W</v>
          </cell>
          <cell r="W1811">
            <v>37828</v>
          </cell>
        </row>
        <row r="1812">
          <cell r="G1812" t="str">
            <v>DeVinney</v>
          </cell>
          <cell r="H1812" t="str">
            <v>TRI</v>
          </cell>
          <cell r="I1812" t="str">
            <v>D</v>
          </cell>
          <cell r="J1812" t="str">
            <v>M</v>
          </cell>
          <cell r="K1812" t="str">
            <v>M</v>
          </cell>
          <cell r="L1812">
            <v>5</v>
          </cell>
          <cell r="M1812">
            <v>2</v>
          </cell>
          <cell r="N1812" t="str">
            <v>N</v>
          </cell>
          <cell r="O1812">
            <v>1</v>
          </cell>
          <cell r="Q1812" t="str">
            <v>30-60</v>
          </cell>
          <cell r="R1812" t="str">
            <v>N</v>
          </cell>
          <cell r="U1812" t="str">
            <v>APP ON 14-E</v>
          </cell>
          <cell r="W1812">
            <v>37828</v>
          </cell>
        </row>
        <row r="1813">
          <cell r="G1813" t="str">
            <v>Firshein</v>
          </cell>
          <cell r="H1813" t="str">
            <v>MANH</v>
          </cell>
          <cell r="I1813" t="str">
            <v>D</v>
          </cell>
          <cell r="J1813" t="str">
            <v>M</v>
          </cell>
          <cell r="K1813" t="str">
            <v>RA</v>
          </cell>
          <cell r="L1813">
            <v>3</v>
          </cell>
          <cell r="M1813">
            <v>2</v>
          </cell>
          <cell r="N1813" t="str">
            <v>N</v>
          </cell>
          <cell r="O1813">
            <v>2</v>
          </cell>
          <cell r="Q1813" t="str">
            <v>30-60</v>
          </cell>
          <cell r="R1813" t="str">
            <v>W</v>
          </cell>
          <cell r="U1813" t="str">
            <v>APP ON 14-E</v>
          </cell>
          <cell r="W1813">
            <v>37828</v>
          </cell>
        </row>
        <row r="1814">
          <cell r="G1814" t="str">
            <v>Walker</v>
          </cell>
          <cell r="H1814" t="str">
            <v>O</v>
          </cell>
          <cell r="I1814" t="str">
            <v>O</v>
          </cell>
          <cell r="J1814" t="str">
            <v>M</v>
          </cell>
          <cell r="K1814" t="str">
            <v>OC</v>
          </cell>
          <cell r="L1814">
            <v>3</v>
          </cell>
          <cell r="M1814">
            <v>2</v>
          </cell>
          <cell r="N1814" t="str">
            <v>N</v>
          </cell>
          <cell r="O1814">
            <v>1</v>
          </cell>
          <cell r="Q1814" t="str">
            <v>60-90</v>
          </cell>
          <cell r="R1814" t="str">
            <v>W</v>
          </cell>
          <cell r="U1814" t="str">
            <v>APP ON 14-E</v>
          </cell>
          <cell r="W1814">
            <v>37828</v>
          </cell>
        </row>
        <row r="1815">
          <cell r="G1815" t="str">
            <v>Savitt</v>
          </cell>
          <cell r="H1815" t="str">
            <v>USA</v>
          </cell>
          <cell r="I1815" t="str">
            <v>O</v>
          </cell>
          <cell r="J1815" t="str">
            <v>O</v>
          </cell>
          <cell r="K1815" t="str">
            <v>M</v>
          </cell>
          <cell r="L1815">
            <v>3</v>
          </cell>
          <cell r="M1815">
            <v>1</v>
          </cell>
          <cell r="N1815" t="str">
            <v>N</v>
          </cell>
          <cell r="O1815">
            <v>1</v>
          </cell>
          <cell r="Q1815" t="str">
            <v>30-60</v>
          </cell>
          <cell r="R1815" t="str">
            <v>W</v>
          </cell>
        </row>
        <row r="1816">
          <cell r="G1816" t="str">
            <v>Nalyway</v>
          </cell>
          <cell r="H1816" t="str">
            <v>MANH</v>
          </cell>
          <cell r="I1816" t="str">
            <v>M</v>
          </cell>
          <cell r="J1816" t="str">
            <v>U</v>
          </cell>
          <cell r="K1816" t="str">
            <v>M</v>
          </cell>
          <cell r="L1816">
            <v>5</v>
          </cell>
          <cell r="M1816">
            <v>1</v>
          </cell>
          <cell r="N1816" t="str">
            <v>Y</v>
          </cell>
          <cell r="O1816">
            <v>2</v>
          </cell>
          <cell r="Q1816" t="str">
            <v>60-90</v>
          </cell>
          <cell r="R1816" t="str">
            <v>N</v>
          </cell>
        </row>
        <row r="1817">
          <cell r="G1817" t="str">
            <v>Donaldson</v>
          </cell>
          <cell r="H1817" t="str">
            <v>MANH</v>
          </cell>
          <cell r="I1817" t="str">
            <v>D</v>
          </cell>
          <cell r="J1817" t="str">
            <v>N</v>
          </cell>
          <cell r="K1817" t="str">
            <v>RA</v>
          </cell>
          <cell r="L1817">
            <v>3</v>
          </cell>
          <cell r="M1817">
            <v>2</v>
          </cell>
          <cell r="N1817" t="str">
            <v>N</v>
          </cell>
          <cell r="O1817">
            <v>2</v>
          </cell>
          <cell r="Q1817" t="str">
            <v>60-90</v>
          </cell>
          <cell r="R1817" t="str">
            <v>F</v>
          </cell>
        </row>
        <row r="1818">
          <cell r="G1818" t="str">
            <v>Itoh</v>
          </cell>
          <cell r="H1818" t="str">
            <v>O</v>
          </cell>
          <cell r="I1818" t="str">
            <v>D</v>
          </cell>
          <cell r="J1818" t="str">
            <v>U</v>
          </cell>
          <cell r="K1818" t="str">
            <v>RA</v>
          </cell>
          <cell r="L1818">
            <v>5</v>
          </cell>
          <cell r="M1818">
            <v>2</v>
          </cell>
          <cell r="N1818" t="str">
            <v>N</v>
          </cell>
          <cell r="O1818">
            <v>3</v>
          </cell>
          <cell r="Q1818" t="str">
            <v>60-90</v>
          </cell>
          <cell r="R1818" t="str">
            <v>W</v>
          </cell>
          <cell r="U1818" t="str">
            <v>RETURN</v>
          </cell>
        </row>
        <row r="1819">
          <cell r="G1819" t="str">
            <v>Bourgeios</v>
          </cell>
          <cell r="H1819" t="str">
            <v>O</v>
          </cell>
          <cell r="I1819" t="str">
            <v>D</v>
          </cell>
          <cell r="J1819" t="str">
            <v>S</v>
          </cell>
          <cell r="K1819" t="str">
            <v>RA</v>
          </cell>
          <cell r="L1819">
            <v>5</v>
          </cell>
          <cell r="M1819">
            <v>3</v>
          </cell>
          <cell r="N1819" t="str">
            <v>Y</v>
          </cell>
          <cell r="O1819">
            <v>2</v>
          </cell>
          <cell r="Q1819" t="str">
            <v>30-60</v>
          </cell>
          <cell r="R1819" t="str">
            <v>N</v>
          </cell>
          <cell r="U1819" t="str">
            <v>RETURN</v>
          </cell>
        </row>
        <row r="1820">
          <cell r="G1820" t="str">
            <v>Welsh</v>
          </cell>
          <cell r="H1820" t="str">
            <v>MANH</v>
          </cell>
          <cell r="I1820" t="str">
            <v>M</v>
          </cell>
          <cell r="J1820" t="str">
            <v>S</v>
          </cell>
          <cell r="K1820" t="str">
            <v>RA</v>
          </cell>
          <cell r="L1820">
            <v>5</v>
          </cell>
          <cell r="M1820">
            <v>2</v>
          </cell>
          <cell r="N1820" t="str">
            <v>N</v>
          </cell>
          <cell r="O1820">
            <v>1</v>
          </cell>
          <cell r="Q1820" t="str">
            <v>30-60</v>
          </cell>
          <cell r="R1820" t="str">
            <v>N</v>
          </cell>
          <cell r="U1820" t="str">
            <v>RETURN</v>
          </cell>
        </row>
        <row r="1821">
          <cell r="G1821" t="str">
            <v>Snellgrove</v>
          </cell>
          <cell r="H1821" t="str">
            <v>MANH</v>
          </cell>
          <cell r="I1821" t="str">
            <v>M</v>
          </cell>
          <cell r="J1821" t="str">
            <v>O</v>
          </cell>
          <cell r="K1821" t="str">
            <v>RA</v>
          </cell>
          <cell r="L1821">
            <v>4</v>
          </cell>
          <cell r="M1821">
            <v>3</v>
          </cell>
          <cell r="N1821" t="str">
            <v>N</v>
          </cell>
          <cell r="O1821">
            <v>1</v>
          </cell>
          <cell r="Q1821" t="str">
            <v>30-60</v>
          </cell>
          <cell r="R1821" t="str">
            <v>N</v>
          </cell>
          <cell r="U1821" t="str">
            <v>RETURN</v>
          </cell>
        </row>
        <row r="1822">
          <cell r="G1822" t="str">
            <v>Brown</v>
          </cell>
          <cell r="H1822" t="str">
            <v>MANH</v>
          </cell>
          <cell r="I1822" t="str">
            <v>M</v>
          </cell>
          <cell r="J1822" t="str">
            <v>U</v>
          </cell>
          <cell r="K1822" t="str">
            <v>RA</v>
          </cell>
          <cell r="L1822">
            <v>5</v>
          </cell>
          <cell r="M1822">
            <v>3</v>
          </cell>
          <cell r="N1822" t="str">
            <v>N</v>
          </cell>
          <cell r="O1822">
            <v>3</v>
          </cell>
          <cell r="Q1822" t="str">
            <v>60-90</v>
          </cell>
          <cell r="R1822" t="str">
            <v>N</v>
          </cell>
          <cell r="U1822" t="str">
            <v>RETURN</v>
          </cell>
        </row>
        <row r="1823">
          <cell r="G1823" t="str">
            <v>Smisek</v>
          </cell>
          <cell r="H1823" t="str">
            <v>TRI</v>
          </cell>
          <cell r="I1823" t="str">
            <v>D</v>
          </cell>
          <cell r="J1823" t="str">
            <v>O</v>
          </cell>
          <cell r="K1823" t="str">
            <v>RA</v>
          </cell>
          <cell r="L1823">
            <v>3</v>
          </cell>
          <cell r="M1823">
            <v>4</v>
          </cell>
          <cell r="N1823" t="str">
            <v>N</v>
          </cell>
          <cell r="O1823">
            <v>2</v>
          </cell>
          <cell r="Q1823" t="str">
            <v>60-90</v>
          </cell>
          <cell r="R1823" t="str">
            <v>N</v>
          </cell>
        </row>
        <row r="1824">
          <cell r="G1824" t="str">
            <v>Murciano</v>
          </cell>
          <cell r="H1824" t="str">
            <v>MANH</v>
          </cell>
          <cell r="I1824" t="str">
            <v>M</v>
          </cell>
          <cell r="J1824" t="str">
            <v>U</v>
          </cell>
          <cell r="K1824" t="str">
            <v>RA</v>
          </cell>
          <cell r="L1824">
            <v>5</v>
          </cell>
          <cell r="M1824">
            <v>4</v>
          </cell>
          <cell r="N1824" t="str">
            <v>N</v>
          </cell>
          <cell r="O1824">
            <v>1</v>
          </cell>
          <cell r="Q1824" t="str">
            <v>IMMED</v>
          </cell>
          <cell r="R1824" t="str">
            <v>O</v>
          </cell>
        </row>
        <row r="1825">
          <cell r="G1825" t="str">
            <v>Ferlin</v>
          </cell>
          <cell r="H1825" t="str">
            <v>O</v>
          </cell>
          <cell r="I1825" t="str">
            <v>M</v>
          </cell>
          <cell r="J1825" t="str">
            <v>N</v>
          </cell>
          <cell r="K1825" t="str">
            <v>RA</v>
          </cell>
          <cell r="L1825">
            <v>4</v>
          </cell>
          <cell r="M1825">
            <v>2</v>
          </cell>
          <cell r="N1825" t="str">
            <v>N</v>
          </cell>
          <cell r="O1825">
            <v>2</v>
          </cell>
          <cell r="Q1825" t="str">
            <v>60-90</v>
          </cell>
          <cell r="R1825" t="str">
            <v>W</v>
          </cell>
        </row>
        <row r="1826">
          <cell r="G1826" t="str">
            <v>Ferlin</v>
          </cell>
          <cell r="H1826" t="str">
            <v>O</v>
          </cell>
          <cell r="I1826" t="str">
            <v>M</v>
          </cell>
          <cell r="J1826" t="str">
            <v>N</v>
          </cell>
          <cell r="K1826" t="str">
            <v>RA</v>
          </cell>
          <cell r="L1826">
            <v>4</v>
          </cell>
          <cell r="M1826">
            <v>2</v>
          </cell>
          <cell r="N1826" t="str">
            <v>N</v>
          </cell>
          <cell r="O1826">
            <v>2</v>
          </cell>
          <cell r="Q1826" t="str">
            <v>60-90</v>
          </cell>
          <cell r="R1826" t="str">
            <v>W</v>
          </cell>
          <cell r="W1826">
            <v>0</v>
          </cell>
        </row>
        <row r="1827">
          <cell r="G1827" t="str">
            <v>Ferlin</v>
          </cell>
          <cell r="H1827" t="str">
            <v>O</v>
          </cell>
          <cell r="I1827" t="str">
            <v>M</v>
          </cell>
          <cell r="J1827" t="str">
            <v>N</v>
          </cell>
          <cell r="L1827">
            <v>4</v>
          </cell>
          <cell r="M1827">
            <v>2</v>
          </cell>
          <cell r="N1827" t="str">
            <v>N</v>
          </cell>
          <cell r="O1827">
            <v>2</v>
          </cell>
          <cell r="Q1827" t="str">
            <v>60-90</v>
          </cell>
          <cell r="R1827" t="str">
            <v>W</v>
          </cell>
          <cell r="W1827">
            <v>0</v>
          </cell>
        </row>
        <row r="1828">
          <cell r="W1828">
            <v>0</v>
          </cell>
        </row>
        <row r="1829">
          <cell r="W1829">
            <v>0</v>
          </cell>
        </row>
        <row r="1830">
          <cell r="W1830">
            <v>0</v>
          </cell>
        </row>
        <row r="1831">
          <cell r="W1831">
            <v>0</v>
          </cell>
        </row>
        <row r="1832">
          <cell r="W1832">
            <v>0</v>
          </cell>
        </row>
        <row r="1833">
          <cell r="W1833">
            <v>0</v>
          </cell>
        </row>
        <row r="1834">
          <cell r="W1834">
            <v>0</v>
          </cell>
        </row>
        <row r="1835">
          <cell r="W1835">
            <v>0</v>
          </cell>
        </row>
        <row r="1836">
          <cell r="W1836">
            <v>0</v>
          </cell>
        </row>
        <row r="1837">
          <cell r="W1837">
            <v>0</v>
          </cell>
        </row>
        <row r="1838">
          <cell r="W1838">
            <v>0</v>
          </cell>
        </row>
        <row r="1839">
          <cell r="W1839">
            <v>0</v>
          </cell>
        </row>
        <row r="1840">
          <cell r="G1840" t="str">
            <v>Lee</v>
          </cell>
          <cell r="H1840" t="str">
            <v>USA</v>
          </cell>
          <cell r="I1840" t="str">
            <v>D</v>
          </cell>
          <cell r="J1840" t="str">
            <v>M</v>
          </cell>
          <cell r="L1840">
            <v>5</v>
          </cell>
          <cell r="M1840">
            <v>2</v>
          </cell>
          <cell r="O1840">
            <v>1</v>
          </cell>
          <cell r="Q1840" t="str">
            <v>30-60</v>
          </cell>
          <cell r="W1840">
            <v>37829</v>
          </cell>
        </row>
        <row r="1841">
          <cell r="G1841" t="str">
            <v>Strait</v>
          </cell>
          <cell r="H1841" t="str">
            <v>NYC</v>
          </cell>
          <cell r="I1841" t="str">
            <v>O</v>
          </cell>
          <cell r="J1841" t="str">
            <v>M</v>
          </cell>
          <cell r="K1841" t="str">
            <v>RA</v>
          </cell>
          <cell r="L1841">
            <v>5</v>
          </cell>
          <cell r="M1841">
            <v>2</v>
          </cell>
          <cell r="N1841" t="str">
            <v>N</v>
          </cell>
          <cell r="O1841">
            <v>2</v>
          </cell>
          <cell r="Q1841" t="str">
            <v>60-90</v>
          </cell>
          <cell r="R1841" t="str">
            <v>W</v>
          </cell>
          <cell r="W1841">
            <v>37829</v>
          </cell>
        </row>
        <row r="1842">
          <cell r="G1842" t="str">
            <v>Scouler</v>
          </cell>
          <cell r="H1842" t="str">
            <v>MANH</v>
          </cell>
          <cell r="I1842" t="str">
            <v>M</v>
          </cell>
          <cell r="J1842" t="str">
            <v>N</v>
          </cell>
          <cell r="K1842" t="str">
            <v>OH</v>
          </cell>
          <cell r="L1842">
            <v>3</v>
          </cell>
          <cell r="M1842">
            <v>2</v>
          </cell>
          <cell r="N1842" t="str">
            <v>N</v>
          </cell>
          <cell r="O1842">
            <v>1</v>
          </cell>
          <cell r="Q1842" t="str">
            <v>IMMED</v>
          </cell>
          <cell r="R1842" t="str">
            <v>R</v>
          </cell>
          <cell r="U1842" t="str">
            <v>referral by: Robin Cantone</v>
          </cell>
          <cell r="W1842">
            <v>37829</v>
          </cell>
        </row>
        <row r="1843">
          <cell r="G1843" t="str">
            <v>Dorf</v>
          </cell>
          <cell r="H1843" t="str">
            <v>MANH</v>
          </cell>
          <cell r="I1843" t="str">
            <v>M</v>
          </cell>
          <cell r="J1843" t="str">
            <v>U</v>
          </cell>
          <cell r="K1843" t="str">
            <v>OH</v>
          </cell>
          <cell r="L1843">
            <v>5</v>
          </cell>
          <cell r="M1843">
            <v>2</v>
          </cell>
          <cell r="N1843" t="str">
            <v>Y</v>
          </cell>
          <cell r="O1843">
            <v>2</v>
          </cell>
          <cell r="Q1843" t="str">
            <v>30-60</v>
          </cell>
          <cell r="R1843" t="str">
            <v>W</v>
          </cell>
          <cell r="U1843" t="str">
            <v>referral by: Robin Cantone</v>
          </cell>
          <cell r="W1843">
            <v>37829</v>
          </cell>
        </row>
        <row r="1844">
          <cell r="G1844" t="str">
            <v>Amaya</v>
          </cell>
          <cell r="H1844" t="str">
            <v>MANH</v>
          </cell>
          <cell r="I1844" t="str">
            <v>D</v>
          </cell>
          <cell r="J1844" t="str">
            <v>M</v>
          </cell>
          <cell r="K1844" t="str">
            <v>OH</v>
          </cell>
          <cell r="L1844">
            <v>5</v>
          </cell>
          <cell r="M1844">
            <v>2</v>
          </cell>
          <cell r="N1844" t="str">
            <v>N</v>
          </cell>
          <cell r="O1844">
            <v>2</v>
          </cell>
          <cell r="Q1844" t="str">
            <v>IMMED</v>
          </cell>
          <cell r="R1844" t="str">
            <v>W</v>
          </cell>
          <cell r="U1844" t="str">
            <v>referral by: Robin Cantone</v>
          </cell>
          <cell r="W1844">
            <v>37829</v>
          </cell>
        </row>
        <row r="1845">
          <cell r="G1845" t="str">
            <v>Clark</v>
          </cell>
          <cell r="H1845" t="str">
            <v>O</v>
          </cell>
          <cell r="I1845" t="str">
            <v>O</v>
          </cell>
          <cell r="J1845" t="str">
            <v>M</v>
          </cell>
          <cell r="K1845" t="str">
            <v>OH</v>
          </cell>
          <cell r="L1845">
            <v>5</v>
          </cell>
          <cell r="M1845">
            <v>2</v>
          </cell>
          <cell r="N1845" t="str">
            <v>Y</v>
          </cell>
          <cell r="O1845">
            <v>3</v>
          </cell>
          <cell r="Q1845" t="str">
            <v>FLEX</v>
          </cell>
          <cell r="R1845" t="str">
            <v>W</v>
          </cell>
          <cell r="W1845">
            <v>37829</v>
          </cell>
        </row>
        <row r="1846">
          <cell r="G1846" t="str">
            <v>Wilmont</v>
          </cell>
          <cell r="H1846" t="str">
            <v>MANH</v>
          </cell>
          <cell r="I1846" t="str">
            <v>O</v>
          </cell>
          <cell r="J1846" t="str">
            <v>S</v>
          </cell>
          <cell r="K1846" t="str">
            <v>OH</v>
          </cell>
          <cell r="L1846">
            <v>5</v>
          </cell>
          <cell r="M1846">
            <v>2</v>
          </cell>
          <cell r="N1846" t="str">
            <v>Y</v>
          </cell>
          <cell r="O1846" t="str">
            <v>lrg</v>
          </cell>
          <cell r="Q1846" t="str">
            <v>60-90</v>
          </cell>
          <cell r="R1846" t="str">
            <v>I</v>
          </cell>
          <cell r="W1846">
            <v>37829</v>
          </cell>
        </row>
        <row r="1847">
          <cell r="G1847" t="str">
            <v>Davidson</v>
          </cell>
          <cell r="H1847" t="str">
            <v>MANH</v>
          </cell>
          <cell r="I1847" t="str">
            <v>O</v>
          </cell>
          <cell r="J1847" t="str">
            <v>N</v>
          </cell>
          <cell r="K1847" t="str">
            <v>RA</v>
          </cell>
          <cell r="L1847">
            <v>5</v>
          </cell>
          <cell r="M1847">
            <v>2</v>
          </cell>
          <cell r="N1847" t="str">
            <v>Y</v>
          </cell>
          <cell r="O1847">
            <v>3</v>
          </cell>
          <cell r="Q1847" t="str">
            <v>60-90</v>
          </cell>
          <cell r="R1847" t="str">
            <v>W</v>
          </cell>
          <cell r="W1847">
            <v>37829</v>
          </cell>
        </row>
        <row r="1848">
          <cell r="G1848" t="str">
            <v>Perry</v>
          </cell>
          <cell r="H1848" t="str">
            <v>MANH</v>
          </cell>
          <cell r="I1848" t="str">
            <v>M</v>
          </cell>
          <cell r="J1848" t="str">
            <v>U</v>
          </cell>
          <cell r="K1848" t="str">
            <v>RA</v>
          </cell>
          <cell r="L1848">
            <v>4</v>
          </cell>
          <cell r="M1848">
            <v>2</v>
          </cell>
          <cell r="N1848" t="str">
            <v>Y</v>
          </cell>
          <cell r="O1848">
            <v>2</v>
          </cell>
          <cell r="Q1848" t="str">
            <v>30-90</v>
          </cell>
          <cell r="R1848" t="str">
            <v>W</v>
          </cell>
          <cell r="W1848">
            <v>37829</v>
          </cell>
        </row>
        <row r="1849">
          <cell r="G1849" t="str">
            <v>Namer</v>
          </cell>
          <cell r="H1849" t="str">
            <v>MANH</v>
          </cell>
          <cell r="I1849" t="str">
            <v>D</v>
          </cell>
          <cell r="J1849" t="str">
            <v>U</v>
          </cell>
          <cell r="K1849" t="str">
            <v>RA</v>
          </cell>
          <cell r="L1849">
            <v>4</v>
          </cell>
          <cell r="M1849">
            <v>2</v>
          </cell>
          <cell r="N1849" t="str">
            <v>N</v>
          </cell>
          <cell r="O1849">
            <v>2</v>
          </cell>
          <cell r="Q1849" t="str">
            <v>30-90</v>
          </cell>
          <cell r="R1849" t="str">
            <v>W</v>
          </cell>
          <cell r="W1849">
            <v>37829</v>
          </cell>
        </row>
        <row r="1850">
          <cell r="G1850" t="str">
            <v>Cluesa</v>
          </cell>
          <cell r="H1850" t="str">
            <v>MANH</v>
          </cell>
          <cell r="I1850" t="str">
            <v>D</v>
          </cell>
          <cell r="J1850" t="str">
            <v>O</v>
          </cell>
          <cell r="K1850" t="str">
            <v>RA</v>
          </cell>
          <cell r="L1850">
            <v>4</v>
          </cell>
          <cell r="M1850">
            <v>2</v>
          </cell>
          <cell r="N1850" t="str">
            <v>Y</v>
          </cell>
          <cell r="O1850">
            <v>1</v>
          </cell>
          <cell r="Q1850" t="str">
            <v>30-60</v>
          </cell>
          <cell r="R1850" t="str">
            <v>W</v>
          </cell>
          <cell r="W1850">
            <v>37829</v>
          </cell>
        </row>
        <row r="1851">
          <cell r="G1851" t="str">
            <v>Hales</v>
          </cell>
          <cell r="H1851" t="str">
            <v>O</v>
          </cell>
          <cell r="I1851" t="str">
            <v>M</v>
          </cell>
          <cell r="J1851" t="str">
            <v>M</v>
          </cell>
          <cell r="K1851" t="str">
            <v>OH</v>
          </cell>
          <cell r="L1851">
            <v>3</v>
          </cell>
          <cell r="M1851">
            <v>3</v>
          </cell>
          <cell r="N1851" t="str">
            <v>Y</v>
          </cell>
          <cell r="O1851">
            <v>2</v>
          </cell>
          <cell r="Q1851" t="str">
            <v>30-60</v>
          </cell>
          <cell r="R1851" t="str">
            <v>R</v>
          </cell>
          <cell r="U1851" t="str">
            <v>friends recommended building</v>
          </cell>
          <cell r="W1851">
            <v>37829</v>
          </cell>
        </row>
        <row r="1852">
          <cell r="G1852" t="str">
            <v>Hube</v>
          </cell>
          <cell r="H1852" t="str">
            <v>MANH</v>
          </cell>
          <cell r="I1852" t="str">
            <v>D</v>
          </cell>
          <cell r="J1852" t="str">
            <v>D</v>
          </cell>
          <cell r="K1852" t="str">
            <v>RA</v>
          </cell>
          <cell r="L1852">
            <v>3</v>
          </cell>
          <cell r="M1852">
            <v>3</v>
          </cell>
          <cell r="N1852" t="str">
            <v>Y</v>
          </cell>
          <cell r="O1852">
            <v>1</v>
          </cell>
          <cell r="Q1852" t="str">
            <v>30-60</v>
          </cell>
          <cell r="R1852" t="str">
            <v>W</v>
          </cell>
          <cell r="U1852" t="str">
            <v>friends recommended building</v>
          </cell>
          <cell r="W1852">
            <v>37829</v>
          </cell>
        </row>
        <row r="1853">
          <cell r="G1853" t="str">
            <v>Sungster</v>
          </cell>
          <cell r="H1853" t="str">
            <v>MANH</v>
          </cell>
          <cell r="I1853" t="str">
            <v>M</v>
          </cell>
          <cell r="J1853" t="str">
            <v>U</v>
          </cell>
          <cell r="K1853" t="str">
            <v>RA</v>
          </cell>
          <cell r="L1853">
            <v>3</v>
          </cell>
          <cell r="M1853">
            <v>1</v>
          </cell>
          <cell r="N1853" t="str">
            <v>N</v>
          </cell>
          <cell r="O1853">
            <v>2</v>
          </cell>
          <cell r="Q1853" t="str">
            <v>60-90</v>
          </cell>
          <cell r="R1853" t="str">
            <v>N</v>
          </cell>
          <cell r="U1853" t="str">
            <v>friends recommended building</v>
          </cell>
          <cell r="W1853">
            <v>37829</v>
          </cell>
        </row>
        <row r="1854">
          <cell r="G1854" t="str">
            <v>Singer</v>
          </cell>
          <cell r="H1854" t="str">
            <v>MANH</v>
          </cell>
          <cell r="I1854" t="str">
            <v>M</v>
          </cell>
          <cell r="J1854" t="str">
            <v>U</v>
          </cell>
          <cell r="K1854" t="str">
            <v>RA</v>
          </cell>
          <cell r="L1854">
            <v>3</v>
          </cell>
          <cell r="M1854">
            <v>1</v>
          </cell>
          <cell r="N1854" t="str">
            <v>N</v>
          </cell>
          <cell r="O1854">
            <v>1</v>
          </cell>
          <cell r="Q1854" t="str">
            <v>30-60</v>
          </cell>
          <cell r="R1854" t="str">
            <v>W</v>
          </cell>
        </row>
        <row r="1855">
          <cell r="G1855" t="str">
            <v>Burdine</v>
          </cell>
          <cell r="H1855" t="str">
            <v>MANH</v>
          </cell>
          <cell r="I1855" t="str">
            <v>D</v>
          </cell>
          <cell r="J1855" t="str">
            <v>N</v>
          </cell>
          <cell r="K1855" t="str">
            <v>RA</v>
          </cell>
          <cell r="L1855">
            <v>3</v>
          </cell>
          <cell r="M1855">
            <v>2</v>
          </cell>
          <cell r="N1855" t="str">
            <v>Y</v>
          </cell>
          <cell r="O1855">
            <v>1</v>
          </cell>
          <cell r="Q1855" t="str">
            <v>30-60</v>
          </cell>
          <cell r="R1855" t="str">
            <v>W</v>
          </cell>
        </row>
        <row r="1856">
          <cell r="G1856" t="str">
            <v>Harmon</v>
          </cell>
          <cell r="H1856" t="str">
            <v>USA</v>
          </cell>
          <cell r="I1856" t="str">
            <v>D</v>
          </cell>
          <cell r="J1856" t="str">
            <v>O</v>
          </cell>
          <cell r="K1856" t="str">
            <v>RA</v>
          </cell>
          <cell r="L1856">
            <v>5</v>
          </cell>
          <cell r="M1856">
            <v>2</v>
          </cell>
          <cell r="N1856" t="str">
            <v>Y</v>
          </cell>
          <cell r="O1856">
            <v>2</v>
          </cell>
          <cell r="Q1856" t="str">
            <v>30-60</v>
          </cell>
          <cell r="R1856" t="str">
            <v>I</v>
          </cell>
        </row>
        <row r="1857">
          <cell r="G1857" t="str">
            <v>Polino</v>
          </cell>
          <cell r="H1857" t="str">
            <v>MANH</v>
          </cell>
          <cell r="I1857" t="str">
            <v>M</v>
          </cell>
          <cell r="J1857" t="str">
            <v>O</v>
          </cell>
          <cell r="K1857" t="str">
            <v>RA</v>
          </cell>
          <cell r="L1857">
            <v>5</v>
          </cell>
          <cell r="M1857">
            <v>2</v>
          </cell>
          <cell r="N1857" t="str">
            <v>N</v>
          </cell>
          <cell r="O1857">
            <v>1</v>
          </cell>
          <cell r="Q1857" t="str">
            <v>30-60</v>
          </cell>
          <cell r="R1857" t="str">
            <v>W</v>
          </cell>
        </row>
        <row r="1858">
          <cell r="G1858" t="str">
            <v>Marrs</v>
          </cell>
          <cell r="H1858" t="str">
            <v>MANH</v>
          </cell>
          <cell r="I1858" t="str">
            <v>D</v>
          </cell>
          <cell r="J1858" t="str">
            <v>O</v>
          </cell>
          <cell r="K1858" t="str">
            <v>RA</v>
          </cell>
          <cell r="L1858">
            <v>5</v>
          </cell>
          <cell r="M1858">
            <v>3</v>
          </cell>
          <cell r="N1858" t="str">
            <v>N</v>
          </cell>
          <cell r="O1858">
            <v>3</v>
          </cell>
          <cell r="Q1858" t="str">
            <v>60-90</v>
          </cell>
          <cell r="R1858" t="str">
            <v>W</v>
          </cell>
        </row>
        <row r="1859">
          <cell r="G1859" t="str">
            <v>Sacks</v>
          </cell>
          <cell r="H1859" t="str">
            <v>NYC</v>
          </cell>
          <cell r="I1859" t="str">
            <v>D</v>
          </cell>
          <cell r="J1859" t="str">
            <v>M</v>
          </cell>
          <cell r="K1859" t="str">
            <v>OH</v>
          </cell>
          <cell r="L1859">
            <v>3</v>
          </cell>
          <cell r="M1859">
            <v>2</v>
          </cell>
          <cell r="N1859" t="str">
            <v>Y</v>
          </cell>
          <cell r="O1859">
            <v>2</v>
          </cell>
          <cell r="Q1859" t="str">
            <v>60-90</v>
          </cell>
          <cell r="R1859" t="str">
            <v>N</v>
          </cell>
          <cell r="U1859" t="str">
            <v>RETURN</v>
          </cell>
        </row>
        <row r="1860">
          <cell r="G1860" t="str">
            <v>Ferlin</v>
          </cell>
          <cell r="H1860" t="str">
            <v>NYC</v>
          </cell>
          <cell r="I1860" t="str">
            <v>O</v>
          </cell>
          <cell r="J1860" t="str">
            <v>N</v>
          </cell>
          <cell r="K1860" t="str">
            <v>OH</v>
          </cell>
          <cell r="L1860">
            <v>4</v>
          </cell>
          <cell r="M1860">
            <v>2</v>
          </cell>
          <cell r="N1860" t="str">
            <v>Y</v>
          </cell>
          <cell r="O1860">
            <v>2</v>
          </cell>
          <cell r="Q1860" t="str">
            <v>60-90</v>
          </cell>
          <cell r="R1860" t="str">
            <v>W</v>
          </cell>
          <cell r="U1860" t="str">
            <v>RETURN</v>
          </cell>
        </row>
        <row r="1861">
          <cell r="G1861" t="str">
            <v>Grossich</v>
          </cell>
          <cell r="H1861" t="str">
            <v>MANH</v>
          </cell>
          <cell r="I1861" t="str">
            <v>M</v>
          </cell>
          <cell r="J1861" t="str">
            <v>U</v>
          </cell>
          <cell r="K1861" t="str">
            <v>OH</v>
          </cell>
          <cell r="L1861">
            <v>4</v>
          </cell>
          <cell r="M1861">
            <v>2</v>
          </cell>
          <cell r="N1861" t="str">
            <v>Y</v>
          </cell>
          <cell r="O1861">
            <v>2</v>
          </cell>
          <cell r="Q1861" t="str">
            <v>60-90</v>
          </cell>
          <cell r="R1861" t="str">
            <v>R</v>
          </cell>
          <cell r="U1861" t="str">
            <v>REFERRAL: FRIENDS</v>
          </cell>
        </row>
        <row r="1862">
          <cell r="G1862" t="str">
            <v>Wattenberg</v>
          </cell>
          <cell r="H1862" t="str">
            <v>MANH</v>
          </cell>
          <cell r="I1862" t="str">
            <v>M</v>
          </cell>
          <cell r="J1862" t="str">
            <v>N</v>
          </cell>
          <cell r="K1862">
            <v>2</v>
          </cell>
          <cell r="L1862" t="str">
            <v>Y</v>
          </cell>
          <cell r="M1862">
            <v>2</v>
          </cell>
          <cell r="N1862" t="str">
            <v>Y</v>
          </cell>
          <cell r="O1862">
            <v>2</v>
          </cell>
          <cell r="Q1862" t="str">
            <v>60-90</v>
          </cell>
          <cell r="R1862" t="str">
            <v>W</v>
          </cell>
          <cell r="U1862" t="str">
            <v>REFERRAL: FRIENDS</v>
          </cell>
        </row>
        <row r="1863">
          <cell r="G1863" t="str">
            <v>Nesseth</v>
          </cell>
          <cell r="H1863" t="str">
            <v>MANH</v>
          </cell>
          <cell r="I1863" t="str">
            <v>O</v>
          </cell>
          <cell r="J1863" t="str">
            <v>M</v>
          </cell>
          <cell r="K1863" t="str">
            <v>RA</v>
          </cell>
          <cell r="L1863">
            <v>3</v>
          </cell>
          <cell r="M1863">
            <v>2</v>
          </cell>
          <cell r="N1863" t="str">
            <v>Y</v>
          </cell>
          <cell r="O1863">
            <v>1</v>
          </cell>
          <cell r="Q1863" t="str">
            <v>30-60</v>
          </cell>
          <cell r="R1863" t="str">
            <v>W</v>
          </cell>
          <cell r="U1863" t="str">
            <v>REFERRAL: FRIENDS</v>
          </cell>
        </row>
        <row r="1864">
          <cell r="G1864" t="str">
            <v>Jefferson</v>
          </cell>
          <cell r="H1864" t="str">
            <v>MANH</v>
          </cell>
          <cell r="I1864" t="str">
            <v>M</v>
          </cell>
          <cell r="J1864" t="str">
            <v>U</v>
          </cell>
          <cell r="K1864" t="str">
            <v>RA</v>
          </cell>
          <cell r="L1864">
            <v>4</v>
          </cell>
          <cell r="M1864">
            <v>2</v>
          </cell>
          <cell r="N1864" t="str">
            <v>N</v>
          </cell>
          <cell r="O1864">
            <v>2</v>
          </cell>
          <cell r="Q1864" t="str">
            <v>60-90</v>
          </cell>
          <cell r="R1864" t="str">
            <v>BPC</v>
          </cell>
        </row>
        <row r="1865">
          <cell r="G1865" t="str">
            <v>Tomlinson</v>
          </cell>
          <cell r="H1865" t="str">
            <v>USA</v>
          </cell>
          <cell r="I1865" t="str">
            <v>M</v>
          </cell>
          <cell r="J1865" t="str">
            <v>M</v>
          </cell>
          <cell r="K1865" t="str">
            <v>RA</v>
          </cell>
          <cell r="L1865">
            <v>3</v>
          </cell>
          <cell r="M1865">
            <v>1</v>
          </cell>
          <cell r="N1865" t="str">
            <v>N</v>
          </cell>
          <cell r="O1865">
            <v>2</v>
          </cell>
          <cell r="Q1865" t="str">
            <v>30-60</v>
          </cell>
          <cell r="R1865" t="str">
            <v>I</v>
          </cell>
          <cell r="U1865" t="str">
            <v>RETURN</v>
          </cell>
        </row>
        <row r="1866">
          <cell r="G1866" t="str">
            <v>Lordgrat</v>
          </cell>
          <cell r="H1866" t="str">
            <v>O</v>
          </cell>
          <cell r="I1866" t="str">
            <v>D</v>
          </cell>
          <cell r="J1866" t="str">
            <v>S</v>
          </cell>
          <cell r="K1866" t="str">
            <v>RA</v>
          </cell>
          <cell r="L1866">
            <v>5</v>
          </cell>
          <cell r="M1866">
            <v>1</v>
          </cell>
          <cell r="N1866" t="str">
            <v>Y</v>
          </cell>
          <cell r="O1866">
            <v>2</v>
          </cell>
          <cell r="Q1866" t="str">
            <v>30-60</v>
          </cell>
          <cell r="R1866" t="str">
            <v>BPC</v>
          </cell>
          <cell r="U1866" t="str">
            <v>RETURN</v>
          </cell>
        </row>
        <row r="1867">
          <cell r="G1867" t="str">
            <v>Lordgrat</v>
          </cell>
          <cell r="H1867" t="str">
            <v>O</v>
          </cell>
          <cell r="I1867" t="str">
            <v>D</v>
          </cell>
          <cell r="J1867" t="str">
            <v>S</v>
          </cell>
          <cell r="K1867" t="str">
            <v>RA</v>
          </cell>
          <cell r="L1867">
            <v>5</v>
          </cell>
          <cell r="M1867">
            <v>1</v>
          </cell>
          <cell r="N1867" t="str">
            <v>Y</v>
          </cell>
          <cell r="O1867">
            <v>2</v>
          </cell>
          <cell r="Q1867" t="str">
            <v>30-60</v>
          </cell>
          <cell r="R1867" t="str">
            <v>BPC</v>
          </cell>
          <cell r="U1867" t="str">
            <v>RETURN</v>
          </cell>
          <cell r="W1867">
            <v>0</v>
          </cell>
        </row>
        <row r="1868">
          <cell r="G1868" t="str">
            <v>Lordgrat</v>
          </cell>
          <cell r="H1868" t="str">
            <v>O</v>
          </cell>
          <cell r="I1868" t="str">
            <v>D</v>
          </cell>
          <cell r="J1868" t="str">
            <v>S</v>
          </cell>
          <cell r="L1868">
            <v>5</v>
          </cell>
          <cell r="N1868" t="str">
            <v>Y</v>
          </cell>
          <cell r="O1868">
            <v>2</v>
          </cell>
          <cell r="Q1868" t="str">
            <v>30-60</v>
          </cell>
          <cell r="R1868" t="str">
            <v>BPC</v>
          </cell>
          <cell r="W1868">
            <v>0</v>
          </cell>
        </row>
        <row r="1869">
          <cell r="W1869">
            <v>0</v>
          </cell>
        </row>
        <row r="1870">
          <cell r="W1870">
            <v>0</v>
          </cell>
        </row>
        <row r="1871">
          <cell r="G1871" t="str">
            <v>Rieger</v>
          </cell>
          <cell r="H1871" t="str">
            <v>O</v>
          </cell>
          <cell r="I1871" t="str">
            <v>M</v>
          </cell>
          <cell r="J1871" t="str">
            <v>S</v>
          </cell>
          <cell r="K1871" t="str">
            <v>OH</v>
          </cell>
          <cell r="L1871">
            <v>4</v>
          </cell>
          <cell r="M1871">
            <v>2</v>
          </cell>
          <cell r="N1871" t="str">
            <v>N</v>
          </cell>
          <cell r="O1871">
            <v>2</v>
          </cell>
          <cell r="Q1871" t="str">
            <v>30-60</v>
          </cell>
          <cell r="R1871" t="str">
            <v>B</v>
          </cell>
          <cell r="S1871" t="str">
            <v>Terry Langhston</v>
          </cell>
          <cell r="W1871">
            <v>37830</v>
          </cell>
        </row>
        <row r="1872">
          <cell r="G1872" t="str">
            <v>Ray</v>
          </cell>
          <cell r="H1872" t="str">
            <v>TRI</v>
          </cell>
          <cell r="I1872" t="str">
            <v>D</v>
          </cell>
          <cell r="J1872" t="str">
            <v>M</v>
          </cell>
          <cell r="K1872" t="str">
            <v>OH</v>
          </cell>
          <cell r="L1872">
            <v>3</v>
          </cell>
          <cell r="M1872">
            <v>2</v>
          </cell>
          <cell r="N1872" t="str">
            <v>N</v>
          </cell>
          <cell r="O1872">
            <v>2</v>
          </cell>
          <cell r="Q1872" t="str">
            <v>60-90</v>
          </cell>
          <cell r="R1872" t="str">
            <v>O</v>
          </cell>
          <cell r="S1872" t="str">
            <v>Terry Langhston</v>
          </cell>
          <cell r="W1872">
            <v>37830</v>
          </cell>
        </row>
        <row r="1873">
          <cell r="G1873" t="str">
            <v>Hellman</v>
          </cell>
          <cell r="H1873" t="str">
            <v>MANH</v>
          </cell>
          <cell r="I1873" t="str">
            <v>D</v>
          </cell>
          <cell r="J1873" t="str">
            <v>N</v>
          </cell>
          <cell r="K1873" t="str">
            <v>OH</v>
          </cell>
          <cell r="L1873">
            <v>5</v>
          </cell>
          <cell r="M1873">
            <v>2</v>
          </cell>
          <cell r="N1873" t="str">
            <v>Y</v>
          </cell>
          <cell r="O1873">
            <v>3</v>
          </cell>
          <cell r="Q1873" t="str">
            <v>60-90</v>
          </cell>
          <cell r="R1873" t="str">
            <v>B</v>
          </cell>
          <cell r="S1873" t="str">
            <v>Terry Langhston</v>
          </cell>
          <cell r="W1873">
            <v>37830</v>
          </cell>
        </row>
        <row r="1874">
          <cell r="G1874" t="str">
            <v>Lucchett</v>
          </cell>
          <cell r="H1874" t="str">
            <v>MANH</v>
          </cell>
          <cell r="I1874" t="str">
            <v>O</v>
          </cell>
          <cell r="J1874" t="str">
            <v>N</v>
          </cell>
          <cell r="L1874">
            <v>5</v>
          </cell>
          <cell r="M1874">
            <v>3</v>
          </cell>
          <cell r="N1874" t="str">
            <v>N</v>
          </cell>
          <cell r="O1874">
            <v>3</v>
          </cell>
          <cell r="Q1874" t="str">
            <v>FLEX</v>
          </cell>
          <cell r="R1874" t="str">
            <v>W</v>
          </cell>
          <cell r="W1874">
            <v>37830</v>
          </cell>
        </row>
        <row r="1875">
          <cell r="G1875" t="str">
            <v>Vanderheuvez</v>
          </cell>
          <cell r="H1875" t="str">
            <v>MANH</v>
          </cell>
          <cell r="I1875" t="str">
            <v>O</v>
          </cell>
          <cell r="J1875" t="str">
            <v>N</v>
          </cell>
          <cell r="K1875" t="str">
            <v>RA</v>
          </cell>
          <cell r="L1875">
            <v>3</v>
          </cell>
          <cell r="M1875">
            <v>3</v>
          </cell>
          <cell r="N1875" t="str">
            <v>N</v>
          </cell>
          <cell r="O1875">
            <v>2</v>
          </cell>
          <cell r="Q1875" t="str">
            <v>60-90</v>
          </cell>
          <cell r="R1875" t="str">
            <v>N</v>
          </cell>
          <cell r="W1875">
            <v>37830</v>
          </cell>
        </row>
        <row r="1876">
          <cell r="G1876" t="str">
            <v>Mcintosh</v>
          </cell>
          <cell r="H1876" t="str">
            <v>O</v>
          </cell>
          <cell r="I1876" t="str">
            <v>M</v>
          </cell>
          <cell r="J1876" t="str">
            <v>U</v>
          </cell>
          <cell r="K1876" t="str">
            <v>RH</v>
          </cell>
          <cell r="L1876">
            <v>3</v>
          </cell>
          <cell r="M1876">
            <v>3</v>
          </cell>
          <cell r="N1876" t="str">
            <v>N</v>
          </cell>
          <cell r="O1876">
            <v>2</v>
          </cell>
          <cell r="Q1876" t="str">
            <v>30-60</v>
          </cell>
          <cell r="R1876" t="str">
            <v>T</v>
          </cell>
          <cell r="W1876">
            <v>37830</v>
          </cell>
        </row>
        <row r="1877">
          <cell r="G1877" t="str">
            <v>Owens</v>
          </cell>
          <cell r="H1877" t="str">
            <v>O</v>
          </cell>
          <cell r="I1877" t="str">
            <v>O</v>
          </cell>
          <cell r="J1877" t="str">
            <v>U</v>
          </cell>
          <cell r="K1877" t="str">
            <v>RH</v>
          </cell>
          <cell r="L1877">
            <v>3</v>
          </cell>
          <cell r="M1877">
            <v>2</v>
          </cell>
          <cell r="N1877" t="str">
            <v>N</v>
          </cell>
          <cell r="O1877">
            <v>2</v>
          </cell>
          <cell r="Q1877" t="str">
            <v>60-90</v>
          </cell>
          <cell r="R1877" t="str">
            <v>O</v>
          </cell>
          <cell r="W1877">
            <v>37830</v>
          </cell>
        </row>
        <row r="1878">
          <cell r="G1878" t="str">
            <v>Lont</v>
          </cell>
          <cell r="H1878" t="str">
            <v>MANH</v>
          </cell>
          <cell r="I1878" t="str">
            <v>D</v>
          </cell>
          <cell r="J1878" t="str">
            <v>O</v>
          </cell>
          <cell r="K1878" t="str">
            <v>RH</v>
          </cell>
          <cell r="L1878">
            <v>5</v>
          </cell>
          <cell r="M1878">
            <v>1</v>
          </cell>
          <cell r="N1878" t="str">
            <v>N</v>
          </cell>
          <cell r="O1878">
            <v>1</v>
          </cell>
          <cell r="Q1878" t="str">
            <v>30-60</v>
          </cell>
          <cell r="R1878" t="str">
            <v>O</v>
          </cell>
          <cell r="W1878">
            <v>37830</v>
          </cell>
        </row>
        <row r="1879">
          <cell r="G1879" t="str">
            <v>Kralrau</v>
          </cell>
          <cell r="H1879" t="str">
            <v>O</v>
          </cell>
          <cell r="I1879" t="str">
            <v>O</v>
          </cell>
          <cell r="J1879" t="str">
            <v>O</v>
          </cell>
          <cell r="L1879">
            <v>5</v>
          </cell>
          <cell r="M1879">
            <v>1</v>
          </cell>
          <cell r="N1879" t="str">
            <v>Y</v>
          </cell>
          <cell r="O1879">
            <v>2</v>
          </cell>
          <cell r="Q1879" t="str">
            <v>60-90</v>
          </cell>
          <cell r="R1879" t="str">
            <v>W</v>
          </cell>
          <cell r="W1879">
            <v>37830</v>
          </cell>
        </row>
        <row r="1880">
          <cell r="G1880" t="str">
            <v>Levin</v>
          </cell>
          <cell r="H1880" t="str">
            <v>TRI</v>
          </cell>
          <cell r="I1880" t="str">
            <v>D</v>
          </cell>
          <cell r="J1880" t="str">
            <v>U</v>
          </cell>
          <cell r="L1880">
            <v>2</v>
          </cell>
          <cell r="M1880">
            <v>1</v>
          </cell>
          <cell r="N1880" t="str">
            <v>Y</v>
          </cell>
          <cell r="O1880">
            <v>1</v>
          </cell>
          <cell r="Q1880" t="str">
            <v>30-60</v>
          </cell>
          <cell r="R1880" t="str">
            <v>R</v>
          </cell>
          <cell r="W1880">
            <v>37830</v>
          </cell>
        </row>
        <row r="1881">
          <cell r="G1881" t="str">
            <v>Levin</v>
          </cell>
          <cell r="H1881" t="str">
            <v>TRI</v>
          </cell>
          <cell r="I1881" t="str">
            <v>D</v>
          </cell>
          <cell r="J1881" t="str">
            <v>U</v>
          </cell>
          <cell r="L1881">
            <v>2</v>
          </cell>
          <cell r="N1881" t="str">
            <v>Y</v>
          </cell>
          <cell r="O1881">
            <v>1</v>
          </cell>
          <cell r="Q1881" t="str">
            <v>30-60</v>
          </cell>
          <cell r="R1881" t="str">
            <v>R</v>
          </cell>
          <cell r="W1881">
            <v>0</v>
          </cell>
        </row>
        <row r="1882">
          <cell r="G1882" t="str">
            <v>Anthony</v>
          </cell>
          <cell r="H1882" t="str">
            <v>MANH</v>
          </cell>
          <cell r="I1882" t="str">
            <v>O</v>
          </cell>
          <cell r="J1882" t="str">
            <v>N</v>
          </cell>
          <cell r="K1882" t="str">
            <v>RA</v>
          </cell>
          <cell r="L1882">
            <v>5</v>
          </cell>
          <cell r="M1882">
            <v>2</v>
          </cell>
          <cell r="N1882" t="str">
            <v>N</v>
          </cell>
          <cell r="O1882">
            <v>2</v>
          </cell>
          <cell r="Q1882" t="str">
            <v>30-60</v>
          </cell>
          <cell r="R1882" t="str">
            <v>W</v>
          </cell>
          <cell r="W1882">
            <v>37831</v>
          </cell>
        </row>
        <row r="1883">
          <cell r="G1883" t="str">
            <v>Sontag</v>
          </cell>
          <cell r="H1883" t="str">
            <v>TRI</v>
          </cell>
          <cell r="I1883" t="str">
            <v>D</v>
          </cell>
          <cell r="J1883" t="str">
            <v>M</v>
          </cell>
          <cell r="K1883" t="str">
            <v>RA</v>
          </cell>
          <cell r="L1883">
            <v>5</v>
          </cell>
          <cell r="M1883">
            <v>2</v>
          </cell>
          <cell r="N1883" t="str">
            <v>Y</v>
          </cell>
          <cell r="O1883">
            <v>2</v>
          </cell>
          <cell r="Q1883" t="str">
            <v>30-60</v>
          </cell>
          <cell r="R1883" t="str">
            <v>B</v>
          </cell>
          <cell r="S1883" t="str">
            <v>Stribling</v>
          </cell>
          <cell r="W1883">
            <v>37831</v>
          </cell>
        </row>
        <row r="1884">
          <cell r="G1884" t="str">
            <v>Rauton</v>
          </cell>
          <cell r="H1884" t="str">
            <v>MANH</v>
          </cell>
          <cell r="I1884" t="str">
            <v>D</v>
          </cell>
          <cell r="J1884" t="str">
            <v>M</v>
          </cell>
          <cell r="K1884" t="str">
            <v>RA</v>
          </cell>
          <cell r="L1884">
            <v>5</v>
          </cell>
          <cell r="M1884">
            <v>2</v>
          </cell>
          <cell r="N1884" t="str">
            <v>N</v>
          </cell>
          <cell r="O1884">
            <v>1</v>
          </cell>
          <cell r="Q1884" t="str">
            <v>30-60</v>
          </cell>
          <cell r="R1884" t="str">
            <v>B</v>
          </cell>
          <cell r="S1884" t="str">
            <v>Kelvin Eng</v>
          </cell>
          <cell r="W1884">
            <v>37831</v>
          </cell>
        </row>
        <row r="1885">
          <cell r="G1885" t="str">
            <v>Wang</v>
          </cell>
          <cell r="H1885" t="str">
            <v>MANH</v>
          </cell>
          <cell r="I1885" t="str">
            <v>D</v>
          </cell>
          <cell r="J1885" t="str">
            <v>M</v>
          </cell>
          <cell r="K1885" t="str">
            <v>RA</v>
          </cell>
          <cell r="L1885">
            <v>5</v>
          </cell>
          <cell r="M1885">
            <v>4</v>
          </cell>
          <cell r="N1885" t="str">
            <v>N</v>
          </cell>
          <cell r="O1885">
            <v>3</v>
          </cell>
          <cell r="Q1885" t="str">
            <v>30-60</v>
          </cell>
          <cell r="R1885" t="str">
            <v>I</v>
          </cell>
          <cell r="S1885" t="str">
            <v>Kelvin Eng</v>
          </cell>
          <cell r="W1885">
            <v>37831</v>
          </cell>
        </row>
        <row r="1886">
          <cell r="G1886" t="str">
            <v>Stahl</v>
          </cell>
          <cell r="H1886" t="str">
            <v>MANH</v>
          </cell>
          <cell r="I1886" t="str">
            <v>O</v>
          </cell>
          <cell r="J1886" t="str">
            <v>O</v>
          </cell>
          <cell r="K1886" t="str">
            <v>OH</v>
          </cell>
          <cell r="L1886">
            <v>4</v>
          </cell>
          <cell r="M1886">
            <v>2</v>
          </cell>
          <cell r="N1886" t="str">
            <v>N</v>
          </cell>
          <cell r="O1886">
            <v>2</v>
          </cell>
          <cell r="Q1886" t="str">
            <v>60-90</v>
          </cell>
          <cell r="R1886" t="str">
            <v>W</v>
          </cell>
          <cell r="S1886" t="str">
            <v>Kelvin Eng</v>
          </cell>
          <cell r="W1886">
            <v>37831</v>
          </cell>
        </row>
        <row r="1887">
          <cell r="G1887" t="str">
            <v>Borrero</v>
          </cell>
          <cell r="H1887" t="str">
            <v>MANH</v>
          </cell>
          <cell r="I1887" t="str">
            <v>M</v>
          </cell>
          <cell r="J1887" t="str">
            <v>M</v>
          </cell>
          <cell r="K1887" t="str">
            <v>OH</v>
          </cell>
          <cell r="L1887">
            <v>2</v>
          </cell>
          <cell r="M1887">
            <v>2</v>
          </cell>
          <cell r="N1887" t="str">
            <v>N</v>
          </cell>
          <cell r="O1887">
            <v>2</v>
          </cell>
          <cell r="Q1887" t="str">
            <v>30-60</v>
          </cell>
          <cell r="R1887" t="str">
            <v>B</v>
          </cell>
          <cell r="S1887" t="str">
            <v>Chris Dallas (Bond)</v>
          </cell>
          <cell r="W1887">
            <v>37831</v>
          </cell>
        </row>
        <row r="1888">
          <cell r="G1888" t="str">
            <v>Gorelick</v>
          </cell>
          <cell r="H1888" t="str">
            <v>MANH</v>
          </cell>
          <cell r="I1888" t="str">
            <v>D</v>
          </cell>
          <cell r="J1888" t="str">
            <v>N</v>
          </cell>
          <cell r="K1888" t="str">
            <v>OH</v>
          </cell>
          <cell r="L1888">
            <v>2</v>
          </cell>
          <cell r="M1888">
            <v>1</v>
          </cell>
          <cell r="N1888" t="str">
            <v>N</v>
          </cell>
          <cell r="O1888">
            <v>1</v>
          </cell>
          <cell r="Q1888" t="str">
            <v>30-60</v>
          </cell>
          <cell r="R1888" t="str">
            <v>O</v>
          </cell>
          <cell r="S1888" t="str">
            <v>Chris Dallas (Bond)</v>
          </cell>
          <cell r="W1888">
            <v>37831</v>
          </cell>
        </row>
        <row r="1889">
          <cell r="G1889" t="str">
            <v>Graham</v>
          </cell>
          <cell r="H1889" t="str">
            <v>MANH</v>
          </cell>
          <cell r="I1889" t="str">
            <v>M</v>
          </cell>
          <cell r="J1889" t="str">
            <v>M</v>
          </cell>
          <cell r="L1889">
            <v>2</v>
          </cell>
          <cell r="M1889">
            <v>1</v>
          </cell>
          <cell r="N1889" t="str">
            <v>N</v>
          </cell>
          <cell r="O1889">
            <v>1</v>
          </cell>
          <cell r="Q1889" t="str">
            <v>30-60</v>
          </cell>
          <cell r="R1889" t="str">
            <v>B</v>
          </cell>
          <cell r="S1889" t="str">
            <v>Edwin Perez (DJ Knight)</v>
          </cell>
          <cell r="W1889">
            <v>37831</v>
          </cell>
        </row>
        <row r="1890">
          <cell r="G1890" t="str">
            <v>Aton</v>
          </cell>
          <cell r="H1890" t="str">
            <v>MANH</v>
          </cell>
          <cell r="I1890" t="str">
            <v>M</v>
          </cell>
          <cell r="J1890" t="str">
            <v>O</v>
          </cell>
          <cell r="K1890" t="str">
            <v>RA</v>
          </cell>
          <cell r="L1890">
            <v>5</v>
          </cell>
          <cell r="M1890">
            <v>1</v>
          </cell>
          <cell r="N1890" t="str">
            <v>Y</v>
          </cell>
          <cell r="O1890">
            <v>1</v>
          </cell>
          <cell r="Q1890" t="str">
            <v>30-60</v>
          </cell>
          <cell r="R1890" t="str">
            <v>W</v>
          </cell>
          <cell r="S1890" t="str">
            <v>Edwin Perez (DJ Knight)</v>
          </cell>
        </row>
        <row r="1891">
          <cell r="G1891" t="str">
            <v>Annacker</v>
          </cell>
          <cell r="H1891" t="str">
            <v>MANH</v>
          </cell>
          <cell r="I1891" t="str">
            <v>D</v>
          </cell>
          <cell r="J1891" t="str">
            <v>O</v>
          </cell>
          <cell r="K1891" t="str">
            <v>RA</v>
          </cell>
          <cell r="L1891">
            <v>5</v>
          </cell>
          <cell r="M1891">
            <v>1</v>
          </cell>
          <cell r="N1891" t="str">
            <v>N</v>
          </cell>
          <cell r="O1891">
            <v>2</v>
          </cell>
          <cell r="Q1891" t="str">
            <v>60-90</v>
          </cell>
          <cell r="R1891" t="str">
            <v>W</v>
          </cell>
          <cell r="S1891" t="str">
            <v>Edwin Perez (DJ Knight)</v>
          </cell>
        </row>
        <row r="1892">
          <cell r="G1892" t="str">
            <v>Watklick</v>
          </cell>
          <cell r="H1892" t="str">
            <v>MANH</v>
          </cell>
          <cell r="I1892" t="str">
            <v>D</v>
          </cell>
          <cell r="J1892" t="str">
            <v>U</v>
          </cell>
          <cell r="K1892" t="str">
            <v>RA</v>
          </cell>
          <cell r="L1892">
            <v>4</v>
          </cell>
          <cell r="M1892">
            <v>2</v>
          </cell>
          <cell r="N1892" t="str">
            <v>N</v>
          </cell>
          <cell r="O1892">
            <v>1</v>
          </cell>
          <cell r="Q1892" t="str">
            <v>60-90</v>
          </cell>
          <cell r="R1892" t="str">
            <v>W</v>
          </cell>
        </row>
        <row r="1893">
          <cell r="G1893" t="str">
            <v>Erdem</v>
          </cell>
          <cell r="H1893" t="str">
            <v>MANH</v>
          </cell>
          <cell r="I1893" t="str">
            <v>O</v>
          </cell>
          <cell r="J1893" t="str">
            <v>U</v>
          </cell>
          <cell r="K1893" t="str">
            <v>RA</v>
          </cell>
          <cell r="L1893">
            <v>4</v>
          </cell>
          <cell r="M1893">
            <v>2</v>
          </cell>
          <cell r="N1893" t="str">
            <v>N</v>
          </cell>
          <cell r="O1893">
            <v>2</v>
          </cell>
          <cell r="Q1893" t="str">
            <v>60-90</v>
          </cell>
          <cell r="R1893" t="str">
            <v>I</v>
          </cell>
        </row>
        <row r="1894">
          <cell r="G1894" t="str">
            <v>Dembo</v>
          </cell>
          <cell r="H1894" t="str">
            <v>MANH</v>
          </cell>
          <cell r="I1894" t="str">
            <v>M</v>
          </cell>
          <cell r="J1894" t="str">
            <v>U</v>
          </cell>
          <cell r="K1894" t="str">
            <v>RA</v>
          </cell>
          <cell r="L1894">
            <v>4</v>
          </cell>
          <cell r="M1894">
            <v>2</v>
          </cell>
          <cell r="N1894" t="str">
            <v>N</v>
          </cell>
          <cell r="O1894">
            <v>1</v>
          </cell>
          <cell r="Q1894" t="str">
            <v>30-60</v>
          </cell>
          <cell r="R1894" t="str">
            <v>N</v>
          </cell>
        </row>
        <row r="1895">
          <cell r="G1895" t="str">
            <v>Dembo</v>
          </cell>
          <cell r="H1895" t="str">
            <v>MANH</v>
          </cell>
          <cell r="I1895" t="str">
            <v>M</v>
          </cell>
          <cell r="K1895" t="str">
            <v>RA</v>
          </cell>
          <cell r="L1895">
            <v>4</v>
          </cell>
          <cell r="N1895" t="str">
            <v>N</v>
          </cell>
          <cell r="O1895">
            <v>1</v>
          </cell>
          <cell r="Q1895" t="str">
            <v>30-60</v>
          </cell>
          <cell r="R1895" t="str">
            <v>N</v>
          </cell>
          <cell r="W1895">
            <v>0</v>
          </cell>
        </row>
        <row r="1896">
          <cell r="G1896" t="str">
            <v>Dembo</v>
          </cell>
          <cell r="H1896" t="str">
            <v>MANH</v>
          </cell>
          <cell r="I1896" t="str">
            <v>M</v>
          </cell>
          <cell r="K1896" t="str">
            <v>RA</v>
          </cell>
          <cell r="L1896">
            <v>4</v>
          </cell>
          <cell r="O1896">
            <v>1</v>
          </cell>
          <cell r="Q1896" t="str">
            <v>30-60</v>
          </cell>
          <cell r="R1896" t="str">
            <v>N</v>
          </cell>
          <cell r="W1896">
            <v>0</v>
          </cell>
        </row>
        <row r="1897">
          <cell r="W1897">
            <v>0</v>
          </cell>
        </row>
        <row r="1898">
          <cell r="W1898">
            <v>0</v>
          </cell>
        </row>
        <row r="1899">
          <cell r="W1899">
            <v>0</v>
          </cell>
        </row>
        <row r="1900">
          <cell r="W1900">
            <v>0</v>
          </cell>
        </row>
        <row r="1901">
          <cell r="W1901">
            <v>0</v>
          </cell>
        </row>
        <row r="1902">
          <cell r="W1902">
            <v>0</v>
          </cell>
        </row>
        <row r="1903">
          <cell r="W1903">
            <v>0</v>
          </cell>
        </row>
        <row r="1904">
          <cell r="W1904">
            <v>0</v>
          </cell>
        </row>
        <row r="1905">
          <cell r="W1905">
            <v>0</v>
          </cell>
        </row>
        <row r="1906">
          <cell r="W1906">
            <v>0</v>
          </cell>
        </row>
        <row r="1907">
          <cell r="W1907">
            <v>0</v>
          </cell>
        </row>
        <row r="1908">
          <cell r="G1908" t="str">
            <v>O' Leary</v>
          </cell>
          <cell r="H1908" t="str">
            <v>TRI</v>
          </cell>
          <cell r="I1908" t="str">
            <v>O</v>
          </cell>
          <cell r="J1908" t="str">
            <v>S</v>
          </cell>
          <cell r="K1908" t="str">
            <v>OH</v>
          </cell>
          <cell r="L1908">
            <v>5</v>
          </cell>
          <cell r="N1908" t="str">
            <v>y</v>
          </cell>
          <cell r="O1908">
            <v>2</v>
          </cell>
          <cell r="Q1908" t="str">
            <v>60-90</v>
          </cell>
          <cell r="R1908" t="str">
            <v>W</v>
          </cell>
          <cell r="W1908">
            <v>37832</v>
          </cell>
        </row>
        <row r="1909">
          <cell r="G1909" t="str">
            <v>Korda</v>
          </cell>
          <cell r="H1909" t="str">
            <v>TRI</v>
          </cell>
          <cell r="I1909" t="str">
            <v>D</v>
          </cell>
          <cell r="J1909" t="str">
            <v>S</v>
          </cell>
          <cell r="K1909" t="str">
            <v>OH</v>
          </cell>
          <cell r="L1909">
            <v>1</v>
          </cell>
          <cell r="M1909">
            <v>1</v>
          </cell>
          <cell r="N1909" t="str">
            <v>Y</v>
          </cell>
          <cell r="O1909">
            <v>1</v>
          </cell>
          <cell r="Q1909" t="str">
            <v>30-60</v>
          </cell>
          <cell r="R1909" t="str">
            <v>W</v>
          </cell>
          <cell r="W1909">
            <v>37832</v>
          </cell>
        </row>
        <row r="1910">
          <cell r="G1910" t="str">
            <v>Miele</v>
          </cell>
          <cell r="H1910" t="str">
            <v>ME</v>
          </cell>
          <cell r="I1910" t="str">
            <v>D</v>
          </cell>
          <cell r="J1910" t="str">
            <v>U</v>
          </cell>
          <cell r="K1910" t="str">
            <v>OH</v>
          </cell>
          <cell r="L1910">
            <v>5</v>
          </cell>
          <cell r="M1910">
            <v>4</v>
          </cell>
          <cell r="N1910" t="str">
            <v>Y</v>
          </cell>
          <cell r="O1910">
            <v>2</v>
          </cell>
          <cell r="Q1910" t="str">
            <v>30-60</v>
          </cell>
          <cell r="R1910" t="str">
            <v>W</v>
          </cell>
          <cell r="W1910">
            <v>37832</v>
          </cell>
        </row>
        <row r="1911">
          <cell r="G1911" t="str">
            <v>Estes</v>
          </cell>
          <cell r="H1911" t="str">
            <v>DE</v>
          </cell>
          <cell r="I1911" t="str">
            <v>D</v>
          </cell>
          <cell r="J1911" t="str">
            <v>O</v>
          </cell>
          <cell r="K1911" t="str">
            <v>RA</v>
          </cell>
          <cell r="L1911">
            <v>4</v>
          </cell>
          <cell r="M1911">
            <v>2</v>
          </cell>
          <cell r="N1911" t="str">
            <v>N</v>
          </cell>
          <cell r="O1911">
            <v>1</v>
          </cell>
          <cell r="Q1911" t="str">
            <v>30-60</v>
          </cell>
          <cell r="R1911" t="str">
            <v>R</v>
          </cell>
          <cell r="W1911">
            <v>37832</v>
          </cell>
        </row>
        <row r="1912">
          <cell r="G1912" t="str">
            <v>Carpenter</v>
          </cell>
          <cell r="H1912" t="str">
            <v>BPC</v>
          </cell>
          <cell r="I1912" t="str">
            <v>D</v>
          </cell>
          <cell r="J1912" t="str">
            <v>O</v>
          </cell>
          <cell r="K1912" t="str">
            <v>RA</v>
          </cell>
          <cell r="L1912">
            <v>3</v>
          </cell>
          <cell r="M1912">
            <v>2</v>
          </cell>
          <cell r="N1912" t="str">
            <v>N</v>
          </cell>
          <cell r="O1912">
            <v>3</v>
          </cell>
          <cell r="Q1912" t="str">
            <v>60-90</v>
          </cell>
          <cell r="R1912" t="str">
            <v>W</v>
          </cell>
          <cell r="W1912">
            <v>37832</v>
          </cell>
        </row>
        <row r="1913">
          <cell r="G1913" t="str">
            <v>Phliman</v>
          </cell>
          <cell r="H1913" t="str">
            <v>MANH</v>
          </cell>
          <cell r="I1913" t="str">
            <v>D</v>
          </cell>
          <cell r="J1913" t="str">
            <v>S</v>
          </cell>
          <cell r="K1913" t="str">
            <v>RA</v>
          </cell>
          <cell r="L1913">
            <v>4</v>
          </cell>
          <cell r="M1913">
            <v>2</v>
          </cell>
          <cell r="N1913" t="str">
            <v>N</v>
          </cell>
          <cell r="O1913">
            <v>2</v>
          </cell>
          <cell r="Q1913" t="str">
            <v>60-90</v>
          </cell>
          <cell r="R1913" t="str">
            <v>B</v>
          </cell>
          <cell r="S1913" t="str">
            <v>Bond</v>
          </cell>
          <cell r="W1913">
            <v>37832</v>
          </cell>
        </row>
        <row r="1914">
          <cell r="G1914" t="str">
            <v>Logue</v>
          </cell>
          <cell r="H1914" t="str">
            <v>BCP</v>
          </cell>
          <cell r="I1914" t="str">
            <v>D</v>
          </cell>
          <cell r="J1914" t="str">
            <v>O</v>
          </cell>
          <cell r="K1914" t="str">
            <v>RA</v>
          </cell>
          <cell r="L1914">
            <v>2</v>
          </cell>
          <cell r="M1914">
            <v>2</v>
          </cell>
          <cell r="N1914" t="str">
            <v>N</v>
          </cell>
          <cell r="O1914" t="str">
            <v>S</v>
          </cell>
          <cell r="Q1914" t="str">
            <v>60-90</v>
          </cell>
          <cell r="R1914" t="str">
            <v>W</v>
          </cell>
          <cell r="S1914" t="str">
            <v>Bond</v>
          </cell>
          <cell r="W1914">
            <v>37832</v>
          </cell>
        </row>
        <row r="1915">
          <cell r="G1915" t="str">
            <v>Vidou</v>
          </cell>
          <cell r="H1915" t="str">
            <v>WV</v>
          </cell>
          <cell r="I1915" t="str">
            <v>U</v>
          </cell>
          <cell r="J1915" t="str">
            <v>S</v>
          </cell>
          <cell r="K1915" t="str">
            <v>RA</v>
          </cell>
          <cell r="L1915">
            <v>1</v>
          </cell>
          <cell r="M1915">
            <v>2</v>
          </cell>
          <cell r="N1915" t="str">
            <v>N</v>
          </cell>
          <cell r="O1915">
            <v>1</v>
          </cell>
          <cell r="Q1915" t="str">
            <v>60-90</v>
          </cell>
          <cell r="R1915" t="str">
            <v>W</v>
          </cell>
          <cell r="S1915" t="str">
            <v>Bond</v>
          </cell>
          <cell r="W1915">
            <v>37832</v>
          </cell>
        </row>
        <row r="1916">
          <cell r="G1916" t="str">
            <v>Vidou</v>
          </cell>
          <cell r="H1916" t="str">
            <v>WV</v>
          </cell>
          <cell r="I1916" t="str">
            <v>U</v>
          </cell>
          <cell r="J1916" t="str">
            <v>S</v>
          </cell>
          <cell r="K1916" t="str">
            <v>RA</v>
          </cell>
          <cell r="L1916">
            <v>1</v>
          </cell>
          <cell r="M1916">
            <v>2</v>
          </cell>
          <cell r="N1916" t="str">
            <v>N</v>
          </cell>
          <cell r="O1916">
            <v>1</v>
          </cell>
          <cell r="Q1916" t="str">
            <v>60-90</v>
          </cell>
          <cell r="R1916" t="str">
            <v>W</v>
          </cell>
          <cell r="W1916">
            <v>0</v>
          </cell>
        </row>
        <row r="1917">
          <cell r="G1917" t="str">
            <v>Vidou</v>
          </cell>
          <cell r="H1917" t="str">
            <v>WV</v>
          </cell>
          <cell r="I1917" t="str">
            <v>U</v>
          </cell>
          <cell r="J1917" t="str">
            <v>S</v>
          </cell>
          <cell r="L1917">
            <v>1</v>
          </cell>
          <cell r="M1917">
            <v>2</v>
          </cell>
          <cell r="N1917" t="str">
            <v>N</v>
          </cell>
          <cell r="O1917">
            <v>1</v>
          </cell>
          <cell r="Q1917" t="str">
            <v>60-90</v>
          </cell>
          <cell r="R1917" t="str">
            <v>W</v>
          </cell>
          <cell r="W1917">
            <v>0</v>
          </cell>
        </row>
        <row r="1918">
          <cell r="W1918">
            <v>0</v>
          </cell>
        </row>
        <row r="1919">
          <cell r="W1919">
            <v>0</v>
          </cell>
        </row>
        <row r="1920">
          <cell r="W1920">
            <v>0</v>
          </cell>
        </row>
        <row r="1921">
          <cell r="W1921">
            <v>0</v>
          </cell>
        </row>
        <row r="1922">
          <cell r="G1922" t="str">
            <v>Trautman</v>
          </cell>
          <cell r="H1922" t="str">
            <v>TRI</v>
          </cell>
          <cell r="I1922" t="str">
            <v>TRI</v>
          </cell>
          <cell r="J1922" t="str">
            <v>N</v>
          </cell>
          <cell r="L1922">
            <v>5</v>
          </cell>
          <cell r="M1922">
            <v>2</v>
          </cell>
          <cell r="N1922" t="str">
            <v>N</v>
          </cell>
          <cell r="O1922">
            <v>2</v>
          </cell>
          <cell r="Q1922" t="str">
            <v>30-60</v>
          </cell>
          <cell r="R1922" t="str">
            <v>W</v>
          </cell>
          <cell r="W1922">
            <v>37833</v>
          </cell>
        </row>
        <row r="1923">
          <cell r="G1923" t="str">
            <v>Kim</v>
          </cell>
          <cell r="H1923" t="str">
            <v>O</v>
          </cell>
          <cell r="I1923" t="str">
            <v>D</v>
          </cell>
          <cell r="J1923" t="str">
            <v>N</v>
          </cell>
          <cell r="L1923">
            <v>2</v>
          </cell>
          <cell r="M1923">
            <v>3</v>
          </cell>
          <cell r="N1923" t="str">
            <v>N</v>
          </cell>
          <cell r="O1923">
            <v>1</v>
          </cell>
          <cell r="Q1923" t="str">
            <v>60-90</v>
          </cell>
          <cell r="R1923" t="str">
            <v>W</v>
          </cell>
          <cell r="W1923">
            <v>37833</v>
          </cell>
        </row>
        <row r="1924">
          <cell r="G1924" t="str">
            <v>Daniba</v>
          </cell>
          <cell r="H1924" t="str">
            <v>ME</v>
          </cell>
          <cell r="I1924" t="str">
            <v>D</v>
          </cell>
          <cell r="J1924" t="str">
            <v>O</v>
          </cell>
          <cell r="K1924" t="str">
            <v>RA</v>
          </cell>
          <cell r="L1924">
            <v>1</v>
          </cell>
          <cell r="M1924">
            <v>3</v>
          </cell>
          <cell r="N1924" t="str">
            <v>N</v>
          </cell>
          <cell r="O1924">
            <v>1</v>
          </cell>
          <cell r="Q1924" t="str">
            <v>30-60</v>
          </cell>
          <cell r="R1924" t="str">
            <v>W</v>
          </cell>
          <cell r="W1924">
            <v>37833</v>
          </cell>
        </row>
        <row r="1925">
          <cell r="G1925" t="str">
            <v>Gabbay</v>
          </cell>
          <cell r="H1925" t="str">
            <v>ME</v>
          </cell>
          <cell r="I1925" t="str">
            <v>D</v>
          </cell>
          <cell r="J1925" t="str">
            <v>U</v>
          </cell>
          <cell r="K1925" t="str">
            <v>RA</v>
          </cell>
          <cell r="L1925">
            <v>4</v>
          </cell>
          <cell r="M1925">
            <v>2</v>
          </cell>
          <cell r="N1925" t="str">
            <v>N</v>
          </cell>
          <cell r="O1925">
            <v>1</v>
          </cell>
          <cell r="Q1925" t="str">
            <v>30-60</v>
          </cell>
          <cell r="R1925" t="str">
            <v>W</v>
          </cell>
          <cell r="W1925">
            <v>37833</v>
          </cell>
        </row>
        <row r="1926">
          <cell r="G1926" t="str">
            <v>Tergeon</v>
          </cell>
          <cell r="H1926" t="str">
            <v>ME</v>
          </cell>
          <cell r="I1926" t="str">
            <v>D</v>
          </cell>
          <cell r="J1926" t="str">
            <v>N</v>
          </cell>
          <cell r="K1926" t="str">
            <v>RA</v>
          </cell>
          <cell r="L1926">
            <v>4</v>
          </cell>
          <cell r="M1926">
            <v>2</v>
          </cell>
          <cell r="N1926" t="str">
            <v>N</v>
          </cell>
          <cell r="O1926">
            <v>2</v>
          </cell>
          <cell r="Q1926" t="str">
            <v>30-60</v>
          </cell>
          <cell r="R1926" t="str">
            <v>W</v>
          </cell>
          <cell r="W1926">
            <v>37833</v>
          </cell>
        </row>
        <row r="1927">
          <cell r="G1927" t="str">
            <v>Schloglmilch</v>
          </cell>
          <cell r="H1927" t="str">
            <v>T</v>
          </cell>
          <cell r="I1927" t="str">
            <v>D</v>
          </cell>
          <cell r="J1927" t="str">
            <v>N</v>
          </cell>
          <cell r="K1927" t="str">
            <v>RA</v>
          </cell>
          <cell r="L1927">
            <v>5</v>
          </cell>
          <cell r="M1927">
            <v>2</v>
          </cell>
          <cell r="N1927" t="str">
            <v>Y</v>
          </cell>
          <cell r="O1927">
            <v>1</v>
          </cell>
          <cell r="Q1927" t="str">
            <v>60-90</v>
          </cell>
          <cell r="R1927" t="str">
            <v>W</v>
          </cell>
          <cell r="W1927">
            <v>37833</v>
          </cell>
        </row>
        <row r="1928">
          <cell r="G1928" t="str">
            <v>Maygar</v>
          </cell>
          <cell r="H1928" t="str">
            <v>B</v>
          </cell>
          <cell r="I1928" t="str">
            <v>D</v>
          </cell>
          <cell r="J1928" t="str">
            <v>U</v>
          </cell>
          <cell r="K1928" t="str">
            <v>RA</v>
          </cell>
          <cell r="L1928">
            <v>5</v>
          </cell>
          <cell r="M1928">
            <v>3</v>
          </cell>
          <cell r="N1928" t="str">
            <v>Y</v>
          </cell>
          <cell r="O1928">
            <v>3</v>
          </cell>
          <cell r="Q1928" t="str">
            <v>60-90</v>
          </cell>
          <cell r="R1928" t="str">
            <v>W</v>
          </cell>
          <cell r="W1928">
            <v>37833</v>
          </cell>
        </row>
        <row r="1929">
          <cell r="G1929" t="str">
            <v>Maygar</v>
          </cell>
          <cell r="H1929" t="str">
            <v>B</v>
          </cell>
          <cell r="I1929" t="str">
            <v>D</v>
          </cell>
          <cell r="J1929" t="str">
            <v>U</v>
          </cell>
          <cell r="K1929" t="str">
            <v>RA</v>
          </cell>
          <cell r="L1929">
            <v>5</v>
          </cell>
          <cell r="M1929">
            <v>3</v>
          </cell>
          <cell r="N1929" t="str">
            <v>Y</v>
          </cell>
          <cell r="O1929">
            <v>3</v>
          </cell>
          <cell r="Q1929" t="str">
            <v>60-90</v>
          </cell>
          <cell r="R1929" t="str">
            <v>W</v>
          </cell>
          <cell r="W1929">
            <v>0</v>
          </cell>
        </row>
        <row r="1930">
          <cell r="G1930" t="str">
            <v>Maygar</v>
          </cell>
          <cell r="H1930" t="str">
            <v>B</v>
          </cell>
          <cell r="I1930" t="str">
            <v>D</v>
          </cell>
          <cell r="J1930" t="str">
            <v>U</v>
          </cell>
          <cell r="L1930">
            <v>5</v>
          </cell>
          <cell r="M1930">
            <v>3</v>
          </cell>
          <cell r="N1930" t="str">
            <v>Y</v>
          </cell>
          <cell r="O1930">
            <v>3</v>
          </cell>
          <cell r="Q1930" t="str">
            <v>60-90</v>
          </cell>
          <cell r="R1930" t="str">
            <v>W</v>
          </cell>
          <cell r="W1930">
            <v>0</v>
          </cell>
        </row>
        <row r="1931">
          <cell r="W1931">
            <v>0</v>
          </cell>
        </row>
        <row r="1932">
          <cell r="W1932">
            <v>0</v>
          </cell>
        </row>
        <row r="1933">
          <cell r="W1933">
            <v>0</v>
          </cell>
        </row>
        <row r="1934">
          <cell r="W1934">
            <v>0</v>
          </cell>
        </row>
        <row r="1935">
          <cell r="W1935">
            <v>0</v>
          </cell>
        </row>
        <row r="1936">
          <cell r="G1936" t="str">
            <v>Cruz-sy</v>
          </cell>
          <cell r="H1936" t="str">
            <v>T</v>
          </cell>
          <cell r="I1936" t="str">
            <v>D</v>
          </cell>
          <cell r="J1936" t="str">
            <v>S</v>
          </cell>
          <cell r="K1936" t="str">
            <v>RA</v>
          </cell>
          <cell r="L1936">
            <v>4</v>
          </cell>
          <cell r="M1936">
            <v>3</v>
          </cell>
          <cell r="N1936" t="str">
            <v>N</v>
          </cell>
          <cell r="O1936">
            <v>2</v>
          </cell>
          <cell r="Q1936" t="str">
            <v>30-60</v>
          </cell>
          <cell r="R1936" t="str">
            <v>I</v>
          </cell>
          <cell r="W1936">
            <v>37834</v>
          </cell>
        </row>
        <row r="1937">
          <cell r="G1937" t="str">
            <v>Bozek</v>
          </cell>
          <cell r="H1937" t="str">
            <v>NYC</v>
          </cell>
          <cell r="I1937" t="str">
            <v>O</v>
          </cell>
          <cell r="J1937" t="str">
            <v>M</v>
          </cell>
          <cell r="K1937" t="str">
            <v>OH</v>
          </cell>
          <cell r="L1937">
            <v>4</v>
          </cell>
          <cell r="M1937">
            <v>2</v>
          </cell>
          <cell r="N1937" t="str">
            <v>N</v>
          </cell>
          <cell r="O1937">
            <v>2</v>
          </cell>
          <cell r="Q1937" t="str">
            <v>30-60</v>
          </cell>
          <cell r="R1937" t="str">
            <v>N</v>
          </cell>
          <cell r="W1937">
            <v>37834</v>
          </cell>
        </row>
        <row r="1938">
          <cell r="G1938" t="str">
            <v>Klag</v>
          </cell>
          <cell r="H1938" t="str">
            <v>TRI</v>
          </cell>
          <cell r="I1938" t="str">
            <v>D</v>
          </cell>
          <cell r="J1938" t="str">
            <v>S</v>
          </cell>
          <cell r="K1938" t="str">
            <v>OH</v>
          </cell>
          <cell r="L1938">
            <v>4</v>
          </cell>
          <cell r="M1938">
            <v>4</v>
          </cell>
          <cell r="N1938" t="str">
            <v>N</v>
          </cell>
          <cell r="O1938">
            <v>3</v>
          </cell>
          <cell r="Q1938" t="str">
            <v>30-60</v>
          </cell>
          <cell r="R1938" t="str">
            <v>O</v>
          </cell>
          <cell r="W1938">
            <v>37834</v>
          </cell>
        </row>
        <row r="1939">
          <cell r="G1939" t="str">
            <v>Saluja</v>
          </cell>
          <cell r="H1939" t="str">
            <v>NYC</v>
          </cell>
          <cell r="I1939" t="str">
            <v>D</v>
          </cell>
          <cell r="J1939" t="str">
            <v>M</v>
          </cell>
          <cell r="K1939" t="str">
            <v>OH</v>
          </cell>
          <cell r="L1939">
            <v>5</v>
          </cell>
          <cell r="M1939">
            <v>3</v>
          </cell>
          <cell r="N1939" t="str">
            <v>N</v>
          </cell>
          <cell r="O1939">
            <v>3</v>
          </cell>
          <cell r="Q1939" t="str">
            <v>30-60</v>
          </cell>
          <cell r="R1939" t="str">
            <v>W</v>
          </cell>
          <cell r="W1939">
            <v>37834</v>
          </cell>
        </row>
        <row r="1940">
          <cell r="G1940" t="str">
            <v>Hazelton</v>
          </cell>
          <cell r="H1940" t="str">
            <v>NYC</v>
          </cell>
          <cell r="I1940" t="str">
            <v>M</v>
          </cell>
          <cell r="J1940" t="str">
            <v>M</v>
          </cell>
          <cell r="K1940" t="str">
            <v>RA</v>
          </cell>
          <cell r="L1940">
            <v>1</v>
          </cell>
          <cell r="M1940" t="str">
            <v>Y</v>
          </cell>
          <cell r="N1940" t="str">
            <v>Y</v>
          </cell>
          <cell r="O1940">
            <v>1</v>
          </cell>
          <cell r="Q1940" t="str">
            <v>30-60</v>
          </cell>
          <cell r="R1940" t="str">
            <v>R</v>
          </cell>
          <cell r="U1940" t="str">
            <v>REFERRAL 14F</v>
          </cell>
          <cell r="W1940">
            <v>37834</v>
          </cell>
        </row>
        <row r="1941">
          <cell r="G1941" t="str">
            <v>Erskine</v>
          </cell>
          <cell r="H1941" t="str">
            <v>NYC</v>
          </cell>
          <cell r="I1941" t="str">
            <v>M</v>
          </cell>
          <cell r="J1941" t="str">
            <v>M</v>
          </cell>
          <cell r="K1941" t="str">
            <v>RH</v>
          </cell>
          <cell r="L1941">
            <v>4</v>
          </cell>
          <cell r="M1941">
            <v>1</v>
          </cell>
          <cell r="N1941" t="str">
            <v>N</v>
          </cell>
          <cell r="O1941">
            <v>1</v>
          </cell>
          <cell r="Q1941" t="str">
            <v>60-90</v>
          </cell>
          <cell r="R1941" t="str">
            <v>R</v>
          </cell>
          <cell r="U1941" t="str">
            <v>REFERRAL 14F</v>
          </cell>
          <cell r="W1941">
            <v>37834</v>
          </cell>
        </row>
        <row r="1942">
          <cell r="G1942" t="str">
            <v>Erskine</v>
          </cell>
          <cell r="H1942" t="str">
            <v>NYC</v>
          </cell>
          <cell r="I1942" t="str">
            <v>M</v>
          </cell>
          <cell r="J1942" t="str">
            <v>M</v>
          </cell>
          <cell r="K1942" t="str">
            <v>RH</v>
          </cell>
          <cell r="L1942">
            <v>4</v>
          </cell>
          <cell r="M1942">
            <v>1</v>
          </cell>
          <cell r="N1942" t="str">
            <v>N</v>
          </cell>
          <cell r="O1942">
            <v>1</v>
          </cell>
          <cell r="Q1942" t="str">
            <v>60-90</v>
          </cell>
          <cell r="R1942" t="str">
            <v>R</v>
          </cell>
          <cell r="U1942" t="str">
            <v>REFERRAL 14F</v>
          </cell>
          <cell r="W1942">
            <v>0</v>
          </cell>
        </row>
        <row r="1943">
          <cell r="G1943" t="str">
            <v>Erskine</v>
          </cell>
          <cell r="H1943" t="str">
            <v>NYC</v>
          </cell>
          <cell r="I1943" t="str">
            <v>M</v>
          </cell>
          <cell r="J1943" t="str">
            <v>M</v>
          </cell>
          <cell r="K1943" t="str">
            <v>RH</v>
          </cell>
          <cell r="L1943">
            <v>4</v>
          </cell>
          <cell r="M1943">
            <v>1</v>
          </cell>
          <cell r="N1943" t="str">
            <v>N</v>
          </cell>
          <cell r="O1943">
            <v>1</v>
          </cell>
          <cell r="Q1943" t="str">
            <v>60-90</v>
          </cell>
          <cell r="R1943" t="str">
            <v>R</v>
          </cell>
          <cell r="W1943">
            <v>0</v>
          </cell>
        </row>
        <row r="1944">
          <cell r="W1944">
            <v>0</v>
          </cell>
        </row>
        <row r="1945">
          <cell r="W1945">
            <v>0</v>
          </cell>
        </row>
        <row r="1946">
          <cell r="W1946">
            <v>0</v>
          </cell>
        </row>
        <row r="1947">
          <cell r="G1947" t="str">
            <v>Baksh</v>
          </cell>
          <cell r="H1947" t="str">
            <v>NYC</v>
          </cell>
          <cell r="I1947" t="str">
            <v>M</v>
          </cell>
          <cell r="J1947" t="str">
            <v>S</v>
          </cell>
          <cell r="K1947" t="str">
            <v>M</v>
          </cell>
          <cell r="M1947">
            <v>1</v>
          </cell>
          <cell r="N1947" t="str">
            <v>N</v>
          </cell>
          <cell r="O1947">
            <v>2</v>
          </cell>
          <cell r="Q1947" t="str">
            <v>30-60</v>
          </cell>
          <cell r="R1947" t="str">
            <v>W</v>
          </cell>
          <cell r="W1947">
            <v>37835</v>
          </cell>
        </row>
        <row r="1948">
          <cell r="G1948" t="str">
            <v>Barker</v>
          </cell>
          <cell r="H1948" t="str">
            <v>TRI</v>
          </cell>
          <cell r="I1948" t="str">
            <v>M</v>
          </cell>
          <cell r="J1948" t="str">
            <v>M</v>
          </cell>
          <cell r="K1948" t="str">
            <v>RA</v>
          </cell>
          <cell r="L1948">
            <v>5</v>
          </cell>
          <cell r="M1948">
            <v>1</v>
          </cell>
          <cell r="N1948" t="str">
            <v>N</v>
          </cell>
          <cell r="O1948">
            <v>1</v>
          </cell>
          <cell r="Q1948" t="str">
            <v>30-60</v>
          </cell>
          <cell r="R1948" t="str">
            <v>W</v>
          </cell>
          <cell r="W1948">
            <v>37835</v>
          </cell>
        </row>
        <row r="1949">
          <cell r="G1949" t="str">
            <v>Cusumano</v>
          </cell>
          <cell r="H1949" t="str">
            <v>NYC</v>
          </cell>
          <cell r="I1949" t="str">
            <v>O</v>
          </cell>
          <cell r="J1949" t="str">
            <v>M</v>
          </cell>
          <cell r="K1949" t="str">
            <v>OC</v>
          </cell>
          <cell r="L1949">
            <v>5</v>
          </cell>
          <cell r="M1949">
            <v>1</v>
          </cell>
          <cell r="N1949" t="str">
            <v>N</v>
          </cell>
          <cell r="O1949">
            <v>3</v>
          </cell>
          <cell r="Q1949" t="str">
            <v>30-60</v>
          </cell>
          <cell r="R1949" t="str">
            <v>N</v>
          </cell>
          <cell r="W1949">
            <v>37835</v>
          </cell>
        </row>
        <row r="1950">
          <cell r="G1950" t="str">
            <v>Washington</v>
          </cell>
          <cell r="H1950" t="str">
            <v>ME</v>
          </cell>
          <cell r="I1950" t="str">
            <v>M</v>
          </cell>
          <cell r="J1950" t="str">
            <v>U</v>
          </cell>
          <cell r="K1950" t="str">
            <v>RA</v>
          </cell>
          <cell r="L1950">
            <v>4</v>
          </cell>
          <cell r="M1950">
            <v>2</v>
          </cell>
          <cell r="N1950" t="str">
            <v>Y</v>
          </cell>
          <cell r="O1950">
            <v>1</v>
          </cell>
          <cell r="Q1950" t="str">
            <v>30-60</v>
          </cell>
          <cell r="R1950" t="str">
            <v>W</v>
          </cell>
          <cell r="W1950">
            <v>37835</v>
          </cell>
        </row>
        <row r="1951">
          <cell r="G1951" t="str">
            <v>Burke</v>
          </cell>
          <cell r="H1951" t="str">
            <v>BPC</v>
          </cell>
          <cell r="I1951" t="str">
            <v>D</v>
          </cell>
          <cell r="J1951" t="str">
            <v>U</v>
          </cell>
          <cell r="K1951" t="str">
            <v>RA</v>
          </cell>
          <cell r="L1951">
            <v>4</v>
          </cell>
          <cell r="M1951">
            <v>1</v>
          </cell>
          <cell r="N1951" t="str">
            <v>N</v>
          </cell>
          <cell r="O1951">
            <v>1</v>
          </cell>
          <cell r="Q1951" t="str">
            <v>60-90</v>
          </cell>
          <cell r="R1951" t="str">
            <v>W</v>
          </cell>
          <cell r="W1951">
            <v>37835</v>
          </cell>
        </row>
        <row r="1952">
          <cell r="G1952" t="str">
            <v>Arai</v>
          </cell>
          <cell r="H1952" t="str">
            <v>BPC</v>
          </cell>
          <cell r="I1952" t="str">
            <v>D</v>
          </cell>
          <cell r="J1952" t="str">
            <v>U</v>
          </cell>
          <cell r="K1952" t="str">
            <v>OH</v>
          </cell>
          <cell r="L1952">
            <v>4</v>
          </cell>
          <cell r="M1952">
            <v>1</v>
          </cell>
          <cell r="N1952" t="str">
            <v>N</v>
          </cell>
          <cell r="O1952">
            <v>1</v>
          </cell>
          <cell r="Q1952" t="str">
            <v>30-60</v>
          </cell>
          <cell r="R1952" t="str">
            <v>B</v>
          </cell>
          <cell r="S1952" t="str">
            <v>SOLOFTS</v>
          </cell>
          <cell r="W1952">
            <v>37835</v>
          </cell>
        </row>
        <row r="1953">
          <cell r="G1953" t="str">
            <v>Wormser</v>
          </cell>
          <cell r="H1953" t="str">
            <v>UE</v>
          </cell>
          <cell r="I1953" t="str">
            <v>O</v>
          </cell>
          <cell r="J1953" t="str">
            <v>N</v>
          </cell>
          <cell r="K1953" t="str">
            <v>RA</v>
          </cell>
          <cell r="L1953">
            <v>5</v>
          </cell>
          <cell r="M1953">
            <v>2</v>
          </cell>
          <cell r="N1953" t="str">
            <v>N</v>
          </cell>
          <cell r="O1953">
            <v>2</v>
          </cell>
          <cell r="Q1953" t="str">
            <v>30-60</v>
          </cell>
          <cell r="R1953" t="str">
            <v>B</v>
          </cell>
          <cell r="S1953" t="str">
            <v>Mohan Twine</v>
          </cell>
          <cell r="W1953">
            <v>37835</v>
          </cell>
        </row>
        <row r="1954">
          <cell r="G1954" t="str">
            <v>Stjanouski</v>
          </cell>
          <cell r="H1954" t="str">
            <v>UE</v>
          </cell>
          <cell r="I1954" t="str">
            <v>U</v>
          </cell>
          <cell r="J1954" t="str">
            <v>U</v>
          </cell>
          <cell r="K1954" t="str">
            <v>RA</v>
          </cell>
          <cell r="L1954">
            <v>5</v>
          </cell>
          <cell r="M1954">
            <v>3</v>
          </cell>
          <cell r="N1954" t="str">
            <v>N</v>
          </cell>
          <cell r="O1954">
            <v>2</v>
          </cell>
          <cell r="Q1954" t="str">
            <v>30-60</v>
          </cell>
          <cell r="R1954" t="str">
            <v>W</v>
          </cell>
          <cell r="S1954" t="str">
            <v>Mohan Twine</v>
          </cell>
          <cell r="W1954">
            <v>37835</v>
          </cell>
        </row>
        <row r="1955">
          <cell r="G1955" t="str">
            <v>Wilmont</v>
          </cell>
          <cell r="H1955" t="str">
            <v>MANH</v>
          </cell>
          <cell r="I1955" t="str">
            <v>D</v>
          </cell>
          <cell r="J1955" t="str">
            <v>S</v>
          </cell>
          <cell r="K1955" t="str">
            <v>RA</v>
          </cell>
          <cell r="L1955">
            <v>5</v>
          </cell>
          <cell r="M1955">
            <v>3</v>
          </cell>
          <cell r="N1955" t="str">
            <v>N</v>
          </cell>
          <cell r="O1955">
            <v>3</v>
          </cell>
          <cell r="Q1955" t="str">
            <v>60-90</v>
          </cell>
          <cell r="R1955" t="str">
            <v>W</v>
          </cell>
          <cell r="S1955" t="str">
            <v>Mohan Twine</v>
          </cell>
          <cell r="W1955">
            <v>37835</v>
          </cell>
        </row>
        <row r="1956">
          <cell r="G1956" t="str">
            <v>Gold</v>
          </cell>
          <cell r="H1956" t="str">
            <v>NYC</v>
          </cell>
          <cell r="I1956" t="str">
            <v>D</v>
          </cell>
          <cell r="J1956" t="str">
            <v>S</v>
          </cell>
          <cell r="K1956" t="str">
            <v>RA</v>
          </cell>
          <cell r="L1956">
            <v>2</v>
          </cell>
          <cell r="M1956">
            <v>1</v>
          </cell>
          <cell r="N1956" t="str">
            <v>N</v>
          </cell>
          <cell r="O1956">
            <v>1</v>
          </cell>
          <cell r="Q1956" t="str">
            <v>60-90</v>
          </cell>
          <cell r="R1956" t="str">
            <v>B</v>
          </cell>
          <cell r="W1956">
            <v>37835</v>
          </cell>
        </row>
        <row r="1957">
          <cell r="G1957" t="str">
            <v>Stewat</v>
          </cell>
          <cell r="H1957" t="str">
            <v>NYC</v>
          </cell>
          <cell r="I1957" t="str">
            <v>D</v>
          </cell>
          <cell r="J1957" t="str">
            <v>S</v>
          </cell>
          <cell r="K1957" t="str">
            <v>RA</v>
          </cell>
          <cell r="L1957">
            <v>4</v>
          </cell>
          <cell r="M1957">
            <v>1</v>
          </cell>
          <cell r="N1957" t="str">
            <v>N</v>
          </cell>
          <cell r="O1957">
            <v>2</v>
          </cell>
          <cell r="Q1957" t="str">
            <v>60-90</v>
          </cell>
          <cell r="R1957" t="str">
            <v>B</v>
          </cell>
        </row>
        <row r="1958">
          <cell r="G1958" t="str">
            <v>Gerstin</v>
          </cell>
          <cell r="H1958" t="str">
            <v>DE</v>
          </cell>
          <cell r="I1958" t="str">
            <v>D</v>
          </cell>
          <cell r="J1958" t="str">
            <v>O</v>
          </cell>
          <cell r="K1958" t="str">
            <v>RA</v>
          </cell>
          <cell r="L1958">
            <v>5</v>
          </cell>
          <cell r="M1958">
            <v>4</v>
          </cell>
          <cell r="N1958" t="str">
            <v>N</v>
          </cell>
          <cell r="O1958">
            <v>3</v>
          </cell>
          <cell r="Q1958" t="str">
            <v>30-60</v>
          </cell>
          <cell r="R1958" t="str">
            <v>F</v>
          </cell>
        </row>
        <row r="1959">
          <cell r="G1959" t="str">
            <v>London</v>
          </cell>
          <cell r="H1959" t="str">
            <v>DW</v>
          </cell>
          <cell r="I1959" t="str">
            <v>W</v>
          </cell>
          <cell r="J1959" t="str">
            <v>O</v>
          </cell>
          <cell r="K1959" t="str">
            <v>RA</v>
          </cell>
          <cell r="L1959">
            <v>5</v>
          </cell>
          <cell r="M1959">
            <v>2</v>
          </cell>
          <cell r="N1959" t="str">
            <v>N</v>
          </cell>
          <cell r="O1959">
            <v>3</v>
          </cell>
          <cell r="Q1959" t="str">
            <v>60-90</v>
          </cell>
          <cell r="R1959" t="str">
            <v>O</v>
          </cell>
        </row>
        <row r="1960">
          <cell r="G1960" t="str">
            <v>Biernak</v>
          </cell>
          <cell r="H1960" t="str">
            <v>E</v>
          </cell>
          <cell r="I1960" t="str">
            <v>O</v>
          </cell>
          <cell r="J1960" t="str">
            <v>U</v>
          </cell>
          <cell r="K1960" t="str">
            <v>RA</v>
          </cell>
          <cell r="L1960">
            <v>3</v>
          </cell>
          <cell r="M1960">
            <v>1</v>
          </cell>
          <cell r="N1960" t="str">
            <v>N</v>
          </cell>
          <cell r="O1960" t="str">
            <v>S</v>
          </cell>
          <cell r="Q1960" t="str">
            <v>60-90</v>
          </cell>
          <cell r="R1960" t="str">
            <v>O</v>
          </cell>
        </row>
        <row r="1961">
          <cell r="G1961" t="str">
            <v>Krasner</v>
          </cell>
          <cell r="H1961" t="str">
            <v>USA</v>
          </cell>
          <cell r="I1961" t="str">
            <v>O</v>
          </cell>
          <cell r="J1961" t="str">
            <v>M</v>
          </cell>
          <cell r="L1961">
            <v>3</v>
          </cell>
          <cell r="M1961">
            <v>2</v>
          </cell>
          <cell r="N1961" t="str">
            <v>N</v>
          </cell>
          <cell r="O1961">
            <v>1</v>
          </cell>
          <cell r="Q1961" t="str">
            <v>30-60</v>
          </cell>
          <cell r="R1961" t="str">
            <v>I</v>
          </cell>
        </row>
        <row r="1962">
          <cell r="G1962" t="str">
            <v>Katz</v>
          </cell>
          <cell r="H1962" t="str">
            <v>NYC</v>
          </cell>
          <cell r="I1962" t="str">
            <v>O</v>
          </cell>
          <cell r="J1962" t="str">
            <v>M</v>
          </cell>
          <cell r="L1962">
            <v>3</v>
          </cell>
          <cell r="M1962">
            <v>2</v>
          </cell>
          <cell r="N1962" t="str">
            <v>N</v>
          </cell>
          <cell r="O1962">
            <v>2</v>
          </cell>
          <cell r="Q1962" t="str">
            <v>60-90</v>
          </cell>
          <cell r="R1962" t="str">
            <v>R</v>
          </cell>
          <cell r="U1962" t="str">
            <v>RESIDENT OF THE HALLMARK</v>
          </cell>
        </row>
        <row r="1963">
          <cell r="G1963" t="str">
            <v>Kavanaugh</v>
          </cell>
          <cell r="H1963" t="str">
            <v>USA</v>
          </cell>
          <cell r="J1963" t="str">
            <v>M</v>
          </cell>
          <cell r="K1963" t="str">
            <v>M</v>
          </cell>
          <cell r="L1963">
            <v>3</v>
          </cell>
          <cell r="M1963">
            <v>2</v>
          </cell>
          <cell r="N1963" t="str">
            <v>Y</v>
          </cell>
          <cell r="O1963">
            <v>3</v>
          </cell>
          <cell r="Q1963" t="str">
            <v>30-60</v>
          </cell>
          <cell r="R1963" t="str">
            <v>W</v>
          </cell>
          <cell r="U1963" t="str">
            <v>RESIDENT OF THE HALLMARK</v>
          </cell>
        </row>
        <row r="1964">
          <cell r="G1964" t="str">
            <v>Ryan</v>
          </cell>
          <cell r="H1964" t="str">
            <v>T</v>
          </cell>
          <cell r="I1964" t="str">
            <v>N</v>
          </cell>
          <cell r="J1964" t="str">
            <v>U</v>
          </cell>
          <cell r="K1964" t="str">
            <v>RA</v>
          </cell>
          <cell r="L1964">
            <v>4</v>
          </cell>
          <cell r="M1964">
            <v>2</v>
          </cell>
          <cell r="N1964" t="str">
            <v>N</v>
          </cell>
          <cell r="O1964">
            <v>1</v>
          </cell>
          <cell r="Q1964" t="str">
            <v>60-90</v>
          </cell>
          <cell r="R1964" t="str">
            <v>W</v>
          </cell>
          <cell r="U1964" t="str">
            <v>RESIDENT OF THE HALLMARK</v>
          </cell>
        </row>
        <row r="1965">
          <cell r="G1965" t="str">
            <v>Lault</v>
          </cell>
          <cell r="H1965" t="str">
            <v>BPC</v>
          </cell>
          <cell r="I1965" t="str">
            <v>N</v>
          </cell>
          <cell r="J1965" t="str">
            <v>U</v>
          </cell>
          <cell r="K1965" t="str">
            <v>U</v>
          </cell>
          <cell r="L1965">
            <v>4</v>
          </cell>
          <cell r="M1965">
            <v>1</v>
          </cell>
          <cell r="N1965" t="str">
            <v>Y</v>
          </cell>
          <cell r="O1965">
            <v>1</v>
          </cell>
          <cell r="Q1965" t="str">
            <v>30-60</v>
          </cell>
          <cell r="R1965" t="str">
            <v>W</v>
          </cell>
        </row>
        <row r="1966">
          <cell r="G1966" t="str">
            <v>Johnston</v>
          </cell>
          <cell r="H1966" t="str">
            <v>O</v>
          </cell>
          <cell r="I1966" t="str">
            <v>M</v>
          </cell>
          <cell r="J1966" t="str">
            <v>M</v>
          </cell>
          <cell r="K1966" t="str">
            <v>RH</v>
          </cell>
          <cell r="L1966">
            <v>3</v>
          </cell>
          <cell r="M1966">
            <v>2</v>
          </cell>
          <cell r="N1966" t="str">
            <v>N</v>
          </cell>
          <cell r="O1966">
            <v>2</v>
          </cell>
          <cell r="Q1966" t="str">
            <v>30-60</v>
          </cell>
          <cell r="R1966" t="str">
            <v>N</v>
          </cell>
        </row>
        <row r="1967">
          <cell r="G1967" t="str">
            <v>Chiem</v>
          </cell>
          <cell r="H1967" t="str">
            <v>TRI</v>
          </cell>
          <cell r="I1967" t="str">
            <v>M</v>
          </cell>
          <cell r="J1967" t="str">
            <v>M</v>
          </cell>
          <cell r="K1967" t="str">
            <v>RA</v>
          </cell>
          <cell r="L1967">
            <v>3</v>
          </cell>
          <cell r="M1967">
            <v>2</v>
          </cell>
          <cell r="N1967" t="str">
            <v>N</v>
          </cell>
          <cell r="O1967">
            <v>1</v>
          </cell>
          <cell r="Q1967" t="str">
            <v>60-90</v>
          </cell>
          <cell r="R1967" t="str">
            <v>W</v>
          </cell>
        </row>
        <row r="1968">
          <cell r="G1968" t="str">
            <v>Jankuanas</v>
          </cell>
          <cell r="H1968" t="str">
            <v>BPC</v>
          </cell>
          <cell r="I1968" t="str">
            <v>M</v>
          </cell>
          <cell r="J1968" t="str">
            <v>N</v>
          </cell>
          <cell r="K1968" t="str">
            <v>RA</v>
          </cell>
          <cell r="L1968">
            <v>5</v>
          </cell>
          <cell r="M1968">
            <v>3</v>
          </cell>
          <cell r="N1968" t="str">
            <v>N</v>
          </cell>
          <cell r="O1968">
            <v>2</v>
          </cell>
          <cell r="Q1968" t="str">
            <v>30-60</v>
          </cell>
          <cell r="R1968" t="str">
            <v>W</v>
          </cell>
        </row>
        <row r="1969">
          <cell r="G1969" t="str">
            <v>Kaalberg</v>
          </cell>
          <cell r="H1969" t="str">
            <v>NYC</v>
          </cell>
          <cell r="I1969" t="str">
            <v>M</v>
          </cell>
          <cell r="J1969" t="str">
            <v>M</v>
          </cell>
          <cell r="K1969" t="str">
            <v>RA</v>
          </cell>
          <cell r="L1969">
            <v>5</v>
          </cell>
          <cell r="M1969">
            <v>3</v>
          </cell>
          <cell r="N1969" t="str">
            <v>N</v>
          </cell>
          <cell r="O1969">
            <v>2</v>
          </cell>
          <cell r="Q1969" t="str">
            <v>30-60</v>
          </cell>
          <cell r="R1969" t="str">
            <v>B</v>
          </cell>
          <cell r="S1969" t="str">
            <v>Citihabitats</v>
          </cell>
        </row>
        <row r="1970">
          <cell r="G1970" t="str">
            <v>Williams</v>
          </cell>
          <cell r="H1970" t="str">
            <v>DE</v>
          </cell>
          <cell r="I1970" t="str">
            <v>D</v>
          </cell>
          <cell r="J1970" t="str">
            <v>M</v>
          </cell>
          <cell r="K1970" t="str">
            <v>RA</v>
          </cell>
          <cell r="L1970">
            <v>5</v>
          </cell>
          <cell r="M1970">
            <v>3</v>
          </cell>
          <cell r="N1970" t="str">
            <v>N</v>
          </cell>
          <cell r="O1970">
            <v>3</v>
          </cell>
          <cell r="Q1970" t="str">
            <v>60-90</v>
          </cell>
          <cell r="R1970" t="str">
            <v>R</v>
          </cell>
          <cell r="S1970" t="str">
            <v>Citihabitats</v>
          </cell>
          <cell r="U1970" t="str">
            <v>REFFERED BY 22-B (George Itoh)</v>
          </cell>
        </row>
        <row r="1971">
          <cell r="G1971" t="str">
            <v>Levine</v>
          </cell>
          <cell r="H1971" t="str">
            <v>T</v>
          </cell>
          <cell r="I1971" t="str">
            <v>M</v>
          </cell>
          <cell r="J1971" t="str">
            <v>U</v>
          </cell>
          <cell r="K1971" t="str">
            <v>RA</v>
          </cell>
          <cell r="L1971">
            <v>4</v>
          </cell>
          <cell r="M1971">
            <v>2</v>
          </cell>
          <cell r="N1971" t="str">
            <v>N</v>
          </cell>
          <cell r="O1971">
            <v>1</v>
          </cell>
          <cell r="Q1971" t="str">
            <v>60-90</v>
          </cell>
          <cell r="R1971" t="str">
            <v>R</v>
          </cell>
          <cell r="S1971" t="str">
            <v>Citihabitats</v>
          </cell>
          <cell r="U1971" t="str">
            <v>REFFERED BY 22-B (George Itoh)</v>
          </cell>
        </row>
        <row r="1972">
          <cell r="G1972" t="str">
            <v>Suzuki</v>
          </cell>
          <cell r="H1972" t="str">
            <v>UW</v>
          </cell>
          <cell r="I1972" t="str">
            <v>M</v>
          </cell>
          <cell r="J1972" t="str">
            <v>U</v>
          </cell>
          <cell r="K1972" t="str">
            <v>RA</v>
          </cell>
          <cell r="L1972">
            <v>3</v>
          </cell>
          <cell r="M1972">
            <v>1</v>
          </cell>
          <cell r="N1972" t="str">
            <v>N</v>
          </cell>
          <cell r="O1972">
            <v>1</v>
          </cell>
          <cell r="Q1972" t="str">
            <v>30-60</v>
          </cell>
          <cell r="R1972" t="str">
            <v>B</v>
          </cell>
          <cell r="U1972" t="str">
            <v>REFFERED BY 22-B (George Itoh)</v>
          </cell>
        </row>
        <row r="1973">
          <cell r="G1973" t="str">
            <v>Bagraktar</v>
          </cell>
          <cell r="H1973" t="str">
            <v>UE</v>
          </cell>
          <cell r="I1973" t="str">
            <v>M</v>
          </cell>
          <cell r="J1973" t="str">
            <v>O</v>
          </cell>
          <cell r="K1973" t="str">
            <v>RA</v>
          </cell>
          <cell r="L1973">
            <v>4</v>
          </cell>
          <cell r="M1973">
            <v>1</v>
          </cell>
          <cell r="N1973" t="str">
            <v>N</v>
          </cell>
          <cell r="O1973">
            <v>1</v>
          </cell>
          <cell r="Q1973" t="str">
            <v>60-90</v>
          </cell>
          <cell r="R1973" t="str">
            <v>B</v>
          </cell>
        </row>
        <row r="1974">
          <cell r="G1974" t="str">
            <v>Edwards</v>
          </cell>
          <cell r="H1974" t="str">
            <v>BPC</v>
          </cell>
          <cell r="I1974" t="str">
            <v>M</v>
          </cell>
          <cell r="J1974" t="str">
            <v>O</v>
          </cell>
          <cell r="K1974" t="str">
            <v>RA</v>
          </cell>
          <cell r="L1974">
            <v>4</v>
          </cell>
          <cell r="M1974">
            <v>1</v>
          </cell>
          <cell r="N1974" t="str">
            <v>N</v>
          </cell>
          <cell r="O1974">
            <v>1</v>
          </cell>
          <cell r="Q1974" t="str">
            <v>30-60</v>
          </cell>
          <cell r="R1974" t="str">
            <v>W</v>
          </cell>
        </row>
        <row r="1975">
          <cell r="G1975" t="str">
            <v>Edwards</v>
          </cell>
          <cell r="H1975" t="str">
            <v>BPC</v>
          </cell>
          <cell r="I1975" t="str">
            <v>M</v>
          </cell>
          <cell r="J1975" t="str">
            <v>O</v>
          </cell>
          <cell r="K1975" t="str">
            <v>RA</v>
          </cell>
          <cell r="L1975">
            <v>4</v>
          </cell>
          <cell r="M1975">
            <v>1</v>
          </cell>
          <cell r="N1975" t="str">
            <v>N</v>
          </cell>
          <cell r="O1975">
            <v>1</v>
          </cell>
          <cell r="Q1975" t="str">
            <v>30-60</v>
          </cell>
          <cell r="R1975" t="str">
            <v>W</v>
          </cell>
          <cell r="W1975">
            <v>0</v>
          </cell>
        </row>
        <row r="1976">
          <cell r="G1976" t="str">
            <v>Edwards</v>
          </cell>
          <cell r="H1976" t="str">
            <v>BPC</v>
          </cell>
          <cell r="I1976" t="str">
            <v>M</v>
          </cell>
          <cell r="J1976" t="str">
            <v>O</v>
          </cell>
          <cell r="K1976" t="str">
            <v>RA</v>
          </cell>
          <cell r="L1976">
            <v>4</v>
          </cell>
          <cell r="M1976">
            <v>1</v>
          </cell>
          <cell r="N1976" t="str">
            <v>N</v>
          </cell>
          <cell r="O1976">
            <v>1</v>
          </cell>
          <cell r="Q1976" t="str">
            <v>30-60</v>
          </cell>
          <cell r="R1976" t="str">
            <v>W</v>
          </cell>
          <cell r="W1976">
            <v>0</v>
          </cell>
        </row>
        <row r="1977">
          <cell r="W1977">
            <v>0</v>
          </cell>
        </row>
        <row r="1978">
          <cell r="W1978">
            <v>0</v>
          </cell>
        </row>
        <row r="1979">
          <cell r="W1979">
            <v>0</v>
          </cell>
        </row>
        <row r="1980">
          <cell r="W1980">
            <v>0</v>
          </cell>
        </row>
        <row r="1981">
          <cell r="W1981">
            <v>0</v>
          </cell>
        </row>
        <row r="1982">
          <cell r="W1982">
            <v>0</v>
          </cell>
        </row>
        <row r="1983">
          <cell r="W1983">
            <v>0</v>
          </cell>
        </row>
        <row r="1984">
          <cell r="G1984" t="str">
            <v>Karseld</v>
          </cell>
          <cell r="H1984" t="str">
            <v>USA</v>
          </cell>
          <cell r="J1984" t="str">
            <v>O</v>
          </cell>
          <cell r="L1984">
            <v>5</v>
          </cell>
          <cell r="N1984" t="str">
            <v>N</v>
          </cell>
          <cell r="O1984">
            <v>1</v>
          </cell>
          <cell r="Q1984" t="str">
            <v>30-60</v>
          </cell>
          <cell r="R1984" t="str">
            <v>W</v>
          </cell>
          <cell r="W1984">
            <v>37836</v>
          </cell>
        </row>
        <row r="1985">
          <cell r="G1985" t="str">
            <v>Chin</v>
          </cell>
          <cell r="H1985" t="str">
            <v>NYC</v>
          </cell>
          <cell r="I1985" t="str">
            <v>D</v>
          </cell>
          <cell r="J1985" t="str">
            <v>N</v>
          </cell>
          <cell r="K1985" t="str">
            <v>RA</v>
          </cell>
          <cell r="L1985">
            <v>5</v>
          </cell>
          <cell r="M1985">
            <v>3</v>
          </cell>
          <cell r="N1985" t="str">
            <v>N</v>
          </cell>
          <cell r="O1985">
            <v>3</v>
          </cell>
          <cell r="Q1985" t="str">
            <v>60-90</v>
          </cell>
          <cell r="R1985" t="str">
            <v>B</v>
          </cell>
          <cell r="W1985">
            <v>37836</v>
          </cell>
        </row>
        <row r="1986">
          <cell r="G1986" t="str">
            <v>Owens</v>
          </cell>
          <cell r="H1986" t="str">
            <v>T</v>
          </cell>
          <cell r="I1986" t="str">
            <v>O</v>
          </cell>
          <cell r="J1986" t="str">
            <v>N</v>
          </cell>
          <cell r="K1986" t="str">
            <v>RA</v>
          </cell>
          <cell r="L1986">
            <v>3</v>
          </cell>
          <cell r="M1986">
            <v>2</v>
          </cell>
          <cell r="N1986" t="str">
            <v>N</v>
          </cell>
          <cell r="O1986">
            <v>2</v>
          </cell>
          <cell r="Q1986" t="str">
            <v>60-90</v>
          </cell>
          <cell r="R1986" t="str">
            <v>O</v>
          </cell>
          <cell r="W1986">
            <v>37836</v>
          </cell>
        </row>
        <row r="1987">
          <cell r="G1987" t="str">
            <v>Yarg</v>
          </cell>
          <cell r="H1987" t="str">
            <v>W</v>
          </cell>
          <cell r="I1987" t="str">
            <v>D</v>
          </cell>
          <cell r="J1987" t="str">
            <v>N</v>
          </cell>
          <cell r="K1987" t="str">
            <v>RA</v>
          </cell>
          <cell r="L1987">
            <v>4</v>
          </cell>
          <cell r="M1987">
            <v>2</v>
          </cell>
          <cell r="N1987" t="str">
            <v>N</v>
          </cell>
          <cell r="O1987">
            <v>2</v>
          </cell>
          <cell r="Q1987" t="str">
            <v>60-90</v>
          </cell>
          <cell r="R1987" t="str">
            <v>B</v>
          </cell>
          <cell r="W1987">
            <v>37836</v>
          </cell>
        </row>
        <row r="1988">
          <cell r="G1988" t="str">
            <v>Foosher</v>
          </cell>
          <cell r="H1988" t="str">
            <v>NYC</v>
          </cell>
          <cell r="I1988" t="str">
            <v>D</v>
          </cell>
          <cell r="J1988" t="str">
            <v>O</v>
          </cell>
          <cell r="K1988" t="str">
            <v>RA</v>
          </cell>
          <cell r="L1988">
            <v>5</v>
          </cell>
          <cell r="M1988">
            <v>2</v>
          </cell>
          <cell r="N1988" t="str">
            <v>N</v>
          </cell>
          <cell r="O1988">
            <v>3</v>
          </cell>
          <cell r="Q1988" t="str">
            <v>60-90</v>
          </cell>
          <cell r="R1988" t="str">
            <v>W</v>
          </cell>
          <cell r="W1988">
            <v>37836</v>
          </cell>
        </row>
        <row r="1989">
          <cell r="G1989" t="str">
            <v>Bigelow</v>
          </cell>
          <cell r="H1989" t="str">
            <v>BPC</v>
          </cell>
          <cell r="I1989" t="str">
            <v>D</v>
          </cell>
          <cell r="J1989" t="str">
            <v>U</v>
          </cell>
          <cell r="K1989" t="str">
            <v>RA</v>
          </cell>
          <cell r="L1989">
            <v>3</v>
          </cell>
          <cell r="M1989">
            <v>1</v>
          </cell>
          <cell r="N1989" t="str">
            <v>Y</v>
          </cell>
          <cell r="O1989">
            <v>1</v>
          </cell>
          <cell r="Q1989" t="str">
            <v>60-90</v>
          </cell>
          <cell r="R1989" t="str">
            <v>W</v>
          </cell>
          <cell r="W1989">
            <v>37836</v>
          </cell>
        </row>
        <row r="1990">
          <cell r="G1990" t="str">
            <v>Mayer</v>
          </cell>
          <cell r="H1990" t="str">
            <v>UE</v>
          </cell>
          <cell r="I1990" t="str">
            <v>D</v>
          </cell>
          <cell r="J1990" t="str">
            <v>O</v>
          </cell>
          <cell r="K1990" t="str">
            <v>RA</v>
          </cell>
          <cell r="L1990">
            <v>3</v>
          </cell>
          <cell r="M1990">
            <v>1</v>
          </cell>
          <cell r="N1990" t="str">
            <v>Y</v>
          </cell>
          <cell r="O1990">
            <v>1</v>
          </cell>
          <cell r="Q1990" t="str">
            <v>60-90</v>
          </cell>
          <cell r="R1990" t="str">
            <v>O</v>
          </cell>
          <cell r="W1990">
            <v>37836</v>
          </cell>
        </row>
        <row r="1991">
          <cell r="G1991" t="str">
            <v>Mike</v>
          </cell>
          <cell r="H1991" t="str">
            <v>NYC</v>
          </cell>
          <cell r="I1991" t="str">
            <v>D</v>
          </cell>
          <cell r="J1991" t="str">
            <v>O</v>
          </cell>
          <cell r="K1991" t="str">
            <v>RA</v>
          </cell>
          <cell r="L1991">
            <v>3</v>
          </cell>
          <cell r="M1991">
            <v>1</v>
          </cell>
          <cell r="N1991" t="str">
            <v>N</v>
          </cell>
          <cell r="O1991">
            <v>1</v>
          </cell>
          <cell r="Q1991" t="str">
            <v>30-60</v>
          </cell>
          <cell r="R1991" t="str">
            <v>I</v>
          </cell>
          <cell r="W1991">
            <v>37836</v>
          </cell>
        </row>
        <row r="1992">
          <cell r="G1992" t="str">
            <v>Sacks</v>
          </cell>
          <cell r="H1992" t="str">
            <v>NYC</v>
          </cell>
          <cell r="I1992" t="str">
            <v>D</v>
          </cell>
          <cell r="J1992" t="str">
            <v>M</v>
          </cell>
          <cell r="K1992" t="str">
            <v>OH</v>
          </cell>
          <cell r="L1992">
            <v>4</v>
          </cell>
          <cell r="M1992">
            <v>3</v>
          </cell>
          <cell r="N1992" t="str">
            <v>N</v>
          </cell>
          <cell r="O1992">
            <v>1</v>
          </cell>
          <cell r="Q1992" t="str">
            <v>30-60</v>
          </cell>
          <cell r="R1992" t="str">
            <v>N</v>
          </cell>
          <cell r="W1992">
            <v>37836</v>
          </cell>
        </row>
        <row r="1993">
          <cell r="G1993" t="str">
            <v>Slolfel</v>
          </cell>
          <cell r="H1993" t="str">
            <v>MW</v>
          </cell>
          <cell r="I1993" t="str">
            <v>M</v>
          </cell>
          <cell r="J1993" t="str">
            <v>N</v>
          </cell>
          <cell r="K1993" t="str">
            <v>RA</v>
          </cell>
          <cell r="L1993">
            <v>4</v>
          </cell>
          <cell r="M1993">
            <v>2</v>
          </cell>
          <cell r="N1993" t="str">
            <v>Y</v>
          </cell>
          <cell r="O1993">
            <v>2</v>
          </cell>
          <cell r="Q1993" t="str">
            <v>30-60</v>
          </cell>
          <cell r="R1993" t="str">
            <v>R</v>
          </cell>
          <cell r="U1993" t="str">
            <v>REFFERRED BY 8-C</v>
          </cell>
          <cell r="W1993">
            <v>37836</v>
          </cell>
        </row>
        <row r="1994">
          <cell r="G1994" t="str">
            <v>Gallace</v>
          </cell>
          <cell r="H1994" t="str">
            <v>DE</v>
          </cell>
          <cell r="I1994" t="str">
            <v>M</v>
          </cell>
          <cell r="J1994" t="str">
            <v>N</v>
          </cell>
          <cell r="K1994" t="str">
            <v>RA</v>
          </cell>
          <cell r="L1994">
            <v>4</v>
          </cell>
          <cell r="M1994">
            <v>1</v>
          </cell>
          <cell r="N1994" t="str">
            <v>N</v>
          </cell>
          <cell r="O1994">
            <v>2</v>
          </cell>
          <cell r="Q1994" t="str">
            <v>30-60</v>
          </cell>
          <cell r="R1994" t="str">
            <v>W</v>
          </cell>
          <cell r="U1994" t="str">
            <v>REFFERRED BY 8-C</v>
          </cell>
          <cell r="W1994">
            <v>37836</v>
          </cell>
        </row>
        <row r="1995">
          <cell r="G1995" t="str">
            <v>Valentino</v>
          </cell>
          <cell r="H1995" t="str">
            <v>NYC</v>
          </cell>
          <cell r="I1995" t="str">
            <v>M</v>
          </cell>
          <cell r="J1995" t="str">
            <v>M</v>
          </cell>
          <cell r="K1995" t="str">
            <v>OH</v>
          </cell>
          <cell r="L1995">
            <v>5</v>
          </cell>
          <cell r="M1995">
            <v>3</v>
          </cell>
          <cell r="N1995" t="str">
            <v>Y</v>
          </cell>
          <cell r="O1995">
            <v>3</v>
          </cell>
          <cell r="Q1995" t="str">
            <v>30-60</v>
          </cell>
          <cell r="R1995" t="str">
            <v>N</v>
          </cell>
          <cell r="U1995" t="str">
            <v>REFFERRED BY 8-C</v>
          </cell>
          <cell r="W1995">
            <v>37836</v>
          </cell>
        </row>
        <row r="1996">
          <cell r="G1996" t="str">
            <v>Alexander</v>
          </cell>
          <cell r="H1996" t="str">
            <v>USA</v>
          </cell>
          <cell r="I1996" t="str">
            <v>M</v>
          </cell>
          <cell r="J1996" t="str">
            <v>M</v>
          </cell>
          <cell r="K1996" t="str">
            <v>OH</v>
          </cell>
          <cell r="L1996">
            <v>2</v>
          </cell>
          <cell r="M1996">
            <v>1</v>
          </cell>
          <cell r="N1996" t="str">
            <v>Y</v>
          </cell>
          <cell r="O1996">
            <v>1</v>
          </cell>
          <cell r="Q1996" t="str">
            <v>30-60</v>
          </cell>
          <cell r="R1996" t="str">
            <v>W</v>
          </cell>
        </row>
        <row r="1997">
          <cell r="G1997" t="str">
            <v>Sullivan</v>
          </cell>
          <cell r="H1997" t="str">
            <v>UE</v>
          </cell>
          <cell r="I1997" t="str">
            <v>O</v>
          </cell>
          <cell r="J1997" t="str">
            <v>U</v>
          </cell>
          <cell r="K1997" t="str">
            <v>RA</v>
          </cell>
          <cell r="L1997">
            <v>3</v>
          </cell>
          <cell r="M1997">
            <v>2</v>
          </cell>
          <cell r="N1997" t="str">
            <v>N</v>
          </cell>
          <cell r="O1997">
            <v>1</v>
          </cell>
          <cell r="Q1997" t="str">
            <v>60-90</v>
          </cell>
          <cell r="R1997" t="str">
            <v>W</v>
          </cell>
        </row>
        <row r="1998">
          <cell r="G1998" t="str">
            <v>Armaud</v>
          </cell>
          <cell r="H1998" t="str">
            <v>NYC</v>
          </cell>
          <cell r="I1998" t="str">
            <v>M</v>
          </cell>
          <cell r="J1998" t="str">
            <v>M</v>
          </cell>
          <cell r="K1998" t="str">
            <v>RA</v>
          </cell>
          <cell r="L1998">
            <v>5</v>
          </cell>
          <cell r="M1998">
            <v>2</v>
          </cell>
          <cell r="N1998" t="str">
            <v>Y</v>
          </cell>
          <cell r="O1998">
            <v>3</v>
          </cell>
          <cell r="Q1998" t="str">
            <v>30-60</v>
          </cell>
          <cell r="R1998" t="str">
            <v>B</v>
          </cell>
          <cell r="S1998" t="str">
            <v>ANCHOR</v>
          </cell>
        </row>
        <row r="1999">
          <cell r="G1999" t="str">
            <v>Russell</v>
          </cell>
          <cell r="H1999" t="str">
            <v>NYC</v>
          </cell>
          <cell r="I1999" t="str">
            <v>D</v>
          </cell>
          <cell r="J1999" t="str">
            <v>N</v>
          </cell>
          <cell r="K1999" t="str">
            <v>RA</v>
          </cell>
          <cell r="L1999">
            <v>5</v>
          </cell>
          <cell r="M1999">
            <v>2</v>
          </cell>
          <cell r="N1999" t="str">
            <v>N</v>
          </cell>
          <cell r="O1999">
            <v>2</v>
          </cell>
          <cell r="Q1999" t="str">
            <v>60-90</v>
          </cell>
          <cell r="R1999" t="str">
            <v>R</v>
          </cell>
          <cell r="S1999" t="str">
            <v>ANCHOR</v>
          </cell>
        </row>
        <row r="2000">
          <cell r="G2000" t="str">
            <v>Streddo</v>
          </cell>
          <cell r="H2000" t="str">
            <v>T</v>
          </cell>
          <cell r="I2000" t="str">
            <v>M</v>
          </cell>
          <cell r="J2000" t="str">
            <v>O</v>
          </cell>
          <cell r="K2000" t="str">
            <v>RA</v>
          </cell>
          <cell r="L2000">
            <v>5</v>
          </cell>
          <cell r="M2000">
            <v>2</v>
          </cell>
          <cell r="N2000" t="str">
            <v>N</v>
          </cell>
          <cell r="O2000">
            <v>1</v>
          </cell>
          <cell r="Q2000" t="str">
            <v>30-60</v>
          </cell>
          <cell r="R2000" t="str">
            <v>W</v>
          </cell>
          <cell r="S2000" t="str">
            <v>ANCHOR</v>
          </cell>
        </row>
        <row r="2001">
          <cell r="G2001" t="str">
            <v>Besserud</v>
          </cell>
          <cell r="H2001" t="str">
            <v>TRI</v>
          </cell>
          <cell r="I2001" t="str">
            <v>O</v>
          </cell>
          <cell r="J2001" t="str">
            <v>M</v>
          </cell>
          <cell r="K2001" t="str">
            <v>RA</v>
          </cell>
          <cell r="L2001">
            <v>2</v>
          </cell>
          <cell r="M2001">
            <v>2</v>
          </cell>
          <cell r="N2001" t="str">
            <v>N</v>
          </cell>
          <cell r="O2001">
            <v>1</v>
          </cell>
          <cell r="Q2001" t="str">
            <v>30-60</v>
          </cell>
          <cell r="R2001" t="str">
            <v>W</v>
          </cell>
          <cell r="W2001">
            <v>37836</v>
          </cell>
        </row>
        <row r="2002">
          <cell r="G2002" t="str">
            <v>Besserud</v>
          </cell>
          <cell r="H2002" t="str">
            <v>TRI</v>
          </cell>
          <cell r="I2002" t="str">
            <v>O</v>
          </cell>
          <cell r="J2002" t="str">
            <v>M</v>
          </cell>
          <cell r="K2002" t="str">
            <v>RA</v>
          </cell>
          <cell r="L2002">
            <v>2</v>
          </cell>
          <cell r="N2002" t="str">
            <v>N</v>
          </cell>
          <cell r="O2002">
            <v>1</v>
          </cell>
          <cell r="Q2002" t="str">
            <v>30-60</v>
          </cell>
          <cell r="R2002" t="str">
            <v>W</v>
          </cell>
          <cell r="W2002">
            <v>0</v>
          </cell>
        </row>
        <row r="2003">
          <cell r="G2003" t="str">
            <v>Besserud</v>
          </cell>
          <cell r="H2003" t="str">
            <v>TRI</v>
          </cell>
          <cell r="I2003" t="str">
            <v>O</v>
          </cell>
          <cell r="J2003" t="str">
            <v>M</v>
          </cell>
          <cell r="K2003" t="str">
            <v>RA</v>
          </cell>
          <cell r="L2003">
            <v>2</v>
          </cell>
          <cell r="N2003" t="str">
            <v>N</v>
          </cell>
          <cell r="O2003">
            <v>1</v>
          </cell>
          <cell r="Q2003" t="str">
            <v>30-60</v>
          </cell>
          <cell r="R2003" t="str">
            <v>W</v>
          </cell>
          <cell r="W2003">
            <v>0</v>
          </cell>
        </row>
        <row r="2004">
          <cell r="W2004">
            <v>0</v>
          </cell>
        </row>
        <row r="2005">
          <cell r="W2005">
            <v>0</v>
          </cell>
        </row>
        <row r="2006">
          <cell r="W2006">
            <v>0</v>
          </cell>
        </row>
        <row r="2007">
          <cell r="W2007">
            <v>0</v>
          </cell>
        </row>
        <row r="2008">
          <cell r="W2008">
            <v>0</v>
          </cell>
        </row>
        <row r="2009">
          <cell r="G2009" t="str">
            <v>Lyons</v>
          </cell>
          <cell r="H2009" t="str">
            <v>T</v>
          </cell>
          <cell r="I2009" t="str">
            <v>D</v>
          </cell>
          <cell r="J2009" t="str">
            <v>O</v>
          </cell>
          <cell r="K2009" t="str">
            <v>RA</v>
          </cell>
          <cell r="L2009">
            <v>2</v>
          </cell>
          <cell r="O2009">
            <v>2</v>
          </cell>
          <cell r="Q2009" t="str">
            <v>30-60</v>
          </cell>
          <cell r="R2009" t="str">
            <v>W</v>
          </cell>
          <cell r="W2009">
            <v>37837</v>
          </cell>
        </row>
        <row r="2010">
          <cell r="G2010" t="str">
            <v>Boa</v>
          </cell>
          <cell r="H2010" t="str">
            <v>NYC</v>
          </cell>
          <cell r="I2010" t="str">
            <v>M</v>
          </cell>
          <cell r="J2010" t="str">
            <v>U</v>
          </cell>
          <cell r="K2010" t="str">
            <v>RA</v>
          </cell>
          <cell r="L2010">
            <v>2</v>
          </cell>
          <cell r="M2010">
            <v>4</v>
          </cell>
          <cell r="N2010">
            <v>1</v>
          </cell>
          <cell r="O2010">
            <v>1</v>
          </cell>
          <cell r="Q2010" t="str">
            <v>30-60</v>
          </cell>
          <cell r="R2010" t="str">
            <v>B</v>
          </cell>
          <cell r="S2010" t="str">
            <v>ANCHOR</v>
          </cell>
          <cell r="W2010">
            <v>37837</v>
          </cell>
        </row>
        <row r="2011">
          <cell r="G2011" t="str">
            <v>Kenney</v>
          </cell>
          <cell r="H2011" t="str">
            <v>UE</v>
          </cell>
          <cell r="I2011" t="str">
            <v>U</v>
          </cell>
          <cell r="J2011" t="str">
            <v>U</v>
          </cell>
          <cell r="K2011" t="str">
            <v>RA</v>
          </cell>
          <cell r="L2011">
            <v>2</v>
          </cell>
          <cell r="M2011">
            <v>4</v>
          </cell>
          <cell r="N2011">
            <v>1</v>
          </cell>
          <cell r="O2011">
            <v>1</v>
          </cell>
          <cell r="Q2011" t="str">
            <v>30-60</v>
          </cell>
          <cell r="R2011" t="str">
            <v>B</v>
          </cell>
          <cell r="S2011" t="str">
            <v>ANCHOR</v>
          </cell>
          <cell r="U2011" t="str">
            <v>PERSON IS BROKER PREVIEWING</v>
          </cell>
          <cell r="W2011">
            <v>37837</v>
          </cell>
        </row>
        <row r="2012">
          <cell r="G2012" t="str">
            <v>Lane</v>
          </cell>
          <cell r="H2012" t="str">
            <v>UE</v>
          </cell>
          <cell r="I2012" t="str">
            <v>U</v>
          </cell>
          <cell r="J2012" t="str">
            <v>U</v>
          </cell>
          <cell r="K2012" t="str">
            <v>RA</v>
          </cell>
          <cell r="M2012">
            <v>4</v>
          </cell>
          <cell r="N2012">
            <v>1</v>
          </cell>
          <cell r="O2012">
            <v>1</v>
          </cell>
          <cell r="Q2012" t="str">
            <v>30-60</v>
          </cell>
          <cell r="R2012" t="str">
            <v>B</v>
          </cell>
          <cell r="S2012" t="str">
            <v>ANCHOR</v>
          </cell>
          <cell r="U2012" t="str">
            <v>PERSON IS BROKER PREVIEWING</v>
          </cell>
          <cell r="W2012">
            <v>37837</v>
          </cell>
        </row>
        <row r="2013">
          <cell r="G2013" t="str">
            <v>Toussaint</v>
          </cell>
          <cell r="H2013" t="str">
            <v>T</v>
          </cell>
          <cell r="I2013" t="str">
            <v>O</v>
          </cell>
          <cell r="J2013" t="str">
            <v>O</v>
          </cell>
          <cell r="L2013">
            <v>3</v>
          </cell>
          <cell r="M2013">
            <v>1</v>
          </cell>
          <cell r="N2013" t="str">
            <v>N</v>
          </cell>
          <cell r="O2013">
            <v>1</v>
          </cell>
          <cell r="Q2013" t="str">
            <v>60-90</v>
          </cell>
          <cell r="R2013" t="str">
            <v>W</v>
          </cell>
          <cell r="U2013" t="str">
            <v>PERSON IS BROKER PREVIEWING</v>
          </cell>
          <cell r="W2013">
            <v>37837</v>
          </cell>
        </row>
        <row r="2014">
          <cell r="G2014" t="str">
            <v>Felin</v>
          </cell>
          <cell r="H2014" t="str">
            <v>T</v>
          </cell>
          <cell r="I2014" t="str">
            <v>O</v>
          </cell>
          <cell r="J2014" t="str">
            <v>O</v>
          </cell>
          <cell r="L2014">
            <v>3</v>
          </cell>
          <cell r="M2014">
            <v>3</v>
          </cell>
          <cell r="N2014" t="str">
            <v>N</v>
          </cell>
          <cell r="O2014">
            <v>2</v>
          </cell>
          <cell r="Q2014" t="str">
            <v>30-60</v>
          </cell>
          <cell r="R2014" t="str">
            <v>W</v>
          </cell>
          <cell r="U2014" t="str">
            <v>PERSON IS BROKER PREVIEWING</v>
          </cell>
          <cell r="W2014">
            <v>37837</v>
          </cell>
        </row>
        <row r="2015">
          <cell r="G2015" t="str">
            <v>Santelli</v>
          </cell>
          <cell r="H2015" t="str">
            <v>TRI</v>
          </cell>
          <cell r="I2015" t="str">
            <v>D</v>
          </cell>
          <cell r="J2015" t="str">
            <v>S</v>
          </cell>
          <cell r="K2015" t="str">
            <v>OC</v>
          </cell>
          <cell r="L2015">
            <v>4</v>
          </cell>
          <cell r="M2015">
            <v>3</v>
          </cell>
          <cell r="N2015" t="str">
            <v>N</v>
          </cell>
          <cell r="O2015">
            <v>1</v>
          </cell>
          <cell r="Q2015" t="str">
            <v>30-60</v>
          </cell>
          <cell r="R2015" t="str">
            <v>W</v>
          </cell>
          <cell r="W2015">
            <v>37837</v>
          </cell>
        </row>
        <row r="2016">
          <cell r="G2016" t="str">
            <v>Chinyere</v>
          </cell>
          <cell r="H2016" t="str">
            <v>TRI</v>
          </cell>
          <cell r="I2016" t="str">
            <v>M</v>
          </cell>
          <cell r="J2016" t="str">
            <v>S</v>
          </cell>
          <cell r="K2016" t="str">
            <v>OH</v>
          </cell>
          <cell r="L2016">
            <v>1</v>
          </cell>
          <cell r="M2016">
            <v>1</v>
          </cell>
          <cell r="N2016" t="str">
            <v>N</v>
          </cell>
          <cell r="O2016">
            <v>1</v>
          </cell>
          <cell r="Q2016" t="str">
            <v>60-90</v>
          </cell>
          <cell r="R2016" t="str">
            <v>W</v>
          </cell>
          <cell r="W2016">
            <v>37837</v>
          </cell>
        </row>
        <row r="2017">
          <cell r="G2017" t="str">
            <v>Armon</v>
          </cell>
          <cell r="H2017" t="str">
            <v>NYC</v>
          </cell>
          <cell r="I2017" t="str">
            <v>O</v>
          </cell>
          <cell r="J2017" t="str">
            <v>M</v>
          </cell>
          <cell r="K2017" t="str">
            <v>OH</v>
          </cell>
          <cell r="L2017">
            <v>5</v>
          </cell>
          <cell r="M2017">
            <v>1</v>
          </cell>
          <cell r="N2017" t="str">
            <v>N</v>
          </cell>
          <cell r="O2017">
            <v>2</v>
          </cell>
          <cell r="Q2017" t="str">
            <v>30-60</v>
          </cell>
          <cell r="R2017" t="str">
            <v>D</v>
          </cell>
          <cell r="S2017" t="str">
            <v>ESP</v>
          </cell>
          <cell r="W2017">
            <v>37837</v>
          </cell>
        </row>
        <row r="2018">
          <cell r="G2018" t="str">
            <v>Fitton</v>
          </cell>
          <cell r="H2018" t="str">
            <v>TRI</v>
          </cell>
          <cell r="I2018" t="str">
            <v>M</v>
          </cell>
          <cell r="J2018" t="str">
            <v>M</v>
          </cell>
          <cell r="K2018" t="str">
            <v>OH</v>
          </cell>
          <cell r="L2018">
            <v>4</v>
          </cell>
          <cell r="M2018">
            <v>2</v>
          </cell>
          <cell r="N2018" t="str">
            <v>N</v>
          </cell>
          <cell r="O2018">
            <v>1</v>
          </cell>
          <cell r="Q2018" t="str">
            <v>30-60</v>
          </cell>
          <cell r="R2018" t="str">
            <v>B</v>
          </cell>
          <cell r="S2018" t="str">
            <v>MANHATTAN APTS</v>
          </cell>
          <cell r="W2018">
            <v>37837</v>
          </cell>
        </row>
        <row r="2019">
          <cell r="G2019" t="str">
            <v>Young</v>
          </cell>
          <cell r="H2019" t="str">
            <v>BPC</v>
          </cell>
          <cell r="I2019" t="str">
            <v>D</v>
          </cell>
          <cell r="J2019" t="str">
            <v>N</v>
          </cell>
          <cell r="K2019" t="str">
            <v>RA</v>
          </cell>
          <cell r="L2019">
            <v>5</v>
          </cell>
          <cell r="M2019">
            <v>2</v>
          </cell>
          <cell r="N2019" t="str">
            <v>N</v>
          </cell>
          <cell r="O2019">
            <v>3</v>
          </cell>
          <cell r="Q2019" t="str">
            <v>30-60</v>
          </cell>
          <cell r="R2019" t="str">
            <v>W</v>
          </cell>
          <cell r="S2019" t="str">
            <v>MANHATTAN APTS</v>
          </cell>
          <cell r="W2019">
            <v>37837</v>
          </cell>
        </row>
        <row r="2020">
          <cell r="G2020" t="str">
            <v>Whitenvnack</v>
          </cell>
          <cell r="H2020" t="str">
            <v>NYC</v>
          </cell>
          <cell r="I2020" t="str">
            <v>M</v>
          </cell>
          <cell r="J2020" t="str">
            <v>O</v>
          </cell>
          <cell r="K2020" t="str">
            <v>RA</v>
          </cell>
          <cell r="L2020">
            <v>4</v>
          </cell>
          <cell r="M2020">
            <v>1</v>
          </cell>
          <cell r="N2020" t="str">
            <v>N</v>
          </cell>
          <cell r="O2020">
            <v>1</v>
          </cell>
          <cell r="Q2020" t="str">
            <v>30-60</v>
          </cell>
          <cell r="R2020" t="str">
            <v>W</v>
          </cell>
          <cell r="S2020" t="str">
            <v>MANHATTAN APTS</v>
          </cell>
          <cell r="W2020">
            <v>37837</v>
          </cell>
        </row>
        <row r="2021">
          <cell r="G2021" t="str">
            <v>Rutter</v>
          </cell>
          <cell r="H2021" t="str">
            <v>NYC</v>
          </cell>
          <cell r="I2021" t="str">
            <v>O</v>
          </cell>
          <cell r="J2021" t="str">
            <v>S</v>
          </cell>
          <cell r="K2021" t="str">
            <v>OH</v>
          </cell>
          <cell r="L2021">
            <v>1</v>
          </cell>
          <cell r="M2021">
            <v>2</v>
          </cell>
          <cell r="N2021" t="str">
            <v>N</v>
          </cell>
          <cell r="O2021">
            <v>2</v>
          </cell>
          <cell r="Q2021" t="str">
            <v>60-90</v>
          </cell>
          <cell r="R2021" t="str">
            <v>N</v>
          </cell>
          <cell r="W2021">
            <v>37837</v>
          </cell>
        </row>
        <row r="2022">
          <cell r="G2022" t="str">
            <v>Trautman</v>
          </cell>
          <cell r="H2022" t="str">
            <v>NYC</v>
          </cell>
          <cell r="I2022" t="str">
            <v>O</v>
          </cell>
          <cell r="J2022" t="str">
            <v>N</v>
          </cell>
          <cell r="K2022" t="str">
            <v>RA</v>
          </cell>
          <cell r="L2022">
            <v>5</v>
          </cell>
          <cell r="M2022">
            <v>2</v>
          </cell>
          <cell r="N2022" t="str">
            <v>N</v>
          </cell>
          <cell r="O2022">
            <v>2</v>
          </cell>
          <cell r="Q2022" t="str">
            <v>60-90</v>
          </cell>
          <cell r="R2022" t="str">
            <v>N</v>
          </cell>
          <cell r="W2022">
            <v>37837</v>
          </cell>
        </row>
        <row r="2023">
          <cell r="G2023" t="str">
            <v>Trautman</v>
          </cell>
          <cell r="H2023" t="str">
            <v>NYC</v>
          </cell>
          <cell r="I2023" t="str">
            <v>O</v>
          </cell>
          <cell r="J2023" t="str">
            <v>N</v>
          </cell>
          <cell r="K2023" t="str">
            <v>RA</v>
          </cell>
          <cell r="L2023">
            <v>5</v>
          </cell>
          <cell r="M2023">
            <v>2</v>
          </cell>
          <cell r="N2023" t="str">
            <v>N</v>
          </cell>
          <cell r="O2023">
            <v>2</v>
          </cell>
          <cell r="Q2023" t="str">
            <v>60-90</v>
          </cell>
          <cell r="R2023" t="str">
            <v>N</v>
          </cell>
          <cell r="W2023">
            <v>0</v>
          </cell>
        </row>
        <row r="2024">
          <cell r="G2024" t="str">
            <v>Trautman</v>
          </cell>
          <cell r="H2024" t="str">
            <v>NYC</v>
          </cell>
          <cell r="I2024" t="str">
            <v>O</v>
          </cell>
          <cell r="J2024" t="str">
            <v>N</v>
          </cell>
          <cell r="K2024" t="str">
            <v>RA</v>
          </cell>
          <cell r="L2024">
            <v>5</v>
          </cell>
          <cell r="N2024" t="str">
            <v>N</v>
          </cell>
          <cell r="O2024">
            <v>2</v>
          </cell>
          <cell r="W2024">
            <v>0</v>
          </cell>
        </row>
        <row r="2025">
          <cell r="W2025">
            <v>0</v>
          </cell>
        </row>
        <row r="2026">
          <cell r="G2026" t="str">
            <v>Alvarez</v>
          </cell>
          <cell r="H2026" t="str">
            <v>O</v>
          </cell>
          <cell r="I2026" t="str">
            <v>D</v>
          </cell>
          <cell r="J2026" t="str">
            <v>M</v>
          </cell>
          <cell r="L2026">
            <v>5</v>
          </cell>
          <cell r="N2026" t="str">
            <v>N</v>
          </cell>
          <cell r="O2026">
            <v>3</v>
          </cell>
          <cell r="Q2026" t="str">
            <v>30-60</v>
          </cell>
          <cell r="R2026" t="str">
            <v>B</v>
          </cell>
          <cell r="S2026" t="str">
            <v>SNG</v>
          </cell>
          <cell r="W2026">
            <v>37838</v>
          </cell>
        </row>
        <row r="2027">
          <cell r="G2027" t="str">
            <v>Catapi</v>
          </cell>
          <cell r="H2027" t="str">
            <v>O</v>
          </cell>
          <cell r="I2027" t="str">
            <v>O</v>
          </cell>
          <cell r="J2027" t="str">
            <v>M</v>
          </cell>
          <cell r="L2027">
            <v>2</v>
          </cell>
          <cell r="M2027">
            <v>3</v>
          </cell>
          <cell r="N2027" t="str">
            <v>N</v>
          </cell>
          <cell r="O2027">
            <v>1</v>
          </cell>
          <cell r="Q2027" t="str">
            <v>30-60</v>
          </cell>
          <cell r="R2027" t="str">
            <v>W</v>
          </cell>
          <cell r="S2027" t="str">
            <v>SNG</v>
          </cell>
          <cell r="W2027">
            <v>37838</v>
          </cell>
        </row>
        <row r="2028">
          <cell r="G2028" t="str">
            <v>Globeke</v>
          </cell>
          <cell r="H2028" t="str">
            <v>BPC</v>
          </cell>
          <cell r="I2028" t="str">
            <v>D</v>
          </cell>
          <cell r="J2028" t="str">
            <v>M</v>
          </cell>
          <cell r="L2028">
            <v>5</v>
          </cell>
          <cell r="M2028">
            <v>1</v>
          </cell>
          <cell r="N2028" t="str">
            <v>N</v>
          </cell>
          <cell r="O2028">
            <v>1</v>
          </cell>
          <cell r="Q2028" t="str">
            <v>30-60</v>
          </cell>
          <cell r="R2028" t="str">
            <v>W</v>
          </cell>
          <cell r="S2028" t="str">
            <v>SNG</v>
          </cell>
          <cell r="W2028">
            <v>37838</v>
          </cell>
        </row>
        <row r="2029">
          <cell r="G2029" t="str">
            <v>Chartrand</v>
          </cell>
          <cell r="H2029" t="str">
            <v>TRI</v>
          </cell>
          <cell r="I2029" t="str">
            <v>D</v>
          </cell>
          <cell r="J2029" t="str">
            <v>M</v>
          </cell>
          <cell r="L2029">
            <v>4</v>
          </cell>
          <cell r="M2029">
            <v>1</v>
          </cell>
          <cell r="N2029" t="str">
            <v>N</v>
          </cell>
          <cell r="O2029">
            <v>1</v>
          </cell>
          <cell r="Q2029" t="str">
            <v>60-90</v>
          </cell>
          <cell r="R2029" t="str">
            <v>W</v>
          </cell>
          <cell r="W2029">
            <v>37838</v>
          </cell>
        </row>
        <row r="2030">
          <cell r="G2030" t="str">
            <v>Bennett</v>
          </cell>
          <cell r="H2030" t="str">
            <v>E</v>
          </cell>
          <cell r="I2030" t="str">
            <v>M</v>
          </cell>
          <cell r="J2030" t="str">
            <v>N</v>
          </cell>
          <cell r="K2030" t="str">
            <v>RA</v>
          </cell>
          <cell r="L2030">
            <v>5</v>
          </cell>
          <cell r="M2030">
            <v>1</v>
          </cell>
          <cell r="N2030" t="str">
            <v>N</v>
          </cell>
          <cell r="O2030">
            <v>1</v>
          </cell>
          <cell r="Q2030" t="str">
            <v>30-60</v>
          </cell>
          <cell r="R2030" t="str">
            <v>W</v>
          </cell>
          <cell r="W2030">
            <v>37838</v>
          </cell>
        </row>
        <row r="2031">
          <cell r="G2031" t="str">
            <v>Speidel</v>
          </cell>
          <cell r="H2031" t="str">
            <v>T</v>
          </cell>
          <cell r="I2031" t="str">
            <v>D</v>
          </cell>
          <cell r="J2031" t="str">
            <v>M</v>
          </cell>
          <cell r="K2031" t="str">
            <v>RA</v>
          </cell>
          <cell r="L2031">
            <v>4</v>
          </cell>
          <cell r="M2031">
            <v>2</v>
          </cell>
          <cell r="N2031" t="str">
            <v>N</v>
          </cell>
          <cell r="O2031">
            <v>2</v>
          </cell>
          <cell r="Q2031" t="str">
            <v>30-60</v>
          </cell>
          <cell r="R2031" t="str">
            <v>W</v>
          </cell>
          <cell r="W2031">
            <v>37838</v>
          </cell>
        </row>
        <row r="2032">
          <cell r="G2032" t="str">
            <v>Speidel</v>
          </cell>
          <cell r="H2032" t="str">
            <v>T</v>
          </cell>
          <cell r="I2032" t="str">
            <v>D</v>
          </cell>
          <cell r="J2032" t="str">
            <v>M</v>
          </cell>
          <cell r="K2032" t="str">
            <v>RA</v>
          </cell>
          <cell r="L2032">
            <v>4</v>
          </cell>
          <cell r="M2032">
            <v>2</v>
          </cell>
          <cell r="N2032" t="str">
            <v>N</v>
          </cell>
          <cell r="O2032">
            <v>2</v>
          </cell>
          <cell r="Q2032" t="str">
            <v>30-60</v>
          </cell>
          <cell r="R2032" t="str">
            <v>W</v>
          </cell>
          <cell r="W2032">
            <v>0</v>
          </cell>
        </row>
        <row r="2033">
          <cell r="G2033" t="str">
            <v>Speidel</v>
          </cell>
          <cell r="H2033" t="str">
            <v>T</v>
          </cell>
          <cell r="I2033" t="str">
            <v>D</v>
          </cell>
          <cell r="J2033" t="str">
            <v>M</v>
          </cell>
          <cell r="K2033" t="str">
            <v>RA</v>
          </cell>
          <cell r="L2033">
            <v>4</v>
          </cell>
          <cell r="M2033">
            <v>2</v>
          </cell>
          <cell r="N2033" t="str">
            <v>N</v>
          </cell>
          <cell r="O2033">
            <v>2</v>
          </cell>
          <cell r="Q2033" t="str">
            <v>30-60</v>
          </cell>
          <cell r="R2033" t="str">
            <v>W</v>
          </cell>
          <cell r="W2033">
            <v>0</v>
          </cell>
        </row>
        <row r="2034">
          <cell r="W2034">
            <v>0</v>
          </cell>
        </row>
        <row r="2035">
          <cell r="W2035">
            <v>0</v>
          </cell>
        </row>
        <row r="2036">
          <cell r="W2036">
            <v>0</v>
          </cell>
        </row>
        <row r="2037">
          <cell r="W2037">
            <v>0</v>
          </cell>
        </row>
        <row r="2038">
          <cell r="W2038">
            <v>0</v>
          </cell>
        </row>
        <row r="2039">
          <cell r="W2039">
            <v>0</v>
          </cell>
        </row>
        <row r="2040">
          <cell r="W2040">
            <v>0</v>
          </cell>
        </row>
        <row r="2041">
          <cell r="W2041">
            <v>0</v>
          </cell>
        </row>
        <row r="2042">
          <cell r="W2042">
            <v>0</v>
          </cell>
        </row>
        <row r="2043">
          <cell r="W2043">
            <v>0</v>
          </cell>
        </row>
        <row r="2044">
          <cell r="W2044">
            <v>0</v>
          </cell>
        </row>
        <row r="2045">
          <cell r="W2045">
            <v>0</v>
          </cell>
        </row>
        <row r="2046">
          <cell r="W2046">
            <v>0</v>
          </cell>
        </row>
        <row r="2047">
          <cell r="W2047">
            <v>0</v>
          </cell>
        </row>
        <row r="2048">
          <cell r="W2048">
            <v>0</v>
          </cell>
        </row>
        <row r="2049">
          <cell r="W2049">
            <v>0</v>
          </cell>
        </row>
        <row r="2050">
          <cell r="W2050">
            <v>0</v>
          </cell>
        </row>
        <row r="2051">
          <cell r="W2051">
            <v>0</v>
          </cell>
        </row>
        <row r="2052">
          <cell r="W2052">
            <v>0</v>
          </cell>
        </row>
        <row r="2053">
          <cell r="W2053">
            <v>0</v>
          </cell>
        </row>
        <row r="2054">
          <cell r="W2054">
            <v>0</v>
          </cell>
        </row>
        <row r="2055">
          <cell r="W2055">
            <v>0</v>
          </cell>
        </row>
        <row r="2056">
          <cell r="W2056">
            <v>0</v>
          </cell>
        </row>
        <row r="2057">
          <cell r="W2057">
            <v>0</v>
          </cell>
        </row>
        <row r="2058">
          <cell r="G2058" t="str">
            <v>Neves</v>
          </cell>
          <cell r="H2058" t="str">
            <v>W</v>
          </cell>
          <cell r="I2058" t="str">
            <v>D</v>
          </cell>
          <cell r="J2058" t="str">
            <v>N</v>
          </cell>
          <cell r="K2058" t="str">
            <v>RA</v>
          </cell>
          <cell r="L2058">
            <v>5</v>
          </cell>
          <cell r="M2058">
            <v>3</v>
          </cell>
          <cell r="N2058" t="str">
            <v>N</v>
          </cell>
          <cell r="O2058">
            <v>2</v>
          </cell>
          <cell r="Q2058" t="str">
            <v>30-60</v>
          </cell>
          <cell r="R2058" t="str">
            <v>R</v>
          </cell>
          <cell r="W2058">
            <v>37839</v>
          </cell>
        </row>
        <row r="2059">
          <cell r="G2059" t="str">
            <v>Fallon</v>
          </cell>
          <cell r="H2059" t="str">
            <v>U</v>
          </cell>
          <cell r="I2059" t="str">
            <v>O</v>
          </cell>
          <cell r="J2059" t="str">
            <v>U</v>
          </cell>
          <cell r="K2059" t="str">
            <v>O</v>
          </cell>
          <cell r="L2059" t="str">
            <v>RA</v>
          </cell>
          <cell r="M2059">
            <v>3</v>
          </cell>
          <cell r="N2059" t="str">
            <v>N</v>
          </cell>
          <cell r="O2059">
            <v>1</v>
          </cell>
          <cell r="Q2059" t="str">
            <v>60-90</v>
          </cell>
          <cell r="R2059" t="str">
            <v>O</v>
          </cell>
          <cell r="W2059">
            <v>37839</v>
          </cell>
        </row>
        <row r="2060">
          <cell r="G2060" t="str">
            <v>Forman</v>
          </cell>
          <cell r="H2060" t="str">
            <v>NYC</v>
          </cell>
          <cell r="I2060" t="str">
            <v>O</v>
          </cell>
          <cell r="J2060" t="str">
            <v>M</v>
          </cell>
          <cell r="K2060" t="str">
            <v>RH</v>
          </cell>
          <cell r="L2060">
            <v>3</v>
          </cell>
          <cell r="M2060">
            <v>3</v>
          </cell>
          <cell r="N2060" t="str">
            <v>N</v>
          </cell>
          <cell r="O2060">
            <v>1</v>
          </cell>
          <cell r="Q2060" t="str">
            <v>30-60</v>
          </cell>
          <cell r="R2060" t="str">
            <v>B</v>
          </cell>
          <cell r="S2060" t="str">
            <v>HECHT GROUP CORP.</v>
          </cell>
          <cell r="W2060">
            <v>37839</v>
          </cell>
        </row>
        <row r="2061">
          <cell r="G2061" t="str">
            <v>Kauffmann</v>
          </cell>
          <cell r="H2061" t="str">
            <v>ME</v>
          </cell>
          <cell r="I2061" t="str">
            <v>M</v>
          </cell>
          <cell r="J2061" t="str">
            <v>M</v>
          </cell>
          <cell r="K2061" t="str">
            <v>RH</v>
          </cell>
          <cell r="L2061">
            <v>3</v>
          </cell>
          <cell r="M2061">
            <v>4</v>
          </cell>
          <cell r="N2061" t="str">
            <v>N</v>
          </cell>
          <cell r="O2061">
            <v>2</v>
          </cell>
          <cell r="Q2061" t="str">
            <v>30-60</v>
          </cell>
          <cell r="R2061" t="str">
            <v>B</v>
          </cell>
          <cell r="S2061" t="str">
            <v>MANHATTAN APT.</v>
          </cell>
          <cell r="W2061">
            <v>37839</v>
          </cell>
        </row>
        <row r="2062">
          <cell r="G2062" t="str">
            <v>Kauffmann</v>
          </cell>
          <cell r="H2062" t="str">
            <v>ME</v>
          </cell>
          <cell r="I2062" t="str">
            <v>M</v>
          </cell>
          <cell r="J2062" t="str">
            <v>M</v>
          </cell>
          <cell r="K2062" t="str">
            <v>RH</v>
          </cell>
          <cell r="L2062">
            <v>3</v>
          </cell>
          <cell r="M2062">
            <v>4</v>
          </cell>
          <cell r="O2062">
            <v>2</v>
          </cell>
          <cell r="Q2062" t="str">
            <v>30-60</v>
          </cell>
          <cell r="R2062" t="str">
            <v>B</v>
          </cell>
          <cell r="S2062" t="str">
            <v>MANHATTAN APT.</v>
          </cell>
          <cell r="W2062">
            <v>0</v>
          </cell>
        </row>
        <row r="2063">
          <cell r="G2063" t="str">
            <v>Kauffmann</v>
          </cell>
          <cell r="H2063" t="str">
            <v>ME</v>
          </cell>
          <cell r="I2063" t="str">
            <v>M</v>
          </cell>
          <cell r="J2063" t="str">
            <v>M</v>
          </cell>
          <cell r="M2063">
            <v>4</v>
          </cell>
          <cell r="O2063">
            <v>2</v>
          </cell>
          <cell r="Q2063" t="str">
            <v>30-60</v>
          </cell>
          <cell r="R2063" t="str">
            <v>B</v>
          </cell>
          <cell r="S2063" t="str">
            <v>MANHATTAN APT.</v>
          </cell>
          <cell r="W2063">
            <v>0</v>
          </cell>
        </row>
        <row r="2064">
          <cell r="W2064">
            <v>0</v>
          </cell>
        </row>
        <row r="2065">
          <cell r="W2065">
            <v>0</v>
          </cell>
        </row>
        <row r="2066">
          <cell r="W2066">
            <v>0</v>
          </cell>
        </row>
        <row r="2067">
          <cell r="G2067" t="str">
            <v>Berke</v>
          </cell>
          <cell r="H2067" t="str">
            <v>TRI</v>
          </cell>
          <cell r="I2067" t="str">
            <v>D</v>
          </cell>
          <cell r="J2067" t="str">
            <v>U</v>
          </cell>
          <cell r="K2067" t="str">
            <v>RA</v>
          </cell>
          <cell r="L2067">
            <v>5</v>
          </cell>
          <cell r="M2067">
            <v>1</v>
          </cell>
          <cell r="N2067" t="str">
            <v>N</v>
          </cell>
          <cell r="O2067">
            <v>2</v>
          </cell>
          <cell r="Q2067" t="str">
            <v>30-60</v>
          </cell>
          <cell r="R2067" t="str">
            <v>W</v>
          </cell>
          <cell r="W2067">
            <v>37840</v>
          </cell>
        </row>
        <row r="2068">
          <cell r="G2068" t="str">
            <v>Carraretto</v>
          </cell>
          <cell r="H2068" t="str">
            <v>TRI</v>
          </cell>
          <cell r="I2068" t="str">
            <v>D</v>
          </cell>
          <cell r="J2068" t="str">
            <v>U</v>
          </cell>
          <cell r="K2068" t="str">
            <v>RA</v>
          </cell>
          <cell r="L2068">
            <v>4</v>
          </cell>
          <cell r="M2068">
            <v>2</v>
          </cell>
          <cell r="N2068" t="str">
            <v>N</v>
          </cell>
          <cell r="O2068">
            <v>2</v>
          </cell>
          <cell r="Q2068" t="str">
            <v>60-90</v>
          </cell>
          <cell r="R2068" t="str">
            <v>W</v>
          </cell>
          <cell r="W2068">
            <v>37840</v>
          </cell>
        </row>
        <row r="2069">
          <cell r="G2069" t="str">
            <v>Belote</v>
          </cell>
          <cell r="H2069" t="str">
            <v>DE</v>
          </cell>
          <cell r="I2069" t="str">
            <v>M</v>
          </cell>
          <cell r="J2069" t="str">
            <v>U</v>
          </cell>
          <cell r="K2069" t="str">
            <v>RA</v>
          </cell>
          <cell r="L2069">
            <v>3</v>
          </cell>
          <cell r="M2069">
            <v>2</v>
          </cell>
          <cell r="N2069" t="str">
            <v>N</v>
          </cell>
          <cell r="O2069">
            <v>2</v>
          </cell>
          <cell r="Q2069" t="str">
            <v>60-90</v>
          </cell>
          <cell r="R2069" t="str">
            <v>W</v>
          </cell>
          <cell r="W2069">
            <v>37840</v>
          </cell>
        </row>
        <row r="2070">
          <cell r="G2070" t="str">
            <v>Scolt</v>
          </cell>
          <cell r="H2070" t="str">
            <v>UE</v>
          </cell>
          <cell r="I2070" t="str">
            <v>M</v>
          </cell>
          <cell r="J2070" t="str">
            <v>S</v>
          </cell>
          <cell r="K2070" t="str">
            <v>OC</v>
          </cell>
          <cell r="L2070">
            <v>3</v>
          </cell>
          <cell r="M2070">
            <v>1</v>
          </cell>
          <cell r="N2070" t="str">
            <v>N</v>
          </cell>
          <cell r="O2070">
            <v>1</v>
          </cell>
          <cell r="Q2070" t="str">
            <v>30-60</v>
          </cell>
          <cell r="R2070" t="str">
            <v>I</v>
          </cell>
          <cell r="W2070">
            <v>37840</v>
          </cell>
        </row>
        <row r="2071">
          <cell r="G2071" t="str">
            <v>Christen</v>
          </cell>
          <cell r="H2071" t="str">
            <v>TRI</v>
          </cell>
          <cell r="I2071" t="str">
            <v>M</v>
          </cell>
          <cell r="J2071" t="str">
            <v>S</v>
          </cell>
          <cell r="K2071" t="str">
            <v>RH</v>
          </cell>
          <cell r="L2071">
            <v>4</v>
          </cell>
          <cell r="M2071">
            <v>1</v>
          </cell>
          <cell r="N2071" t="str">
            <v>N</v>
          </cell>
          <cell r="O2071">
            <v>1</v>
          </cell>
          <cell r="Q2071" t="str">
            <v>30-60</v>
          </cell>
          <cell r="R2071" t="str">
            <v>B</v>
          </cell>
          <cell r="S2071" t="str">
            <v>BAPPLE RE.</v>
          </cell>
          <cell r="W2071">
            <v>37840</v>
          </cell>
        </row>
        <row r="2072">
          <cell r="G2072" t="str">
            <v>Anato</v>
          </cell>
          <cell r="H2072" t="str">
            <v>NYC</v>
          </cell>
          <cell r="I2072" t="str">
            <v>M</v>
          </cell>
          <cell r="J2072" t="str">
            <v>S</v>
          </cell>
          <cell r="K2072" t="str">
            <v>RH</v>
          </cell>
          <cell r="L2072">
            <v>5</v>
          </cell>
          <cell r="M2072">
            <v>2</v>
          </cell>
          <cell r="N2072" t="str">
            <v>Y</v>
          </cell>
          <cell r="O2072">
            <v>2</v>
          </cell>
          <cell r="Q2072" t="str">
            <v>30-60</v>
          </cell>
          <cell r="R2072" t="str">
            <v>N</v>
          </cell>
          <cell r="S2072" t="str">
            <v>BAPPLE RE.</v>
          </cell>
          <cell r="W2072">
            <v>37840</v>
          </cell>
        </row>
        <row r="2073">
          <cell r="G2073" t="str">
            <v>Liu</v>
          </cell>
          <cell r="H2073" t="str">
            <v>TRI</v>
          </cell>
          <cell r="I2073" t="str">
            <v>D</v>
          </cell>
          <cell r="J2073" t="str">
            <v>M</v>
          </cell>
          <cell r="K2073" t="str">
            <v>OC</v>
          </cell>
          <cell r="L2073">
            <v>5</v>
          </cell>
          <cell r="M2073">
            <v>2</v>
          </cell>
          <cell r="N2073" t="str">
            <v>N</v>
          </cell>
          <cell r="O2073">
            <v>3</v>
          </cell>
          <cell r="Q2073" t="str">
            <v>60-90</v>
          </cell>
          <cell r="R2073" t="str">
            <v>R</v>
          </cell>
          <cell r="S2073" t="str">
            <v>BAPPLE RE.</v>
          </cell>
        </row>
        <row r="2074">
          <cell r="G2074" t="str">
            <v>Alverez</v>
          </cell>
          <cell r="H2074" t="str">
            <v>O</v>
          </cell>
          <cell r="I2074" t="str">
            <v>D</v>
          </cell>
          <cell r="J2074" t="str">
            <v>M</v>
          </cell>
          <cell r="K2074" t="str">
            <v>OC</v>
          </cell>
          <cell r="L2074">
            <v>5</v>
          </cell>
          <cell r="M2074">
            <v>2</v>
          </cell>
          <cell r="N2074" t="str">
            <v>N</v>
          </cell>
          <cell r="O2074">
            <v>3</v>
          </cell>
          <cell r="Q2074" t="str">
            <v>30-60</v>
          </cell>
          <cell r="R2074" t="str">
            <v>B</v>
          </cell>
          <cell r="S2074" t="str">
            <v>SNG</v>
          </cell>
        </row>
        <row r="2075">
          <cell r="G2075" t="str">
            <v>Phillips</v>
          </cell>
          <cell r="H2075" t="str">
            <v>NYC</v>
          </cell>
          <cell r="I2075" t="str">
            <v>D</v>
          </cell>
          <cell r="J2075" t="str">
            <v>M</v>
          </cell>
          <cell r="K2075" t="str">
            <v>RA</v>
          </cell>
          <cell r="L2075">
            <v>3</v>
          </cell>
          <cell r="M2075">
            <v>3</v>
          </cell>
          <cell r="N2075" t="str">
            <v>Y</v>
          </cell>
          <cell r="O2075">
            <v>2</v>
          </cell>
          <cell r="Q2075" t="str">
            <v>60-90</v>
          </cell>
          <cell r="R2075" t="str">
            <v>B</v>
          </cell>
          <cell r="S2075" t="str">
            <v>SNG</v>
          </cell>
          <cell r="W2075">
            <v>37840</v>
          </cell>
        </row>
        <row r="2076">
          <cell r="G2076" t="str">
            <v>Phillips</v>
          </cell>
          <cell r="H2076" t="str">
            <v>NYC</v>
          </cell>
          <cell r="I2076" t="str">
            <v>D</v>
          </cell>
          <cell r="J2076" t="str">
            <v>M</v>
          </cell>
          <cell r="K2076" t="str">
            <v>RA</v>
          </cell>
          <cell r="L2076">
            <v>3</v>
          </cell>
          <cell r="M2076">
            <v>3</v>
          </cell>
          <cell r="N2076" t="str">
            <v>Y</v>
          </cell>
          <cell r="O2076">
            <v>2</v>
          </cell>
          <cell r="Q2076" t="str">
            <v>60-90</v>
          </cell>
          <cell r="R2076" t="str">
            <v>B</v>
          </cell>
          <cell r="S2076" t="str">
            <v>SNG</v>
          </cell>
          <cell r="W2076">
            <v>0</v>
          </cell>
        </row>
        <row r="2077">
          <cell r="G2077" t="str">
            <v>Phillips</v>
          </cell>
          <cell r="H2077" t="str">
            <v>NYC</v>
          </cell>
          <cell r="I2077" t="str">
            <v>D</v>
          </cell>
          <cell r="J2077" t="str">
            <v>M</v>
          </cell>
          <cell r="K2077" t="str">
            <v>RA</v>
          </cell>
          <cell r="L2077">
            <v>3</v>
          </cell>
          <cell r="M2077">
            <v>3</v>
          </cell>
          <cell r="N2077" t="str">
            <v>Y</v>
          </cell>
          <cell r="O2077">
            <v>2</v>
          </cell>
          <cell r="Q2077" t="str">
            <v>60-90</v>
          </cell>
          <cell r="R2077" t="str">
            <v>B</v>
          </cell>
          <cell r="W2077">
            <v>0</v>
          </cell>
        </row>
        <row r="2078">
          <cell r="W2078">
            <v>0</v>
          </cell>
        </row>
        <row r="2079">
          <cell r="W2079">
            <v>0</v>
          </cell>
        </row>
        <row r="2080">
          <cell r="P2080">
            <v>2</v>
          </cell>
          <cell r="W2080">
            <v>0</v>
          </cell>
        </row>
        <row r="2081">
          <cell r="G2081" t="str">
            <v>Ackerman</v>
          </cell>
          <cell r="H2081" t="str">
            <v>T</v>
          </cell>
          <cell r="I2081" t="str">
            <v>O</v>
          </cell>
          <cell r="J2081" t="str">
            <v>O</v>
          </cell>
          <cell r="L2081">
            <v>5</v>
          </cell>
          <cell r="M2081">
            <v>4</v>
          </cell>
          <cell r="N2081" t="str">
            <v>Y</v>
          </cell>
          <cell r="O2081">
            <v>3</v>
          </cell>
          <cell r="P2081">
            <v>2</v>
          </cell>
          <cell r="Q2081" t="str">
            <v>60-90</v>
          </cell>
          <cell r="R2081" t="str">
            <v>O</v>
          </cell>
          <cell r="W2081">
            <v>37841</v>
          </cell>
        </row>
        <row r="2082">
          <cell r="G2082" t="str">
            <v>Lambardy</v>
          </cell>
          <cell r="H2082" t="str">
            <v>E</v>
          </cell>
          <cell r="I2082" t="str">
            <v>D</v>
          </cell>
          <cell r="J2082" t="str">
            <v>O</v>
          </cell>
          <cell r="K2082" t="str">
            <v>RA</v>
          </cell>
          <cell r="L2082">
            <v>5</v>
          </cell>
          <cell r="M2082">
            <v>4</v>
          </cell>
          <cell r="N2082" t="str">
            <v>Y</v>
          </cell>
          <cell r="O2082">
            <v>3</v>
          </cell>
          <cell r="P2082">
            <v>2</v>
          </cell>
          <cell r="Q2082" t="str">
            <v>60-90</v>
          </cell>
          <cell r="R2082" t="str">
            <v>O</v>
          </cell>
          <cell r="S2082" t="str">
            <v>Police Officer</v>
          </cell>
          <cell r="W2082">
            <v>37841</v>
          </cell>
        </row>
        <row r="2083">
          <cell r="G2083" t="str">
            <v>Engle</v>
          </cell>
          <cell r="H2083" t="str">
            <v>TRI</v>
          </cell>
          <cell r="I2083" t="str">
            <v>D</v>
          </cell>
          <cell r="J2083" t="str">
            <v>N</v>
          </cell>
          <cell r="K2083" t="str">
            <v>RA</v>
          </cell>
          <cell r="L2083">
            <v>4</v>
          </cell>
          <cell r="M2083">
            <v>2</v>
          </cell>
          <cell r="N2083" t="str">
            <v>Y</v>
          </cell>
          <cell r="O2083">
            <v>2</v>
          </cell>
          <cell r="Q2083" t="str">
            <v>30-60</v>
          </cell>
          <cell r="R2083" t="str">
            <v>W</v>
          </cell>
          <cell r="S2083" t="str">
            <v>Police Officer</v>
          </cell>
          <cell r="W2083">
            <v>37841</v>
          </cell>
        </row>
        <row r="2084">
          <cell r="G2084" t="str">
            <v>Vicino</v>
          </cell>
          <cell r="H2084" t="str">
            <v>NYC</v>
          </cell>
          <cell r="I2084" t="str">
            <v>O</v>
          </cell>
          <cell r="J2084" t="str">
            <v>N</v>
          </cell>
          <cell r="K2084" t="str">
            <v>OH</v>
          </cell>
          <cell r="L2084">
            <v>3</v>
          </cell>
          <cell r="M2084">
            <v>2</v>
          </cell>
          <cell r="N2084" t="str">
            <v>Y</v>
          </cell>
          <cell r="O2084">
            <v>1</v>
          </cell>
          <cell r="Q2084" t="str">
            <v>30-60</v>
          </cell>
          <cell r="R2084" t="str">
            <v>W</v>
          </cell>
          <cell r="S2084" t="str">
            <v>Police Officer</v>
          </cell>
          <cell r="W2084">
            <v>37841</v>
          </cell>
        </row>
        <row r="2085">
          <cell r="G2085" t="str">
            <v>Danels</v>
          </cell>
          <cell r="H2085" t="str">
            <v>USA</v>
          </cell>
          <cell r="I2085" t="str">
            <v>O</v>
          </cell>
          <cell r="J2085" t="str">
            <v>M</v>
          </cell>
          <cell r="K2085" t="str">
            <v>RA</v>
          </cell>
          <cell r="L2085">
            <v>2</v>
          </cell>
          <cell r="M2085">
            <v>2</v>
          </cell>
          <cell r="N2085" t="str">
            <v>Y</v>
          </cell>
          <cell r="O2085">
            <v>1</v>
          </cell>
          <cell r="Q2085" t="str">
            <v>30-60</v>
          </cell>
          <cell r="R2085" t="str">
            <v>N</v>
          </cell>
          <cell r="W2085">
            <v>37841</v>
          </cell>
        </row>
        <row r="2086">
          <cell r="G2086" t="str">
            <v>Block</v>
          </cell>
          <cell r="H2086" t="str">
            <v>TRI</v>
          </cell>
          <cell r="I2086" t="str">
            <v>O</v>
          </cell>
          <cell r="J2086" t="str">
            <v>M</v>
          </cell>
          <cell r="K2086" t="str">
            <v>OH</v>
          </cell>
          <cell r="L2086">
            <v>5</v>
          </cell>
          <cell r="M2086">
            <v>2</v>
          </cell>
          <cell r="N2086" t="str">
            <v>N</v>
          </cell>
          <cell r="O2086">
            <v>3</v>
          </cell>
          <cell r="Q2086" t="str">
            <v>30-60</v>
          </cell>
          <cell r="R2086" t="str">
            <v>N</v>
          </cell>
          <cell r="W2086">
            <v>37841</v>
          </cell>
        </row>
        <row r="2087">
          <cell r="G2087" t="str">
            <v>Morel</v>
          </cell>
          <cell r="H2087" t="str">
            <v>T</v>
          </cell>
          <cell r="I2087" t="str">
            <v>O</v>
          </cell>
          <cell r="J2087" t="str">
            <v>M</v>
          </cell>
          <cell r="K2087" t="str">
            <v>RA</v>
          </cell>
          <cell r="L2087">
            <v>3</v>
          </cell>
          <cell r="M2087">
            <v>3</v>
          </cell>
          <cell r="N2087" t="str">
            <v>N</v>
          </cell>
          <cell r="O2087">
            <v>2</v>
          </cell>
          <cell r="Q2087" t="str">
            <v>60-90</v>
          </cell>
          <cell r="R2087" t="str">
            <v>W</v>
          </cell>
          <cell r="W2087">
            <v>37841</v>
          </cell>
        </row>
        <row r="2088">
          <cell r="G2088" t="str">
            <v>Patel</v>
          </cell>
          <cell r="H2088" t="str">
            <v>NYC</v>
          </cell>
          <cell r="I2088" t="str">
            <v>D</v>
          </cell>
          <cell r="J2088" t="str">
            <v>M</v>
          </cell>
          <cell r="K2088" t="str">
            <v>RA</v>
          </cell>
          <cell r="L2088">
            <v>3</v>
          </cell>
          <cell r="M2088">
            <v>1</v>
          </cell>
          <cell r="N2088" t="str">
            <v>N</v>
          </cell>
          <cell r="O2088" t="str">
            <v>S</v>
          </cell>
          <cell r="Q2088" t="str">
            <v>30-60</v>
          </cell>
          <cell r="R2088" t="str">
            <v>W</v>
          </cell>
          <cell r="W2088">
            <v>37841</v>
          </cell>
        </row>
        <row r="2089">
          <cell r="G2089" t="str">
            <v>Solomon</v>
          </cell>
          <cell r="H2089" t="str">
            <v>T</v>
          </cell>
          <cell r="I2089" t="str">
            <v>D</v>
          </cell>
          <cell r="J2089" t="str">
            <v>S</v>
          </cell>
          <cell r="K2089" t="str">
            <v>RA</v>
          </cell>
          <cell r="L2089">
            <v>5</v>
          </cell>
          <cell r="M2089">
            <v>2</v>
          </cell>
          <cell r="N2089" t="str">
            <v>N</v>
          </cell>
          <cell r="O2089">
            <v>3</v>
          </cell>
          <cell r="Q2089" t="str">
            <v>30-60</v>
          </cell>
          <cell r="R2089" t="str">
            <v>N</v>
          </cell>
          <cell r="W2089">
            <v>37841</v>
          </cell>
        </row>
        <row r="2090">
          <cell r="G2090" t="str">
            <v>Cohen</v>
          </cell>
          <cell r="H2090" t="str">
            <v>NYC</v>
          </cell>
          <cell r="I2090" t="str">
            <v>D</v>
          </cell>
          <cell r="J2090" t="str">
            <v>S</v>
          </cell>
          <cell r="K2090" t="str">
            <v>RA</v>
          </cell>
          <cell r="L2090">
            <v>3</v>
          </cell>
          <cell r="M2090">
            <v>1</v>
          </cell>
          <cell r="N2090" t="str">
            <v>N</v>
          </cell>
          <cell r="O2090">
            <v>1</v>
          </cell>
          <cell r="Q2090" t="str">
            <v>30-60</v>
          </cell>
          <cell r="R2090" t="str">
            <v>N</v>
          </cell>
          <cell r="W2090">
            <v>37841</v>
          </cell>
        </row>
        <row r="2091">
          <cell r="G2091" t="str">
            <v>Hidajat</v>
          </cell>
          <cell r="H2091" t="str">
            <v>BPC</v>
          </cell>
          <cell r="I2091" t="str">
            <v>D</v>
          </cell>
          <cell r="J2091" t="str">
            <v>O</v>
          </cell>
          <cell r="K2091" t="str">
            <v>RA</v>
          </cell>
          <cell r="L2091">
            <v>2</v>
          </cell>
          <cell r="M2091">
            <v>1</v>
          </cell>
          <cell r="N2091" t="str">
            <v>N</v>
          </cell>
          <cell r="O2091">
            <v>2</v>
          </cell>
          <cell r="Q2091" t="str">
            <v>30-60</v>
          </cell>
          <cell r="R2091" t="str">
            <v>W</v>
          </cell>
        </row>
        <row r="2092">
          <cell r="G2092" t="str">
            <v>Wattenberg</v>
          </cell>
          <cell r="H2092" t="str">
            <v>TRI</v>
          </cell>
          <cell r="I2092" t="str">
            <v>D</v>
          </cell>
          <cell r="J2092" t="str">
            <v>M</v>
          </cell>
          <cell r="K2092" t="str">
            <v>RA</v>
          </cell>
          <cell r="L2092">
            <v>2</v>
          </cell>
          <cell r="M2092">
            <v>1</v>
          </cell>
          <cell r="N2092" t="str">
            <v>N</v>
          </cell>
          <cell r="O2092">
            <v>2</v>
          </cell>
          <cell r="Q2092" t="str">
            <v>60-90</v>
          </cell>
          <cell r="R2092" t="str">
            <v>W</v>
          </cell>
        </row>
        <row r="2093">
          <cell r="G2093" t="str">
            <v>McAsey</v>
          </cell>
          <cell r="H2093" t="str">
            <v>TRI</v>
          </cell>
          <cell r="I2093" t="str">
            <v>M</v>
          </cell>
          <cell r="J2093" t="str">
            <v>N</v>
          </cell>
          <cell r="K2093" t="str">
            <v>RA</v>
          </cell>
          <cell r="L2093">
            <v>2</v>
          </cell>
          <cell r="M2093">
            <v>3</v>
          </cell>
          <cell r="N2093" t="str">
            <v>N</v>
          </cell>
          <cell r="O2093">
            <v>2</v>
          </cell>
          <cell r="Q2093" t="str">
            <v>30-60</v>
          </cell>
          <cell r="R2093" t="str">
            <v>W</v>
          </cell>
        </row>
        <row r="2094">
          <cell r="G2094" t="str">
            <v>McAsey</v>
          </cell>
          <cell r="H2094" t="str">
            <v>TRI</v>
          </cell>
          <cell r="I2094" t="str">
            <v>M</v>
          </cell>
          <cell r="J2094" t="str">
            <v>N</v>
          </cell>
          <cell r="K2094" t="str">
            <v>RA</v>
          </cell>
          <cell r="L2094">
            <v>2</v>
          </cell>
          <cell r="M2094">
            <v>3</v>
          </cell>
          <cell r="N2094" t="str">
            <v>N</v>
          </cell>
          <cell r="O2094">
            <v>2</v>
          </cell>
          <cell r="Q2094" t="str">
            <v>30-60</v>
          </cell>
          <cell r="R2094" t="str">
            <v>W</v>
          </cell>
        </row>
        <row r="2095">
          <cell r="G2095" t="str">
            <v>McAsey</v>
          </cell>
          <cell r="H2095" t="str">
            <v>TRI</v>
          </cell>
          <cell r="I2095" t="str">
            <v>M</v>
          </cell>
          <cell r="J2095" t="str">
            <v>N</v>
          </cell>
          <cell r="K2095" t="str">
            <v>RA</v>
          </cell>
          <cell r="L2095">
            <v>2</v>
          </cell>
          <cell r="M2095">
            <v>3</v>
          </cell>
          <cell r="N2095" t="str">
            <v>N</v>
          </cell>
          <cell r="O2095">
            <v>2</v>
          </cell>
          <cell r="Q2095" t="str">
            <v>30-60</v>
          </cell>
          <cell r="R2095" t="str">
            <v>W</v>
          </cell>
        </row>
        <row r="2096">
          <cell r="W2096">
            <v>0</v>
          </cell>
        </row>
        <row r="2097">
          <cell r="W2097">
            <v>0</v>
          </cell>
        </row>
        <row r="2098">
          <cell r="W2098">
            <v>0</v>
          </cell>
        </row>
        <row r="2099">
          <cell r="W2099">
            <v>0</v>
          </cell>
        </row>
        <row r="2100">
          <cell r="W2100">
            <v>0</v>
          </cell>
        </row>
        <row r="2101">
          <cell r="W2101">
            <v>0</v>
          </cell>
        </row>
        <row r="2102">
          <cell r="W2102">
            <v>0</v>
          </cell>
        </row>
        <row r="2103">
          <cell r="G2103" t="str">
            <v>Marzuell</v>
          </cell>
          <cell r="H2103" t="str">
            <v>USA</v>
          </cell>
          <cell r="I2103" t="str">
            <v>O</v>
          </cell>
          <cell r="J2103" t="str">
            <v>M</v>
          </cell>
          <cell r="L2103">
            <v>3</v>
          </cell>
          <cell r="N2103" t="str">
            <v>Y</v>
          </cell>
          <cell r="O2103">
            <v>2</v>
          </cell>
          <cell r="W2103">
            <v>37842</v>
          </cell>
        </row>
        <row r="2104">
          <cell r="G2104" t="str">
            <v>Wolfberg</v>
          </cell>
          <cell r="H2104" t="str">
            <v>USA</v>
          </cell>
          <cell r="I2104" t="str">
            <v>O</v>
          </cell>
          <cell r="J2104" t="str">
            <v>M</v>
          </cell>
          <cell r="K2104" t="str">
            <v>RA</v>
          </cell>
          <cell r="L2104">
            <v>3</v>
          </cell>
          <cell r="N2104" t="str">
            <v>Y</v>
          </cell>
          <cell r="O2104">
            <v>1</v>
          </cell>
          <cell r="W2104">
            <v>37842</v>
          </cell>
        </row>
        <row r="2105">
          <cell r="G2105" t="str">
            <v>Eber</v>
          </cell>
          <cell r="H2105" t="str">
            <v>USA</v>
          </cell>
          <cell r="I2105" t="str">
            <v>O</v>
          </cell>
          <cell r="J2105" t="str">
            <v>M</v>
          </cell>
          <cell r="K2105" t="str">
            <v>RA</v>
          </cell>
          <cell r="L2105">
            <v>5</v>
          </cell>
          <cell r="M2105">
            <v>3</v>
          </cell>
          <cell r="N2105" t="str">
            <v>Y</v>
          </cell>
          <cell r="O2105">
            <v>3</v>
          </cell>
          <cell r="Q2105" t="str">
            <v>60-90</v>
          </cell>
          <cell r="R2105" t="str">
            <v>R</v>
          </cell>
          <cell r="W2105">
            <v>37842</v>
          </cell>
        </row>
        <row r="2106">
          <cell r="G2106" t="str">
            <v>Jones</v>
          </cell>
          <cell r="H2106" t="str">
            <v>USA</v>
          </cell>
          <cell r="I2106" t="str">
            <v>M</v>
          </cell>
          <cell r="K2106" t="str">
            <v>RA</v>
          </cell>
          <cell r="L2106">
            <v>5</v>
          </cell>
          <cell r="M2106">
            <v>3</v>
          </cell>
          <cell r="O2106">
            <v>2</v>
          </cell>
          <cell r="Q2106" t="str">
            <v>60-90</v>
          </cell>
          <cell r="R2106" t="str">
            <v>W</v>
          </cell>
          <cell r="W2106">
            <v>37842</v>
          </cell>
        </row>
        <row r="2107">
          <cell r="G2107" t="str">
            <v>Cabral</v>
          </cell>
          <cell r="H2107" t="str">
            <v>T</v>
          </cell>
          <cell r="I2107" t="str">
            <v>D</v>
          </cell>
          <cell r="J2107" t="str">
            <v>O</v>
          </cell>
          <cell r="K2107" t="str">
            <v>RA</v>
          </cell>
          <cell r="L2107">
            <v>4</v>
          </cell>
          <cell r="M2107">
            <v>2</v>
          </cell>
          <cell r="N2107" t="str">
            <v>N</v>
          </cell>
          <cell r="O2107">
            <v>1</v>
          </cell>
          <cell r="Q2107" t="str">
            <v>30-60</v>
          </cell>
          <cell r="R2107" t="str">
            <v>W</v>
          </cell>
          <cell r="W2107">
            <v>37842</v>
          </cell>
        </row>
        <row r="2108">
          <cell r="G2108" t="str">
            <v>Brown</v>
          </cell>
          <cell r="H2108" t="str">
            <v>BPC</v>
          </cell>
          <cell r="I2108" t="str">
            <v>D</v>
          </cell>
          <cell r="J2108" t="str">
            <v>O</v>
          </cell>
          <cell r="K2108" t="str">
            <v>RA</v>
          </cell>
          <cell r="L2108">
            <v>4</v>
          </cell>
          <cell r="M2108">
            <v>1</v>
          </cell>
          <cell r="N2108" t="str">
            <v>N</v>
          </cell>
          <cell r="O2108">
            <v>3</v>
          </cell>
          <cell r="Q2108" t="str">
            <v>60-90</v>
          </cell>
          <cell r="R2108" t="str">
            <v>W</v>
          </cell>
          <cell r="W2108">
            <v>37842</v>
          </cell>
        </row>
        <row r="2109">
          <cell r="G2109" t="str">
            <v>Pratt</v>
          </cell>
          <cell r="H2109" t="str">
            <v>TRI</v>
          </cell>
          <cell r="I2109" t="str">
            <v>D</v>
          </cell>
          <cell r="J2109" t="str">
            <v>N</v>
          </cell>
          <cell r="K2109" t="str">
            <v>RA</v>
          </cell>
          <cell r="L2109">
            <v>4</v>
          </cell>
          <cell r="M2109">
            <v>4</v>
          </cell>
          <cell r="N2109" t="str">
            <v>N</v>
          </cell>
          <cell r="O2109">
            <v>3</v>
          </cell>
          <cell r="Q2109" t="str">
            <v>30-60</v>
          </cell>
          <cell r="R2109" t="str">
            <v>N</v>
          </cell>
          <cell r="W2109">
            <v>37842</v>
          </cell>
        </row>
        <row r="2110">
          <cell r="G2110" t="str">
            <v>Sanders</v>
          </cell>
          <cell r="H2110" t="str">
            <v>MANH</v>
          </cell>
          <cell r="I2110" t="str">
            <v>D</v>
          </cell>
          <cell r="J2110" t="str">
            <v>U</v>
          </cell>
          <cell r="K2110" t="str">
            <v>RA</v>
          </cell>
          <cell r="L2110">
            <v>5</v>
          </cell>
          <cell r="M2110">
            <v>2</v>
          </cell>
          <cell r="N2110" t="str">
            <v>Y</v>
          </cell>
          <cell r="O2110">
            <v>2</v>
          </cell>
          <cell r="Q2110" t="str">
            <v>60-90</v>
          </cell>
          <cell r="R2110" t="str">
            <v>W</v>
          </cell>
          <cell r="W2110">
            <v>37842</v>
          </cell>
        </row>
        <row r="2111">
          <cell r="G2111" t="str">
            <v>Agyrides</v>
          </cell>
          <cell r="H2111" t="str">
            <v>ME</v>
          </cell>
          <cell r="I2111" t="str">
            <v>M</v>
          </cell>
          <cell r="J2111" t="str">
            <v>N</v>
          </cell>
          <cell r="K2111" t="str">
            <v>RA</v>
          </cell>
          <cell r="L2111">
            <v>4</v>
          </cell>
          <cell r="M2111">
            <v>2</v>
          </cell>
          <cell r="N2111" t="str">
            <v>N</v>
          </cell>
          <cell r="O2111">
            <v>1</v>
          </cell>
          <cell r="Q2111" t="str">
            <v>60-90</v>
          </cell>
          <cell r="R2111" t="str">
            <v>I</v>
          </cell>
          <cell r="W2111">
            <v>37842</v>
          </cell>
        </row>
        <row r="2112">
          <cell r="G2112" t="str">
            <v>Gidumal</v>
          </cell>
          <cell r="H2112" t="str">
            <v>UE</v>
          </cell>
          <cell r="I2112" t="str">
            <v>M</v>
          </cell>
          <cell r="J2112" t="str">
            <v>N</v>
          </cell>
          <cell r="K2112" t="str">
            <v>RA</v>
          </cell>
          <cell r="L2112">
            <v>5</v>
          </cell>
          <cell r="M2112">
            <v>2</v>
          </cell>
          <cell r="N2112" t="str">
            <v>Y</v>
          </cell>
          <cell r="O2112">
            <v>3</v>
          </cell>
          <cell r="Q2112" t="str">
            <v>60-90</v>
          </cell>
          <cell r="R2112" t="str">
            <v>N</v>
          </cell>
          <cell r="W2112">
            <v>37842</v>
          </cell>
        </row>
        <row r="2113">
          <cell r="G2113" t="str">
            <v>Davies</v>
          </cell>
          <cell r="H2113" t="str">
            <v>T</v>
          </cell>
          <cell r="I2113" t="str">
            <v>D</v>
          </cell>
          <cell r="J2113" t="str">
            <v>M</v>
          </cell>
          <cell r="K2113" t="str">
            <v>OH</v>
          </cell>
          <cell r="L2113">
            <v>5</v>
          </cell>
          <cell r="M2113">
            <v>4</v>
          </cell>
          <cell r="N2113" t="str">
            <v>N</v>
          </cell>
          <cell r="O2113">
            <v>3</v>
          </cell>
          <cell r="Q2113" t="str">
            <v>60-90</v>
          </cell>
          <cell r="R2113" t="str">
            <v>W</v>
          </cell>
          <cell r="W2113">
            <v>37842</v>
          </cell>
        </row>
        <row r="2114">
          <cell r="G2114" t="str">
            <v>Cornmehl</v>
          </cell>
          <cell r="H2114" t="str">
            <v>O</v>
          </cell>
          <cell r="I2114" t="str">
            <v>O</v>
          </cell>
          <cell r="J2114" t="str">
            <v>M</v>
          </cell>
          <cell r="K2114" t="str">
            <v>OH</v>
          </cell>
          <cell r="L2114">
            <v>3</v>
          </cell>
          <cell r="M2114">
            <v>3</v>
          </cell>
          <cell r="N2114" t="str">
            <v>N</v>
          </cell>
          <cell r="O2114">
            <v>2</v>
          </cell>
          <cell r="Q2114" t="str">
            <v>30-60</v>
          </cell>
          <cell r="R2114" t="str">
            <v>W</v>
          </cell>
          <cell r="W2114">
            <v>37842</v>
          </cell>
        </row>
        <row r="2115">
          <cell r="G2115" t="str">
            <v>Bauer</v>
          </cell>
          <cell r="H2115" t="str">
            <v>DE</v>
          </cell>
          <cell r="I2115" t="str">
            <v>O</v>
          </cell>
          <cell r="J2115" t="str">
            <v>U</v>
          </cell>
          <cell r="K2115" t="str">
            <v>OH</v>
          </cell>
          <cell r="L2115">
            <v>4</v>
          </cell>
          <cell r="M2115">
            <v>3</v>
          </cell>
          <cell r="N2115" t="str">
            <v>N</v>
          </cell>
          <cell r="O2115">
            <v>1</v>
          </cell>
          <cell r="Q2115" t="str">
            <v>30-60</v>
          </cell>
          <cell r="R2115" t="str">
            <v>N</v>
          </cell>
        </row>
        <row r="2116">
          <cell r="G2116" t="str">
            <v>Armata</v>
          </cell>
          <cell r="H2116" t="str">
            <v>TRI</v>
          </cell>
          <cell r="I2116" t="str">
            <v>O</v>
          </cell>
          <cell r="J2116" t="str">
            <v>M</v>
          </cell>
          <cell r="K2116" t="str">
            <v>OH</v>
          </cell>
          <cell r="L2116">
            <v>2</v>
          </cell>
          <cell r="M2116">
            <v>3</v>
          </cell>
          <cell r="N2116" t="str">
            <v>N</v>
          </cell>
          <cell r="O2116">
            <v>1</v>
          </cell>
          <cell r="Q2116" t="str">
            <v>30-60</v>
          </cell>
          <cell r="R2116" t="str">
            <v>R</v>
          </cell>
        </row>
        <row r="2117">
          <cell r="G2117" t="str">
            <v>Stepak</v>
          </cell>
          <cell r="H2117" t="str">
            <v>TRI</v>
          </cell>
          <cell r="I2117" t="str">
            <v>O</v>
          </cell>
          <cell r="J2117" t="str">
            <v>M</v>
          </cell>
          <cell r="K2117" t="str">
            <v>M</v>
          </cell>
          <cell r="L2117">
            <v>2</v>
          </cell>
          <cell r="N2117" t="str">
            <v>N</v>
          </cell>
          <cell r="O2117">
            <v>3</v>
          </cell>
          <cell r="Q2117" t="str">
            <v>60-90</v>
          </cell>
          <cell r="R2117" t="str">
            <v>W</v>
          </cell>
        </row>
        <row r="2118">
          <cell r="G2118" t="str">
            <v>Alverez</v>
          </cell>
          <cell r="H2118" t="str">
            <v>O</v>
          </cell>
          <cell r="I2118" t="str">
            <v>D</v>
          </cell>
          <cell r="J2118" t="str">
            <v>M</v>
          </cell>
          <cell r="K2118" t="str">
            <v>RA</v>
          </cell>
          <cell r="L2118">
            <v>2</v>
          </cell>
          <cell r="N2118" t="str">
            <v>N</v>
          </cell>
          <cell r="O2118">
            <v>3</v>
          </cell>
          <cell r="Q2118" t="str">
            <v>60-90</v>
          </cell>
          <cell r="R2118" t="str">
            <v>W</v>
          </cell>
        </row>
        <row r="2119">
          <cell r="G2119" t="str">
            <v>Gatlin</v>
          </cell>
          <cell r="H2119" t="str">
            <v>T</v>
          </cell>
          <cell r="I2119" t="str">
            <v>D</v>
          </cell>
          <cell r="J2119" t="str">
            <v>U</v>
          </cell>
          <cell r="K2119" t="str">
            <v>RA</v>
          </cell>
          <cell r="L2119">
            <v>2</v>
          </cell>
          <cell r="M2119">
            <v>2</v>
          </cell>
          <cell r="O2119">
            <v>1</v>
          </cell>
          <cell r="Q2119" t="str">
            <v>30-60</v>
          </cell>
          <cell r="R2119" t="str">
            <v>W</v>
          </cell>
        </row>
        <row r="2120">
          <cell r="G2120" t="str">
            <v>Spotts</v>
          </cell>
          <cell r="H2120" t="str">
            <v>TRI</v>
          </cell>
          <cell r="I2120" t="str">
            <v>M</v>
          </cell>
          <cell r="J2120" t="str">
            <v>M</v>
          </cell>
          <cell r="K2120" t="str">
            <v>OH</v>
          </cell>
          <cell r="L2120">
            <v>5</v>
          </cell>
          <cell r="M2120">
            <v>5</v>
          </cell>
          <cell r="N2120" t="str">
            <v>N</v>
          </cell>
          <cell r="O2120">
            <v>3</v>
          </cell>
          <cell r="Q2120" t="str">
            <v>30-60</v>
          </cell>
          <cell r="R2120" t="str">
            <v>R</v>
          </cell>
        </row>
        <row r="2121">
          <cell r="G2121" t="str">
            <v>Leech</v>
          </cell>
          <cell r="H2121" t="str">
            <v>ME</v>
          </cell>
          <cell r="I2121" t="str">
            <v>D</v>
          </cell>
          <cell r="J2121" t="str">
            <v>U</v>
          </cell>
          <cell r="K2121" t="str">
            <v>RA</v>
          </cell>
          <cell r="L2121">
            <v>4</v>
          </cell>
          <cell r="M2121">
            <v>2</v>
          </cell>
          <cell r="N2121" t="str">
            <v>N</v>
          </cell>
          <cell r="O2121">
            <v>1</v>
          </cell>
          <cell r="Q2121" t="str">
            <v>30-60</v>
          </cell>
          <cell r="R2121" t="str">
            <v>B</v>
          </cell>
        </row>
        <row r="2122">
          <cell r="G2122" t="str">
            <v>Meyers</v>
          </cell>
          <cell r="H2122" t="str">
            <v>DE</v>
          </cell>
          <cell r="I2122" t="str">
            <v>M</v>
          </cell>
          <cell r="J2122" t="str">
            <v>U</v>
          </cell>
          <cell r="K2122" t="str">
            <v>RA</v>
          </cell>
          <cell r="L2122">
            <v>4</v>
          </cell>
          <cell r="M2122">
            <v>3</v>
          </cell>
          <cell r="N2122" t="str">
            <v>N</v>
          </cell>
          <cell r="O2122">
            <v>3</v>
          </cell>
          <cell r="Q2122" t="str">
            <v>30-60</v>
          </cell>
          <cell r="R2122" t="str">
            <v>B</v>
          </cell>
        </row>
        <row r="2123">
          <cell r="G2123" t="str">
            <v>Comeau</v>
          </cell>
          <cell r="H2123" t="str">
            <v>DE</v>
          </cell>
          <cell r="I2123" t="str">
            <v>M</v>
          </cell>
          <cell r="J2123" t="str">
            <v>S</v>
          </cell>
          <cell r="K2123" t="str">
            <v>RA</v>
          </cell>
          <cell r="L2123">
            <v>1</v>
          </cell>
          <cell r="M2123">
            <v>3</v>
          </cell>
          <cell r="N2123">
            <v>2</v>
          </cell>
          <cell r="O2123">
            <v>2</v>
          </cell>
          <cell r="Q2123" t="str">
            <v>30-60</v>
          </cell>
          <cell r="R2123" t="str">
            <v>W</v>
          </cell>
        </row>
        <row r="2124">
          <cell r="G2124" t="str">
            <v>Comeau</v>
          </cell>
          <cell r="H2124" t="str">
            <v>DE</v>
          </cell>
          <cell r="I2124" t="str">
            <v>M</v>
          </cell>
          <cell r="J2124" t="str">
            <v>S</v>
          </cell>
          <cell r="K2124" t="str">
            <v>RA</v>
          </cell>
          <cell r="L2124">
            <v>1</v>
          </cell>
          <cell r="M2124">
            <v>3</v>
          </cell>
          <cell r="N2124">
            <v>2</v>
          </cell>
          <cell r="O2124">
            <v>2</v>
          </cell>
          <cell r="Q2124" t="str">
            <v>30-60</v>
          </cell>
          <cell r="R2124" t="str">
            <v>W</v>
          </cell>
        </row>
        <row r="2125">
          <cell r="G2125" t="str">
            <v>Comeau</v>
          </cell>
          <cell r="H2125" t="str">
            <v>DE</v>
          </cell>
          <cell r="J2125" t="str">
            <v>S</v>
          </cell>
          <cell r="L2125">
            <v>1</v>
          </cell>
          <cell r="N2125">
            <v>2</v>
          </cell>
          <cell r="O2125">
            <v>2</v>
          </cell>
          <cell r="Q2125" t="str">
            <v>30-60</v>
          </cell>
          <cell r="R2125" t="str">
            <v>W</v>
          </cell>
          <cell r="W2125">
            <v>0</v>
          </cell>
        </row>
        <row r="2126">
          <cell r="W2126">
            <v>0</v>
          </cell>
        </row>
        <row r="2127">
          <cell r="W2127">
            <v>0</v>
          </cell>
        </row>
        <row r="2128">
          <cell r="W2128">
            <v>0</v>
          </cell>
        </row>
        <row r="2129">
          <cell r="W2129">
            <v>0</v>
          </cell>
        </row>
        <row r="2130">
          <cell r="W2130">
            <v>0</v>
          </cell>
        </row>
        <row r="2131">
          <cell r="W2131">
            <v>0</v>
          </cell>
        </row>
        <row r="2132">
          <cell r="W2132">
            <v>0</v>
          </cell>
        </row>
        <row r="2133">
          <cell r="W2133">
            <v>0</v>
          </cell>
        </row>
        <row r="2134">
          <cell r="W2134">
            <v>0</v>
          </cell>
        </row>
        <row r="2135">
          <cell r="W2135">
            <v>0</v>
          </cell>
        </row>
        <row r="2136">
          <cell r="W2136">
            <v>0</v>
          </cell>
        </row>
        <row r="2137">
          <cell r="G2137" t="str">
            <v>Sacida</v>
          </cell>
          <cell r="H2137" t="str">
            <v>DE</v>
          </cell>
          <cell r="I2137" t="str">
            <v>D</v>
          </cell>
          <cell r="J2137" t="str">
            <v>O</v>
          </cell>
          <cell r="O2137">
            <v>1</v>
          </cell>
          <cell r="Q2137" t="str">
            <v>30-60</v>
          </cell>
          <cell r="R2137" t="str">
            <v>W</v>
          </cell>
          <cell r="W2137">
            <v>37843</v>
          </cell>
        </row>
        <row r="2138">
          <cell r="G2138" t="str">
            <v>Fowler</v>
          </cell>
          <cell r="H2138" t="str">
            <v>BCP</v>
          </cell>
          <cell r="I2138" t="str">
            <v>D</v>
          </cell>
          <cell r="J2138" t="str">
            <v>O</v>
          </cell>
          <cell r="K2138" t="str">
            <v>RA</v>
          </cell>
          <cell r="L2138">
            <v>3</v>
          </cell>
          <cell r="N2138" t="str">
            <v>N</v>
          </cell>
          <cell r="O2138">
            <v>1</v>
          </cell>
          <cell r="Q2138" t="str">
            <v>30-60</v>
          </cell>
          <cell r="R2138" t="str">
            <v>W</v>
          </cell>
          <cell r="W2138">
            <v>37843</v>
          </cell>
        </row>
        <row r="2139">
          <cell r="G2139" t="str">
            <v>Locuratouo</v>
          </cell>
          <cell r="H2139" t="str">
            <v>T</v>
          </cell>
          <cell r="I2139" t="str">
            <v>TRI</v>
          </cell>
          <cell r="J2139" t="str">
            <v>N</v>
          </cell>
          <cell r="K2139" t="str">
            <v>RA</v>
          </cell>
          <cell r="L2139">
            <v>2</v>
          </cell>
          <cell r="M2139">
            <v>2</v>
          </cell>
          <cell r="N2139" t="str">
            <v>N</v>
          </cell>
          <cell r="O2139">
            <v>1</v>
          </cell>
          <cell r="Q2139" t="str">
            <v>60-90</v>
          </cell>
          <cell r="R2139" t="str">
            <v>W</v>
          </cell>
          <cell r="W2139">
            <v>37843</v>
          </cell>
        </row>
        <row r="2140">
          <cell r="G2140" t="str">
            <v>Master</v>
          </cell>
          <cell r="H2140" t="str">
            <v>E</v>
          </cell>
          <cell r="I2140" t="str">
            <v>D</v>
          </cell>
          <cell r="J2140" t="str">
            <v>U</v>
          </cell>
          <cell r="K2140" t="str">
            <v>RA</v>
          </cell>
          <cell r="L2140">
            <v>4</v>
          </cell>
          <cell r="M2140">
            <v>2</v>
          </cell>
          <cell r="N2140" t="str">
            <v>Y</v>
          </cell>
          <cell r="O2140">
            <v>1</v>
          </cell>
          <cell r="Q2140" t="str">
            <v>30-60</v>
          </cell>
          <cell r="R2140" t="str">
            <v>W</v>
          </cell>
          <cell r="W2140">
            <v>37843</v>
          </cell>
        </row>
        <row r="2141">
          <cell r="G2141" t="str">
            <v>Robredo</v>
          </cell>
          <cell r="H2141" t="str">
            <v>UE</v>
          </cell>
          <cell r="I2141" t="str">
            <v>U</v>
          </cell>
          <cell r="J2141" t="str">
            <v>N</v>
          </cell>
          <cell r="K2141" t="str">
            <v>RA</v>
          </cell>
          <cell r="L2141">
            <v>5</v>
          </cell>
          <cell r="M2141">
            <v>2</v>
          </cell>
          <cell r="N2141" t="str">
            <v>N</v>
          </cell>
          <cell r="O2141">
            <v>1</v>
          </cell>
          <cell r="Q2141" t="str">
            <v>30-60</v>
          </cell>
          <cell r="R2141" t="str">
            <v>W</v>
          </cell>
          <cell r="W2141">
            <v>37843</v>
          </cell>
        </row>
        <row r="2142">
          <cell r="G2142" t="str">
            <v>Harris</v>
          </cell>
          <cell r="H2142" t="str">
            <v>DE</v>
          </cell>
          <cell r="I2142" t="str">
            <v>M</v>
          </cell>
          <cell r="J2142" t="str">
            <v>O</v>
          </cell>
          <cell r="K2142" t="str">
            <v>RA</v>
          </cell>
          <cell r="L2142">
            <v>3</v>
          </cell>
          <cell r="M2142">
            <v>2</v>
          </cell>
          <cell r="N2142" t="str">
            <v>N</v>
          </cell>
          <cell r="O2142">
            <v>2</v>
          </cell>
          <cell r="Q2142" t="str">
            <v>30-60</v>
          </cell>
          <cell r="R2142" t="str">
            <v>N</v>
          </cell>
          <cell r="W2142">
            <v>37843</v>
          </cell>
        </row>
        <row r="2143">
          <cell r="G2143" t="str">
            <v>Fishman</v>
          </cell>
          <cell r="H2143" t="str">
            <v>T</v>
          </cell>
          <cell r="I2143" t="str">
            <v>M</v>
          </cell>
          <cell r="J2143" t="str">
            <v>O</v>
          </cell>
          <cell r="K2143" t="str">
            <v>RA</v>
          </cell>
          <cell r="L2143">
            <v>3</v>
          </cell>
          <cell r="M2143">
            <v>2</v>
          </cell>
          <cell r="N2143" t="str">
            <v>N</v>
          </cell>
          <cell r="O2143">
            <v>2</v>
          </cell>
          <cell r="Q2143" t="str">
            <v>30-60</v>
          </cell>
          <cell r="R2143" t="str">
            <v>W</v>
          </cell>
          <cell r="W2143">
            <v>37843</v>
          </cell>
        </row>
        <row r="2144">
          <cell r="G2144" t="str">
            <v>Ryan</v>
          </cell>
          <cell r="H2144" t="str">
            <v>UW</v>
          </cell>
          <cell r="I2144" t="str">
            <v>O</v>
          </cell>
          <cell r="J2144" t="str">
            <v>N</v>
          </cell>
          <cell r="K2144" t="str">
            <v>RA</v>
          </cell>
          <cell r="L2144">
            <v>2</v>
          </cell>
          <cell r="O2144">
            <v>2</v>
          </cell>
          <cell r="Q2144" t="str">
            <v>60-90</v>
          </cell>
          <cell r="R2144" t="str">
            <v>W</v>
          </cell>
          <cell r="W2144">
            <v>37843</v>
          </cell>
        </row>
        <row r="2145">
          <cell r="G2145" t="str">
            <v>Barnes</v>
          </cell>
          <cell r="H2145" t="str">
            <v>DE</v>
          </cell>
          <cell r="I2145" t="str">
            <v>D</v>
          </cell>
          <cell r="J2145" t="str">
            <v>N</v>
          </cell>
          <cell r="K2145">
            <v>2</v>
          </cell>
          <cell r="L2145" t="str">
            <v>N</v>
          </cell>
          <cell r="M2145">
            <v>2</v>
          </cell>
          <cell r="N2145" t="str">
            <v>N</v>
          </cell>
          <cell r="O2145">
            <v>2</v>
          </cell>
          <cell r="Q2145" t="str">
            <v>60-90</v>
          </cell>
          <cell r="R2145" t="str">
            <v>W</v>
          </cell>
          <cell r="W2145">
            <v>37843</v>
          </cell>
        </row>
        <row r="2146">
          <cell r="G2146" t="str">
            <v>Protes</v>
          </cell>
          <cell r="H2146" t="str">
            <v>USA</v>
          </cell>
          <cell r="I2146" t="str">
            <v>M</v>
          </cell>
          <cell r="J2146" t="str">
            <v>M</v>
          </cell>
          <cell r="K2146" t="str">
            <v>RA</v>
          </cell>
          <cell r="L2146">
            <v>4</v>
          </cell>
          <cell r="M2146">
            <v>2</v>
          </cell>
          <cell r="N2146" t="str">
            <v>N</v>
          </cell>
          <cell r="O2146">
            <v>1</v>
          </cell>
          <cell r="Q2146" t="str">
            <v>60-90</v>
          </cell>
          <cell r="R2146" t="str">
            <v>W</v>
          </cell>
          <cell r="W2146">
            <v>37843</v>
          </cell>
        </row>
        <row r="2147">
          <cell r="G2147" t="str">
            <v>Gehan</v>
          </cell>
          <cell r="H2147" t="str">
            <v>DE</v>
          </cell>
          <cell r="I2147" t="str">
            <v>M</v>
          </cell>
          <cell r="J2147" t="str">
            <v>N</v>
          </cell>
          <cell r="K2147" t="str">
            <v>RA</v>
          </cell>
          <cell r="L2147">
            <v>1</v>
          </cell>
          <cell r="M2147">
            <v>1</v>
          </cell>
          <cell r="N2147" t="str">
            <v>Y</v>
          </cell>
          <cell r="O2147">
            <v>1</v>
          </cell>
          <cell r="Q2147" t="str">
            <v>60-90</v>
          </cell>
          <cell r="R2147" t="str">
            <v>R</v>
          </cell>
          <cell r="W2147">
            <v>37843</v>
          </cell>
        </row>
        <row r="2148">
          <cell r="G2148" t="str">
            <v>Engle</v>
          </cell>
          <cell r="H2148" t="str">
            <v>T</v>
          </cell>
          <cell r="I2148" t="str">
            <v>D</v>
          </cell>
          <cell r="J2148" t="str">
            <v>N</v>
          </cell>
          <cell r="K2148" t="str">
            <v>RA</v>
          </cell>
          <cell r="L2148">
            <v>4</v>
          </cell>
          <cell r="M2148">
            <v>1</v>
          </cell>
          <cell r="N2148" t="str">
            <v>N</v>
          </cell>
          <cell r="O2148">
            <v>1</v>
          </cell>
          <cell r="Q2148" t="str">
            <v>60-90</v>
          </cell>
          <cell r="R2148" t="str">
            <v>W</v>
          </cell>
          <cell r="W2148">
            <v>37843</v>
          </cell>
        </row>
        <row r="2149">
          <cell r="G2149" t="str">
            <v>Laury</v>
          </cell>
          <cell r="H2149" t="str">
            <v>T</v>
          </cell>
          <cell r="I2149" t="str">
            <v>M</v>
          </cell>
          <cell r="J2149" t="str">
            <v>O</v>
          </cell>
          <cell r="K2149" t="str">
            <v>RA</v>
          </cell>
          <cell r="L2149">
            <v>4</v>
          </cell>
          <cell r="M2149">
            <v>1</v>
          </cell>
          <cell r="N2149" t="str">
            <v>N</v>
          </cell>
          <cell r="O2149">
            <v>1</v>
          </cell>
          <cell r="Q2149" t="str">
            <v>60-90</v>
          </cell>
          <cell r="R2149" t="str">
            <v>DE</v>
          </cell>
          <cell r="W2149">
            <v>37843</v>
          </cell>
        </row>
        <row r="2150">
          <cell r="G2150" t="str">
            <v>Gillies</v>
          </cell>
          <cell r="H2150" t="str">
            <v>BCP</v>
          </cell>
          <cell r="I2150" t="str">
            <v>M</v>
          </cell>
          <cell r="J2150" t="str">
            <v>O</v>
          </cell>
          <cell r="K2150" t="str">
            <v>RA</v>
          </cell>
          <cell r="L2150">
            <v>5</v>
          </cell>
          <cell r="M2150">
            <v>2</v>
          </cell>
          <cell r="N2150" t="str">
            <v>N</v>
          </cell>
          <cell r="O2150">
            <v>2</v>
          </cell>
          <cell r="Q2150" t="str">
            <v>30-60</v>
          </cell>
          <cell r="R2150" t="str">
            <v>W</v>
          </cell>
          <cell r="W2150">
            <v>37843</v>
          </cell>
        </row>
        <row r="2151">
          <cell r="G2151" t="str">
            <v>Pratt</v>
          </cell>
          <cell r="H2151" t="str">
            <v>NYC</v>
          </cell>
          <cell r="I2151" t="str">
            <v>M</v>
          </cell>
          <cell r="J2151" t="str">
            <v>S</v>
          </cell>
          <cell r="K2151" t="str">
            <v>RA</v>
          </cell>
          <cell r="L2151">
            <v>5</v>
          </cell>
          <cell r="M2151">
            <v>2</v>
          </cell>
          <cell r="N2151" t="str">
            <v>N</v>
          </cell>
          <cell r="O2151">
            <v>3</v>
          </cell>
          <cell r="Q2151" t="str">
            <v>30-60</v>
          </cell>
          <cell r="R2151" t="str">
            <v>N</v>
          </cell>
        </row>
        <row r="2152">
          <cell r="G2152" t="str">
            <v>Samuel</v>
          </cell>
          <cell r="H2152" t="str">
            <v>USA</v>
          </cell>
          <cell r="I2152" t="str">
            <v>O</v>
          </cell>
          <cell r="J2152" t="str">
            <v>M</v>
          </cell>
          <cell r="K2152" t="str">
            <v>RA</v>
          </cell>
          <cell r="L2152">
            <v>5</v>
          </cell>
          <cell r="M2152">
            <v>2</v>
          </cell>
          <cell r="N2152" t="str">
            <v>N</v>
          </cell>
          <cell r="O2152">
            <v>2</v>
          </cell>
          <cell r="Q2152" t="str">
            <v>60-90</v>
          </cell>
          <cell r="R2152" t="str">
            <v>W</v>
          </cell>
        </row>
        <row r="2153">
          <cell r="G2153" t="str">
            <v>Highland</v>
          </cell>
          <cell r="H2153" t="str">
            <v>TRI</v>
          </cell>
          <cell r="I2153" t="str">
            <v>D</v>
          </cell>
          <cell r="J2153" t="str">
            <v>M</v>
          </cell>
          <cell r="K2153" t="str">
            <v>RA</v>
          </cell>
          <cell r="L2153">
            <v>5</v>
          </cell>
          <cell r="M2153">
            <v>2</v>
          </cell>
          <cell r="N2153" t="str">
            <v>N</v>
          </cell>
          <cell r="O2153">
            <v>1</v>
          </cell>
          <cell r="Q2153" t="str">
            <v>60-90</v>
          </cell>
          <cell r="R2153" t="str">
            <v>W</v>
          </cell>
        </row>
        <row r="2154">
          <cell r="G2154" t="str">
            <v>Geisler</v>
          </cell>
          <cell r="H2154" t="str">
            <v>TRI</v>
          </cell>
          <cell r="I2154" t="str">
            <v>D</v>
          </cell>
          <cell r="J2154" t="str">
            <v>M</v>
          </cell>
          <cell r="K2154" t="str">
            <v>RA</v>
          </cell>
          <cell r="L2154">
            <v>5</v>
          </cell>
          <cell r="M2154">
            <v>2</v>
          </cell>
          <cell r="N2154" t="str">
            <v>N</v>
          </cell>
          <cell r="O2154">
            <v>3</v>
          </cell>
          <cell r="Q2154" t="str">
            <v>60-90</v>
          </cell>
          <cell r="R2154" t="str">
            <v>W</v>
          </cell>
        </row>
        <row r="2155">
          <cell r="G2155" t="str">
            <v>Payroui</v>
          </cell>
          <cell r="H2155" t="str">
            <v>BPC</v>
          </cell>
          <cell r="I2155" t="str">
            <v>M</v>
          </cell>
          <cell r="J2155" t="str">
            <v>U</v>
          </cell>
          <cell r="K2155" t="str">
            <v>RA</v>
          </cell>
          <cell r="L2155">
            <v>4</v>
          </cell>
          <cell r="M2155">
            <v>2</v>
          </cell>
          <cell r="N2155" t="str">
            <v>N</v>
          </cell>
          <cell r="O2155">
            <v>3</v>
          </cell>
          <cell r="Q2155" t="str">
            <v>60-90</v>
          </cell>
          <cell r="R2155" t="str">
            <v>W</v>
          </cell>
        </row>
        <row r="2156">
          <cell r="G2156" t="str">
            <v>Acker</v>
          </cell>
          <cell r="H2156" t="str">
            <v>E</v>
          </cell>
          <cell r="I2156" t="str">
            <v>M</v>
          </cell>
          <cell r="J2156" t="str">
            <v>N</v>
          </cell>
          <cell r="K2156" t="str">
            <v>RA</v>
          </cell>
          <cell r="L2156">
            <v>5</v>
          </cell>
          <cell r="M2156">
            <v>2</v>
          </cell>
          <cell r="N2156" t="str">
            <v>N</v>
          </cell>
          <cell r="O2156">
            <v>1</v>
          </cell>
          <cell r="Q2156" t="str">
            <v>30-60</v>
          </cell>
          <cell r="R2156" t="str">
            <v>W</v>
          </cell>
        </row>
        <row r="2157">
          <cell r="G2157" t="str">
            <v>Oxman</v>
          </cell>
          <cell r="H2157" t="str">
            <v>NYC</v>
          </cell>
          <cell r="I2157" t="str">
            <v>D</v>
          </cell>
          <cell r="J2157" t="str">
            <v>O</v>
          </cell>
          <cell r="K2157" t="str">
            <v>RA</v>
          </cell>
          <cell r="L2157">
            <v>5</v>
          </cell>
          <cell r="M2157">
            <v>2</v>
          </cell>
          <cell r="N2157" t="str">
            <v>N</v>
          </cell>
          <cell r="O2157">
            <v>1</v>
          </cell>
          <cell r="Q2157" t="str">
            <v>30-60</v>
          </cell>
          <cell r="R2157" t="str">
            <v>W</v>
          </cell>
        </row>
        <row r="2158">
          <cell r="G2158" t="str">
            <v>Mana</v>
          </cell>
          <cell r="H2158" t="str">
            <v>T</v>
          </cell>
          <cell r="I2158" t="str">
            <v>D</v>
          </cell>
          <cell r="J2158" t="str">
            <v>N</v>
          </cell>
          <cell r="K2158" t="str">
            <v>RA</v>
          </cell>
          <cell r="L2158">
            <v>2</v>
          </cell>
          <cell r="M2158">
            <v>2</v>
          </cell>
          <cell r="N2158" t="str">
            <v>N</v>
          </cell>
          <cell r="O2158">
            <v>1</v>
          </cell>
          <cell r="Q2158" t="str">
            <v>60-90</v>
          </cell>
          <cell r="R2158" t="str">
            <v>W</v>
          </cell>
        </row>
        <row r="2159">
          <cell r="G2159" t="str">
            <v>Gidumal</v>
          </cell>
          <cell r="H2159" t="str">
            <v>UE</v>
          </cell>
          <cell r="I2159" t="str">
            <v>D</v>
          </cell>
          <cell r="J2159" t="str">
            <v>N</v>
          </cell>
          <cell r="K2159" t="str">
            <v>RA</v>
          </cell>
          <cell r="L2159">
            <v>5</v>
          </cell>
          <cell r="M2159">
            <v>2</v>
          </cell>
          <cell r="N2159" t="str">
            <v>Y</v>
          </cell>
          <cell r="O2159">
            <v>3</v>
          </cell>
          <cell r="Q2159" t="str">
            <v>60-90</v>
          </cell>
          <cell r="R2159" t="str">
            <v>N</v>
          </cell>
        </row>
        <row r="2160">
          <cell r="G2160" t="str">
            <v>Perfit</v>
          </cell>
          <cell r="H2160" t="str">
            <v>DE</v>
          </cell>
          <cell r="I2160" t="str">
            <v>D</v>
          </cell>
          <cell r="J2160" t="str">
            <v>U</v>
          </cell>
          <cell r="K2160" t="str">
            <v>RA</v>
          </cell>
          <cell r="L2160">
            <v>2</v>
          </cell>
          <cell r="M2160">
            <v>2</v>
          </cell>
          <cell r="N2160" t="str">
            <v>Y</v>
          </cell>
          <cell r="O2160">
            <v>2</v>
          </cell>
          <cell r="Q2160" t="str">
            <v>60-90</v>
          </cell>
          <cell r="R2160" t="str">
            <v>W</v>
          </cell>
          <cell r="W2160">
            <v>37843</v>
          </cell>
        </row>
        <row r="2161">
          <cell r="G2161" t="str">
            <v>Perfit</v>
          </cell>
          <cell r="H2161" t="str">
            <v>DE</v>
          </cell>
          <cell r="J2161" t="str">
            <v>U</v>
          </cell>
          <cell r="L2161">
            <v>2</v>
          </cell>
          <cell r="M2161">
            <v>2</v>
          </cell>
          <cell r="N2161" t="str">
            <v>Y</v>
          </cell>
          <cell r="O2161">
            <v>2</v>
          </cell>
          <cell r="Q2161" t="str">
            <v>60-90</v>
          </cell>
          <cell r="R2161" t="str">
            <v>W</v>
          </cell>
          <cell r="W2161">
            <v>0</v>
          </cell>
        </row>
        <row r="2162">
          <cell r="G2162" t="str">
            <v>Perfit</v>
          </cell>
          <cell r="H2162" t="str">
            <v>DE</v>
          </cell>
          <cell r="J2162" t="str">
            <v>U</v>
          </cell>
          <cell r="L2162">
            <v>2</v>
          </cell>
          <cell r="N2162" t="str">
            <v>Y</v>
          </cell>
          <cell r="O2162">
            <v>2</v>
          </cell>
          <cell r="Q2162" t="str">
            <v>60-90</v>
          </cell>
          <cell r="R2162" t="str">
            <v>W</v>
          </cell>
          <cell r="W2162">
            <v>0</v>
          </cell>
        </row>
        <row r="2163">
          <cell r="W2163">
            <v>0</v>
          </cell>
        </row>
        <row r="2164">
          <cell r="W2164">
            <v>0</v>
          </cell>
        </row>
        <row r="2165">
          <cell r="W2165">
            <v>0</v>
          </cell>
        </row>
        <row r="2166">
          <cell r="G2166" t="str">
            <v>Salem</v>
          </cell>
          <cell r="H2166" t="str">
            <v>ME</v>
          </cell>
          <cell r="I2166" t="str">
            <v>D</v>
          </cell>
          <cell r="J2166" t="str">
            <v>O</v>
          </cell>
          <cell r="K2166" t="str">
            <v>RA</v>
          </cell>
          <cell r="L2166">
            <v>4</v>
          </cell>
          <cell r="M2166">
            <v>2</v>
          </cell>
          <cell r="O2166">
            <v>1</v>
          </cell>
          <cell r="Q2166" t="str">
            <v>30-60</v>
          </cell>
          <cell r="R2166" t="str">
            <v>W</v>
          </cell>
          <cell r="W2166">
            <v>37844</v>
          </cell>
        </row>
        <row r="2167">
          <cell r="G2167" t="str">
            <v>Choppe</v>
          </cell>
          <cell r="H2167" t="str">
            <v>T</v>
          </cell>
          <cell r="I2167" t="str">
            <v>M</v>
          </cell>
          <cell r="J2167" t="str">
            <v>O</v>
          </cell>
          <cell r="K2167" t="str">
            <v>RA</v>
          </cell>
          <cell r="L2167">
            <v>1</v>
          </cell>
          <cell r="M2167">
            <v>2</v>
          </cell>
          <cell r="N2167" t="str">
            <v>N</v>
          </cell>
          <cell r="O2167">
            <v>1</v>
          </cell>
          <cell r="Q2167" t="str">
            <v>30-60</v>
          </cell>
          <cell r="R2167" t="str">
            <v>W</v>
          </cell>
          <cell r="W2167">
            <v>37844</v>
          </cell>
        </row>
        <row r="2168">
          <cell r="G2168" t="str">
            <v>Fishman</v>
          </cell>
          <cell r="H2168" t="str">
            <v>D</v>
          </cell>
          <cell r="I2168" t="str">
            <v>D</v>
          </cell>
          <cell r="J2168" t="str">
            <v>O</v>
          </cell>
          <cell r="K2168" t="str">
            <v>RA</v>
          </cell>
          <cell r="L2168">
            <v>1</v>
          </cell>
          <cell r="M2168">
            <v>2</v>
          </cell>
          <cell r="N2168" t="str">
            <v>N</v>
          </cell>
          <cell r="O2168">
            <v>2</v>
          </cell>
          <cell r="Q2168" t="str">
            <v>30-60</v>
          </cell>
          <cell r="R2168" t="str">
            <v>W</v>
          </cell>
          <cell r="W2168">
            <v>37844</v>
          </cell>
        </row>
        <row r="2169">
          <cell r="G2169" t="str">
            <v>Silvestris</v>
          </cell>
          <cell r="H2169" t="str">
            <v>USA</v>
          </cell>
          <cell r="I2169" t="str">
            <v>D</v>
          </cell>
          <cell r="J2169" t="str">
            <v>M</v>
          </cell>
          <cell r="K2169" t="str">
            <v>RA</v>
          </cell>
          <cell r="L2169">
            <v>3</v>
          </cell>
          <cell r="M2169">
            <v>1</v>
          </cell>
          <cell r="N2169" t="str">
            <v>N</v>
          </cell>
          <cell r="O2169">
            <v>3</v>
          </cell>
          <cell r="Q2169" t="str">
            <v>30-60</v>
          </cell>
          <cell r="R2169" t="str">
            <v>R</v>
          </cell>
          <cell r="W2169">
            <v>37844</v>
          </cell>
        </row>
        <row r="2170">
          <cell r="G2170" t="str">
            <v>Vartania</v>
          </cell>
          <cell r="H2170" t="str">
            <v>USA</v>
          </cell>
          <cell r="I2170" t="str">
            <v>O</v>
          </cell>
          <cell r="J2170" t="str">
            <v>M</v>
          </cell>
          <cell r="K2170" t="str">
            <v>RA</v>
          </cell>
          <cell r="L2170">
            <v>2</v>
          </cell>
          <cell r="M2170">
            <v>1</v>
          </cell>
          <cell r="N2170" t="str">
            <v>N</v>
          </cell>
          <cell r="O2170">
            <v>1</v>
          </cell>
          <cell r="Q2170" t="str">
            <v>30-60</v>
          </cell>
          <cell r="R2170" t="str">
            <v>R</v>
          </cell>
          <cell r="W2170">
            <v>37844</v>
          </cell>
        </row>
        <row r="2171">
          <cell r="G2171" t="str">
            <v>Oades</v>
          </cell>
          <cell r="H2171" t="str">
            <v>T</v>
          </cell>
          <cell r="I2171" t="str">
            <v>O</v>
          </cell>
          <cell r="J2171" t="str">
            <v>O</v>
          </cell>
          <cell r="K2171" t="str">
            <v>RA</v>
          </cell>
          <cell r="L2171">
            <v>2</v>
          </cell>
          <cell r="M2171">
            <v>1</v>
          </cell>
          <cell r="N2171" t="str">
            <v>N</v>
          </cell>
          <cell r="O2171">
            <v>1</v>
          </cell>
          <cell r="Q2171" t="str">
            <v>30-60</v>
          </cell>
          <cell r="R2171" t="str">
            <v>B</v>
          </cell>
          <cell r="S2171" t="str">
            <v>SOLOFTS</v>
          </cell>
          <cell r="W2171">
            <v>37844</v>
          </cell>
        </row>
        <row r="2172">
          <cell r="G2172" t="str">
            <v>Stevens</v>
          </cell>
          <cell r="H2172" t="str">
            <v>T</v>
          </cell>
          <cell r="I2172" t="str">
            <v>O</v>
          </cell>
          <cell r="J2172" t="str">
            <v>O</v>
          </cell>
          <cell r="L2172">
            <v>2</v>
          </cell>
          <cell r="M2172">
            <v>1</v>
          </cell>
          <cell r="N2172" t="str">
            <v>N</v>
          </cell>
          <cell r="O2172">
            <v>1</v>
          </cell>
          <cell r="Q2172" t="str">
            <v>30-60</v>
          </cell>
          <cell r="R2172" t="str">
            <v>B</v>
          </cell>
          <cell r="S2172" t="str">
            <v>CARROLL GROUP</v>
          </cell>
          <cell r="W2172">
            <v>37844</v>
          </cell>
        </row>
        <row r="2173">
          <cell r="G2173" t="str">
            <v>Ales</v>
          </cell>
          <cell r="H2173" t="str">
            <v>USA</v>
          </cell>
          <cell r="I2173" t="str">
            <v>O</v>
          </cell>
          <cell r="J2173" t="str">
            <v>M</v>
          </cell>
          <cell r="L2173">
            <v>4</v>
          </cell>
          <cell r="M2173">
            <v>3</v>
          </cell>
          <cell r="N2173" t="str">
            <v>Y</v>
          </cell>
          <cell r="O2173">
            <v>3</v>
          </cell>
          <cell r="Q2173" t="str">
            <v>30-60</v>
          </cell>
          <cell r="R2173" t="str">
            <v>B</v>
          </cell>
          <cell r="S2173" t="str">
            <v>BOND</v>
          </cell>
          <cell r="W2173">
            <v>37844</v>
          </cell>
        </row>
        <row r="2174">
          <cell r="G2174" t="str">
            <v>Ales</v>
          </cell>
          <cell r="H2174" t="str">
            <v>USA</v>
          </cell>
          <cell r="J2174" t="str">
            <v>M</v>
          </cell>
          <cell r="L2174">
            <v>4</v>
          </cell>
          <cell r="M2174">
            <v>3</v>
          </cell>
          <cell r="N2174" t="str">
            <v>Y</v>
          </cell>
          <cell r="O2174">
            <v>3</v>
          </cell>
          <cell r="Q2174" t="str">
            <v>30-60</v>
          </cell>
          <cell r="R2174" t="str">
            <v>B</v>
          </cell>
          <cell r="S2174" t="str">
            <v>BOND</v>
          </cell>
          <cell r="W2174">
            <v>0</v>
          </cell>
        </row>
        <row r="2175">
          <cell r="G2175" t="str">
            <v>Ales</v>
          </cell>
          <cell r="H2175" t="str">
            <v>USA</v>
          </cell>
          <cell r="J2175" t="str">
            <v>M</v>
          </cell>
          <cell r="L2175">
            <v>4</v>
          </cell>
          <cell r="M2175">
            <v>3</v>
          </cell>
          <cell r="N2175" t="str">
            <v>Y</v>
          </cell>
          <cell r="O2175">
            <v>3</v>
          </cell>
          <cell r="Q2175" t="str">
            <v>30-60</v>
          </cell>
          <cell r="R2175" t="str">
            <v>B</v>
          </cell>
          <cell r="S2175" t="str">
            <v>BOND</v>
          </cell>
          <cell r="W2175">
            <v>0</v>
          </cell>
        </row>
        <row r="2176">
          <cell r="G2176" t="str">
            <v>Gidumal</v>
          </cell>
          <cell r="H2176" t="str">
            <v>NYC</v>
          </cell>
          <cell r="I2176" t="str">
            <v>M</v>
          </cell>
          <cell r="J2176" t="str">
            <v>U</v>
          </cell>
          <cell r="L2176">
            <v>5</v>
          </cell>
          <cell r="M2176">
            <v>2</v>
          </cell>
          <cell r="N2176" t="str">
            <v>Y</v>
          </cell>
          <cell r="O2176">
            <v>2</v>
          </cell>
          <cell r="Q2176" t="str">
            <v>60-90</v>
          </cell>
          <cell r="R2176" t="str">
            <v>N</v>
          </cell>
          <cell r="W2176">
            <v>37845</v>
          </cell>
        </row>
        <row r="2177">
          <cell r="G2177" t="str">
            <v>Valentino</v>
          </cell>
          <cell r="H2177" t="str">
            <v>BPC</v>
          </cell>
          <cell r="I2177" t="str">
            <v>M</v>
          </cell>
          <cell r="J2177" t="str">
            <v>U</v>
          </cell>
          <cell r="K2177" t="str">
            <v>RA</v>
          </cell>
          <cell r="L2177">
            <v>5</v>
          </cell>
          <cell r="M2177">
            <v>2</v>
          </cell>
          <cell r="N2177" t="str">
            <v>Y</v>
          </cell>
          <cell r="O2177">
            <v>3</v>
          </cell>
          <cell r="Q2177" t="str">
            <v>60-90</v>
          </cell>
          <cell r="R2177" t="str">
            <v>R</v>
          </cell>
          <cell r="S2177" t="str">
            <v>ADRIENNE Bagnato</v>
          </cell>
          <cell r="W2177">
            <v>37845</v>
          </cell>
        </row>
        <row r="2178">
          <cell r="G2178" t="str">
            <v>Pratt</v>
          </cell>
          <cell r="H2178" t="str">
            <v>BPC</v>
          </cell>
          <cell r="I2178" t="str">
            <v>U</v>
          </cell>
          <cell r="J2178" t="str">
            <v>S</v>
          </cell>
          <cell r="K2178" t="str">
            <v>OH</v>
          </cell>
          <cell r="L2178">
            <v>5</v>
          </cell>
          <cell r="M2178">
            <v>4</v>
          </cell>
          <cell r="N2178" t="str">
            <v>Y</v>
          </cell>
          <cell r="O2178">
            <v>3</v>
          </cell>
          <cell r="Q2178" t="str">
            <v>60-90</v>
          </cell>
          <cell r="R2178" t="str">
            <v>N</v>
          </cell>
          <cell r="S2178" t="str">
            <v>ADRIENNE Bagnato</v>
          </cell>
          <cell r="W2178">
            <v>37845</v>
          </cell>
        </row>
        <row r="2179">
          <cell r="G2179" t="str">
            <v>Harding</v>
          </cell>
          <cell r="H2179" t="str">
            <v>BPC</v>
          </cell>
          <cell r="I2179" t="str">
            <v>O</v>
          </cell>
          <cell r="J2179" t="str">
            <v>O</v>
          </cell>
          <cell r="K2179" t="str">
            <v>OH</v>
          </cell>
          <cell r="L2179">
            <v>5</v>
          </cell>
          <cell r="M2179">
            <v>2</v>
          </cell>
          <cell r="N2179" t="str">
            <v>Y</v>
          </cell>
          <cell r="O2179">
            <v>3</v>
          </cell>
          <cell r="Q2179" t="str">
            <v>30-60</v>
          </cell>
          <cell r="R2179" t="str">
            <v>W</v>
          </cell>
          <cell r="S2179" t="str">
            <v>ADRIENNE Bagnato</v>
          </cell>
          <cell r="W2179">
            <v>37845</v>
          </cell>
        </row>
        <row r="2180">
          <cell r="G2180" t="str">
            <v>Bonin</v>
          </cell>
          <cell r="H2180" t="str">
            <v>T</v>
          </cell>
          <cell r="I2180" t="str">
            <v>O</v>
          </cell>
          <cell r="J2180" t="str">
            <v>S</v>
          </cell>
          <cell r="K2180" t="str">
            <v>OH</v>
          </cell>
          <cell r="L2180">
            <v>5</v>
          </cell>
          <cell r="M2180">
            <v>2</v>
          </cell>
          <cell r="N2180" t="str">
            <v>N</v>
          </cell>
          <cell r="O2180">
            <v>1</v>
          </cell>
          <cell r="Q2180" t="str">
            <v>30-60</v>
          </cell>
          <cell r="R2180" t="str">
            <v>N</v>
          </cell>
          <cell r="W2180">
            <v>37845</v>
          </cell>
        </row>
        <row r="2181">
          <cell r="G2181" t="str">
            <v>Levine</v>
          </cell>
          <cell r="H2181" t="str">
            <v>O</v>
          </cell>
          <cell r="I2181" t="str">
            <v>O</v>
          </cell>
          <cell r="J2181" t="str">
            <v>M</v>
          </cell>
          <cell r="K2181" t="str">
            <v>OC</v>
          </cell>
          <cell r="L2181">
            <v>2</v>
          </cell>
          <cell r="M2181">
            <v>2</v>
          </cell>
          <cell r="N2181" t="str">
            <v>N</v>
          </cell>
          <cell r="O2181">
            <v>1</v>
          </cell>
          <cell r="Q2181" t="str">
            <v>30-60</v>
          </cell>
          <cell r="R2181" t="str">
            <v>B</v>
          </cell>
          <cell r="S2181" t="str">
            <v>Citihabitats</v>
          </cell>
          <cell r="W2181">
            <v>37845</v>
          </cell>
        </row>
        <row r="2182">
          <cell r="G2182" t="str">
            <v>Berhman</v>
          </cell>
          <cell r="H2182" t="str">
            <v>DE</v>
          </cell>
          <cell r="I2182" t="str">
            <v>D</v>
          </cell>
          <cell r="J2182" t="str">
            <v>N</v>
          </cell>
          <cell r="K2182" t="str">
            <v>OC</v>
          </cell>
          <cell r="L2182">
            <v>3</v>
          </cell>
          <cell r="M2182">
            <v>3</v>
          </cell>
          <cell r="N2182" t="str">
            <v>Y</v>
          </cell>
          <cell r="O2182">
            <v>2</v>
          </cell>
          <cell r="Q2182" t="str">
            <v>60-90</v>
          </cell>
          <cell r="R2182" t="str">
            <v>B</v>
          </cell>
          <cell r="S2182" t="str">
            <v>Spencer RE</v>
          </cell>
          <cell r="W2182">
            <v>37845</v>
          </cell>
        </row>
        <row r="2183">
          <cell r="G2183" t="str">
            <v>Bryant</v>
          </cell>
          <cell r="H2183" t="str">
            <v>ME</v>
          </cell>
          <cell r="I2183" t="str">
            <v>D</v>
          </cell>
          <cell r="J2183" t="str">
            <v>M</v>
          </cell>
          <cell r="K2183" t="str">
            <v>RA</v>
          </cell>
          <cell r="L2183">
            <v>4</v>
          </cell>
          <cell r="M2183">
            <v>3</v>
          </cell>
          <cell r="N2183" t="str">
            <v>N</v>
          </cell>
          <cell r="O2183">
            <v>1</v>
          </cell>
          <cell r="Q2183" t="str">
            <v>60-90</v>
          </cell>
          <cell r="R2183" t="str">
            <v>N</v>
          </cell>
          <cell r="S2183" t="str">
            <v>Spencer RE</v>
          </cell>
          <cell r="W2183">
            <v>37845</v>
          </cell>
        </row>
        <row r="2184">
          <cell r="G2184" t="str">
            <v>Kertz</v>
          </cell>
          <cell r="H2184" t="str">
            <v>UE</v>
          </cell>
          <cell r="I2184" t="str">
            <v>M</v>
          </cell>
          <cell r="J2184" t="str">
            <v>O</v>
          </cell>
          <cell r="K2184" t="str">
            <v>RA</v>
          </cell>
          <cell r="L2184">
            <v>4</v>
          </cell>
          <cell r="M2184">
            <v>1</v>
          </cell>
          <cell r="N2184" t="str">
            <v>N</v>
          </cell>
          <cell r="O2184">
            <v>1</v>
          </cell>
          <cell r="Q2184" t="str">
            <v>60-90</v>
          </cell>
          <cell r="R2184" t="str">
            <v>W</v>
          </cell>
          <cell r="S2184" t="str">
            <v>Spencer RE</v>
          </cell>
          <cell r="W2184">
            <v>37845</v>
          </cell>
        </row>
        <row r="2185">
          <cell r="G2185" t="str">
            <v>Close</v>
          </cell>
          <cell r="H2185" t="str">
            <v>T</v>
          </cell>
          <cell r="I2185" t="str">
            <v>O</v>
          </cell>
          <cell r="J2185" t="str">
            <v>O</v>
          </cell>
          <cell r="K2185" t="str">
            <v>RA</v>
          </cell>
          <cell r="L2185">
            <v>2</v>
          </cell>
          <cell r="M2185">
            <v>1</v>
          </cell>
          <cell r="N2185" t="str">
            <v>Y</v>
          </cell>
          <cell r="O2185">
            <v>2</v>
          </cell>
          <cell r="Q2185" t="str">
            <v>60-90</v>
          </cell>
          <cell r="R2185" t="str">
            <v>N</v>
          </cell>
          <cell r="W2185">
            <v>37845</v>
          </cell>
        </row>
        <row r="2186">
          <cell r="G2186" t="str">
            <v>Altmann</v>
          </cell>
          <cell r="H2186" t="str">
            <v>DE</v>
          </cell>
          <cell r="I2186" t="str">
            <v>D</v>
          </cell>
          <cell r="J2186" t="str">
            <v>N</v>
          </cell>
          <cell r="L2186">
            <v>5</v>
          </cell>
          <cell r="M2186">
            <v>2</v>
          </cell>
          <cell r="N2186" t="str">
            <v>N</v>
          </cell>
          <cell r="O2186">
            <v>1</v>
          </cell>
          <cell r="Q2186" t="str">
            <v>30-60</v>
          </cell>
          <cell r="R2186" t="str">
            <v>I</v>
          </cell>
          <cell r="W2186">
            <v>37845</v>
          </cell>
        </row>
        <row r="2187">
          <cell r="G2187" t="str">
            <v>Altmann</v>
          </cell>
          <cell r="H2187" t="str">
            <v>DE</v>
          </cell>
          <cell r="I2187" t="str">
            <v>D</v>
          </cell>
          <cell r="J2187" t="str">
            <v>N</v>
          </cell>
          <cell r="L2187">
            <v>5</v>
          </cell>
          <cell r="M2187">
            <v>2</v>
          </cell>
          <cell r="N2187" t="str">
            <v>N</v>
          </cell>
          <cell r="O2187">
            <v>1</v>
          </cell>
          <cell r="Q2187" t="str">
            <v>30-60</v>
          </cell>
          <cell r="R2187" t="str">
            <v>I</v>
          </cell>
          <cell r="W2187">
            <v>0</v>
          </cell>
        </row>
        <row r="2188">
          <cell r="G2188" t="str">
            <v>Altmann</v>
          </cell>
          <cell r="H2188" t="str">
            <v>DE</v>
          </cell>
          <cell r="I2188" t="str">
            <v>D</v>
          </cell>
          <cell r="J2188" t="str">
            <v>N</v>
          </cell>
          <cell r="L2188">
            <v>5</v>
          </cell>
          <cell r="M2188">
            <v>2</v>
          </cell>
          <cell r="N2188" t="str">
            <v>N</v>
          </cell>
          <cell r="O2188">
            <v>1</v>
          </cell>
          <cell r="Q2188" t="str">
            <v>30-60</v>
          </cell>
          <cell r="R2188" t="str">
            <v>I</v>
          </cell>
          <cell r="W2188">
            <v>0</v>
          </cell>
        </row>
        <row r="2189">
          <cell r="G2189" t="str">
            <v>Battule</v>
          </cell>
          <cell r="H2189" t="str">
            <v>UW</v>
          </cell>
          <cell r="I2189" t="str">
            <v>O</v>
          </cell>
          <cell r="J2189" t="str">
            <v>O</v>
          </cell>
          <cell r="L2189">
            <v>3</v>
          </cell>
          <cell r="Q2189" t="str">
            <v>60-90</v>
          </cell>
          <cell r="R2189" t="str">
            <v>W</v>
          </cell>
          <cell r="W2189">
            <v>37846</v>
          </cell>
        </row>
        <row r="2190">
          <cell r="G2190" t="str">
            <v>Witter</v>
          </cell>
          <cell r="H2190" t="str">
            <v>UE</v>
          </cell>
          <cell r="I2190" t="str">
            <v>M</v>
          </cell>
          <cell r="J2190" t="str">
            <v>O</v>
          </cell>
          <cell r="K2190" t="str">
            <v>RA</v>
          </cell>
          <cell r="L2190">
            <v>2</v>
          </cell>
          <cell r="O2190">
            <v>1</v>
          </cell>
          <cell r="Q2190" t="str">
            <v>30-60</v>
          </cell>
          <cell r="R2190" t="str">
            <v>W</v>
          </cell>
          <cell r="W2190">
            <v>37846</v>
          </cell>
        </row>
        <row r="2191">
          <cell r="G2191" t="str">
            <v>Montgomery</v>
          </cell>
          <cell r="H2191" t="str">
            <v>USA</v>
          </cell>
          <cell r="I2191" t="str">
            <v>M</v>
          </cell>
          <cell r="J2191" t="str">
            <v>M</v>
          </cell>
          <cell r="K2191" t="str">
            <v>RA</v>
          </cell>
          <cell r="L2191">
            <v>2</v>
          </cell>
          <cell r="O2191">
            <v>2</v>
          </cell>
          <cell r="Q2191" t="str">
            <v>30-60</v>
          </cell>
          <cell r="R2191" t="str">
            <v>B</v>
          </cell>
          <cell r="W2191">
            <v>37846</v>
          </cell>
        </row>
        <row r="2192">
          <cell r="G2192" t="str">
            <v>Lesko</v>
          </cell>
          <cell r="H2192" t="str">
            <v>T</v>
          </cell>
          <cell r="I2192" t="str">
            <v>D</v>
          </cell>
          <cell r="J2192" t="str">
            <v>O</v>
          </cell>
          <cell r="K2192" t="str">
            <v>RA</v>
          </cell>
          <cell r="L2192">
            <v>2</v>
          </cell>
          <cell r="N2192">
            <v>1</v>
          </cell>
          <cell r="O2192">
            <v>2</v>
          </cell>
          <cell r="Q2192" t="str">
            <v>30-60</v>
          </cell>
          <cell r="R2192" t="str">
            <v>W</v>
          </cell>
          <cell r="W2192">
            <v>37846</v>
          </cell>
        </row>
        <row r="2193">
          <cell r="G2193" t="str">
            <v>Barutia</v>
          </cell>
          <cell r="H2193" t="str">
            <v>NYC</v>
          </cell>
          <cell r="I2193" t="str">
            <v>D</v>
          </cell>
          <cell r="J2193" t="str">
            <v>O</v>
          </cell>
          <cell r="L2193">
            <v>2</v>
          </cell>
          <cell r="N2193">
            <v>1</v>
          </cell>
          <cell r="O2193">
            <v>1</v>
          </cell>
          <cell r="Q2193" t="str">
            <v>60-90</v>
          </cell>
          <cell r="R2193" t="str">
            <v>W</v>
          </cell>
        </row>
        <row r="2194">
          <cell r="G2194" t="str">
            <v>James</v>
          </cell>
          <cell r="H2194" t="str">
            <v>USA</v>
          </cell>
          <cell r="I2194" t="str">
            <v>M</v>
          </cell>
          <cell r="J2194" t="str">
            <v>M</v>
          </cell>
          <cell r="K2194" t="str">
            <v>RA</v>
          </cell>
          <cell r="L2194">
            <v>5</v>
          </cell>
          <cell r="M2194">
            <v>1</v>
          </cell>
          <cell r="N2194" t="str">
            <v>N</v>
          </cell>
          <cell r="O2194">
            <v>1</v>
          </cell>
          <cell r="Q2194" t="str">
            <v>60-90</v>
          </cell>
          <cell r="R2194" t="str">
            <v>N</v>
          </cell>
        </row>
        <row r="2195">
          <cell r="G2195" t="str">
            <v>Gauthier</v>
          </cell>
          <cell r="H2195" t="str">
            <v>T</v>
          </cell>
          <cell r="I2195" t="str">
            <v>D</v>
          </cell>
          <cell r="J2195" t="str">
            <v>S</v>
          </cell>
          <cell r="K2195" t="str">
            <v>RA</v>
          </cell>
          <cell r="L2195">
            <v>5</v>
          </cell>
          <cell r="M2195">
            <v>2</v>
          </cell>
          <cell r="N2195" t="str">
            <v>Y</v>
          </cell>
          <cell r="O2195">
            <v>3</v>
          </cell>
          <cell r="Q2195" t="str">
            <v>30-60</v>
          </cell>
          <cell r="R2195" t="str">
            <v>N</v>
          </cell>
        </row>
        <row r="2196">
          <cell r="G2196" t="str">
            <v>Moran</v>
          </cell>
          <cell r="H2196" t="str">
            <v>NYC</v>
          </cell>
          <cell r="I2196" t="str">
            <v>D</v>
          </cell>
          <cell r="J2196" t="str">
            <v>O</v>
          </cell>
          <cell r="K2196" t="str">
            <v>RA</v>
          </cell>
          <cell r="L2196">
            <v>3</v>
          </cell>
          <cell r="M2196">
            <v>1</v>
          </cell>
          <cell r="N2196" t="str">
            <v>Y</v>
          </cell>
          <cell r="O2196">
            <v>1</v>
          </cell>
          <cell r="Q2196" t="str">
            <v>30-60</v>
          </cell>
          <cell r="R2196" t="str">
            <v>S</v>
          </cell>
          <cell r="U2196" t="str">
            <v>Bad credit from vanguard</v>
          </cell>
          <cell r="W2196">
            <v>37846</v>
          </cell>
        </row>
        <row r="2197">
          <cell r="G2197" t="str">
            <v>Moran</v>
          </cell>
          <cell r="H2197" t="str">
            <v>NYC</v>
          </cell>
          <cell r="I2197" t="str">
            <v>D</v>
          </cell>
          <cell r="J2197" t="str">
            <v>O</v>
          </cell>
          <cell r="L2197">
            <v>3</v>
          </cell>
          <cell r="M2197">
            <v>1</v>
          </cell>
          <cell r="N2197" t="str">
            <v>Y</v>
          </cell>
          <cell r="O2197">
            <v>1</v>
          </cell>
          <cell r="Q2197" t="str">
            <v>30-60</v>
          </cell>
          <cell r="R2197" t="str">
            <v>S</v>
          </cell>
          <cell r="U2197" t="str">
            <v>Bad credit from vanguard</v>
          </cell>
          <cell r="W2197">
            <v>0</v>
          </cell>
        </row>
        <row r="2198">
          <cell r="G2198" t="str">
            <v>Moran</v>
          </cell>
          <cell r="H2198" t="str">
            <v>NYC</v>
          </cell>
          <cell r="I2198" t="str">
            <v>D</v>
          </cell>
          <cell r="J2198" t="str">
            <v>O</v>
          </cell>
          <cell r="L2198">
            <v>3</v>
          </cell>
          <cell r="M2198">
            <v>1</v>
          </cell>
          <cell r="N2198" t="str">
            <v>Y</v>
          </cell>
          <cell r="O2198">
            <v>1</v>
          </cell>
          <cell r="Q2198" t="str">
            <v>30-60</v>
          </cell>
          <cell r="R2198" t="str">
            <v>S</v>
          </cell>
          <cell r="U2198" t="str">
            <v>Bad credit from vanguard</v>
          </cell>
          <cell r="W2198">
            <v>0</v>
          </cell>
        </row>
        <row r="2199">
          <cell r="W2199">
            <v>0</v>
          </cell>
        </row>
        <row r="2200">
          <cell r="W2200">
            <v>0</v>
          </cell>
        </row>
        <row r="2201">
          <cell r="W2201">
            <v>0</v>
          </cell>
        </row>
        <row r="2202">
          <cell r="W2202">
            <v>0</v>
          </cell>
        </row>
        <row r="2203">
          <cell r="W2203">
            <v>0</v>
          </cell>
        </row>
        <row r="2204">
          <cell r="W2204">
            <v>0</v>
          </cell>
        </row>
        <row r="2205">
          <cell r="W2205">
            <v>0</v>
          </cell>
        </row>
        <row r="2206">
          <cell r="W2206">
            <v>0</v>
          </cell>
        </row>
        <row r="2207">
          <cell r="W2207">
            <v>0</v>
          </cell>
        </row>
        <row r="2208">
          <cell r="G2208" t="str">
            <v>Webb</v>
          </cell>
          <cell r="H2208" t="str">
            <v>O</v>
          </cell>
          <cell r="I2208" t="str">
            <v>M</v>
          </cell>
          <cell r="J2208" t="str">
            <v>S</v>
          </cell>
          <cell r="L2208">
            <v>4</v>
          </cell>
          <cell r="M2208">
            <v>1</v>
          </cell>
          <cell r="N2208" t="str">
            <v>N</v>
          </cell>
          <cell r="O2208">
            <v>1</v>
          </cell>
          <cell r="Q2208" t="str">
            <v>30-60</v>
          </cell>
          <cell r="R2208" t="str">
            <v>W</v>
          </cell>
          <cell r="W2208">
            <v>37847</v>
          </cell>
        </row>
        <row r="2209">
          <cell r="G2209" t="str">
            <v>Chern</v>
          </cell>
          <cell r="H2209" t="str">
            <v>T</v>
          </cell>
          <cell r="I2209" t="str">
            <v>D</v>
          </cell>
          <cell r="J2209" t="str">
            <v>O</v>
          </cell>
          <cell r="K2209" t="str">
            <v>RA</v>
          </cell>
          <cell r="L2209">
            <v>1</v>
          </cell>
          <cell r="M2209">
            <v>2</v>
          </cell>
          <cell r="N2209" t="str">
            <v>Y</v>
          </cell>
          <cell r="O2209">
            <v>1</v>
          </cell>
          <cell r="Q2209" t="str">
            <v>30-60</v>
          </cell>
          <cell r="R2209" t="str">
            <v>W</v>
          </cell>
          <cell r="W2209">
            <v>37847</v>
          </cell>
        </row>
        <row r="2210">
          <cell r="G2210" t="str">
            <v>Chern</v>
          </cell>
          <cell r="H2210" t="str">
            <v>T</v>
          </cell>
          <cell r="I2210" t="str">
            <v>D</v>
          </cell>
          <cell r="J2210" t="str">
            <v>O</v>
          </cell>
          <cell r="K2210" t="str">
            <v>RA</v>
          </cell>
          <cell r="L2210">
            <v>1</v>
          </cell>
          <cell r="M2210">
            <v>2</v>
          </cell>
          <cell r="N2210" t="str">
            <v>Y</v>
          </cell>
          <cell r="O2210">
            <v>1</v>
          </cell>
          <cell r="Q2210" t="str">
            <v>30-60</v>
          </cell>
          <cell r="R2210" t="str">
            <v>W</v>
          </cell>
          <cell r="W2210">
            <v>0</v>
          </cell>
        </row>
        <row r="2211">
          <cell r="G2211" t="str">
            <v>Scherrer</v>
          </cell>
          <cell r="H2211" t="str">
            <v>T</v>
          </cell>
          <cell r="I2211" t="str">
            <v>D</v>
          </cell>
          <cell r="J2211" t="str">
            <v>O</v>
          </cell>
          <cell r="K2211" t="str">
            <v>RA</v>
          </cell>
          <cell r="L2211">
            <v>5</v>
          </cell>
          <cell r="M2211">
            <v>2</v>
          </cell>
          <cell r="N2211" t="str">
            <v>N</v>
          </cell>
          <cell r="O2211">
            <v>3</v>
          </cell>
          <cell r="Q2211" t="str">
            <v>60-90</v>
          </cell>
          <cell r="R2211" t="str">
            <v>F</v>
          </cell>
          <cell r="W2211">
            <v>37849</v>
          </cell>
        </row>
        <row r="2212">
          <cell r="G2212" t="str">
            <v>Carson</v>
          </cell>
          <cell r="H2212" t="str">
            <v>MW</v>
          </cell>
          <cell r="I2212" t="str">
            <v>O</v>
          </cell>
          <cell r="J2212" t="str">
            <v>O</v>
          </cell>
          <cell r="K2212" t="str">
            <v>RA</v>
          </cell>
          <cell r="L2212">
            <v>3</v>
          </cell>
          <cell r="M2212">
            <v>2</v>
          </cell>
          <cell r="N2212" t="str">
            <v>N</v>
          </cell>
          <cell r="O2212">
            <v>1</v>
          </cell>
          <cell r="Q2212" t="str">
            <v>60-90</v>
          </cell>
          <cell r="R2212" t="str">
            <v>O</v>
          </cell>
          <cell r="W2212">
            <v>37849</v>
          </cell>
        </row>
        <row r="2213">
          <cell r="G2213" t="str">
            <v>Bhaplar</v>
          </cell>
          <cell r="H2213" t="str">
            <v>ME</v>
          </cell>
          <cell r="I2213" t="str">
            <v>M</v>
          </cell>
          <cell r="J2213" t="str">
            <v>N</v>
          </cell>
          <cell r="K2213" t="str">
            <v>RA</v>
          </cell>
          <cell r="L2213">
            <v>5</v>
          </cell>
          <cell r="M2213">
            <v>2</v>
          </cell>
          <cell r="N2213" t="str">
            <v>Y</v>
          </cell>
          <cell r="O2213">
            <v>1</v>
          </cell>
          <cell r="Q2213" t="str">
            <v>60-90</v>
          </cell>
          <cell r="R2213" t="str">
            <v>W</v>
          </cell>
          <cell r="W2213">
            <v>37849</v>
          </cell>
        </row>
        <row r="2214">
          <cell r="G2214" t="str">
            <v>Kmech</v>
          </cell>
          <cell r="H2214" t="str">
            <v>T</v>
          </cell>
          <cell r="I2214" t="str">
            <v>M</v>
          </cell>
          <cell r="J2214" t="str">
            <v>U</v>
          </cell>
          <cell r="K2214" t="str">
            <v>RA</v>
          </cell>
          <cell r="L2214">
            <v>2</v>
          </cell>
          <cell r="M2214">
            <v>2</v>
          </cell>
          <cell r="N2214" t="str">
            <v>Y</v>
          </cell>
          <cell r="O2214">
            <v>1</v>
          </cell>
          <cell r="Q2214" t="str">
            <v>60-90</v>
          </cell>
          <cell r="R2214" t="str">
            <v>O</v>
          </cell>
          <cell r="W2214">
            <v>37849</v>
          </cell>
        </row>
        <row r="2215">
          <cell r="G2215" t="str">
            <v>Slattery</v>
          </cell>
          <cell r="H2215" t="str">
            <v>USA</v>
          </cell>
          <cell r="I2215" t="str">
            <v>D</v>
          </cell>
          <cell r="J2215" t="str">
            <v>M</v>
          </cell>
          <cell r="K2215" t="str">
            <v>RA</v>
          </cell>
          <cell r="L2215">
            <v>3</v>
          </cell>
          <cell r="M2215">
            <v>2</v>
          </cell>
          <cell r="N2215" t="str">
            <v>Y</v>
          </cell>
          <cell r="O2215">
            <v>1</v>
          </cell>
          <cell r="Q2215" t="str">
            <v>30-60</v>
          </cell>
          <cell r="R2215" t="str">
            <v>B</v>
          </cell>
          <cell r="S2215" t="str">
            <v>Bond</v>
          </cell>
          <cell r="W2215">
            <v>37849</v>
          </cell>
        </row>
        <row r="2216">
          <cell r="G2216" t="str">
            <v>Stefanske</v>
          </cell>
          <cell r="H2216" t="str">
            <v>USA</v>
          </cell>
          <cell r="I2216" t="str">
            <v>D</v>
          </cell>
          <cell r="J2216" t="str">
            <v>M</v>
          </cell>
          <cell r="K2216" t="str">
            <v>OH</v>
          </cell>
          <cell r="L2216">
            <v>2</v>
          </cell>
          <cell r="M2216">
            <v>1</v>
          </cell>
          <cell r="N2216" t="str">
            <v>N</v>
          </cell>
          <cell r="O2216">
            <v>1</v>
          </cell>
          <cell r="Q2216" t="str">
            <v>60-90</v>
          </cell>
          <cell r="R2216" t="str">
            <v>I</v>
          </cell>
          <cell r="S2216" t="str">
            <v>Bond</v>
          </cell>
          <cell r="W2216">
            <v>37849</v>
          </cell>
        </row>
        <row r="2217">
          <cell r="G2217" t="str">
            <v>Jayl</v>
          </cell>
          <cell r="H2217" t="str">
            <v>T</v>
          </cell>
          <cell r="I2217" t="str">
            <v>D</v>
          </cell>
          <cell r="J2217" t="str">
            <v>U</v>
          </cell>
          <cell r="K2217" t="str">
            <v>OH</v>
          </cell>
          <cell r="L2217">
            <v>5</v>
          </cell>
          <cell r="M2217">
            <v>2</v>
          </cell>
          <cell r="N2217" t="str">
            <v>Y</v>
          </cell>
          <cell r="O2217">
            <v>2</v>
          </cell>
          <cell r="Q2217" t="str">
            <v>30-60</v>
          </cell>
          <cell r="R2217" t="str">
            <v>W</v>
          </cell>
          <cell r="S2217" t="str">
            <v>Bond</v>
          </cell>
          <cell r="W2217">
            <v>37849</v>
          </cell>
        </row>
        <row r="2218">
          <cell r="G2218" t="str">
            <v>Ozawa</v>
          </cell>
          <cell r="H2218" t="str">
            <v>T</v>
          </cell>
          <cell r="I2218" t="str">
            <v>D</v>
          </cell>
          <cell r="J2218" t="str">
            <v>U</v>
          </cell>
          <cell r="K2218" t="str">
            <v>RA</v>
          </cell>
          <cell r="L2218">
            <v>4</v>
          </cell>
          <cell r="M2218">
            <v>2</v>
          </cell>
          <cell r="N2218" t="str">
            <v>N</v>
          </cell>
          <cell r="O2218">
            <v>1</v>
          </cell>
          <cell r="Q2218" t="str">
            <v>60-90</v>
          </cell>
          <cell r="R2218" t="str">
            <v>W</v>
          </cell>
        </row>
        <row r="2219">
          <cell r="G2219" t="str">
            <v>Kriakov</v>
          </cell>
          <cell r="H2219" t="str">
            <v>T</v>
          </cell>
          <cell r="I2219" t="str">
            <v>D</v>
          </cell>
          <cell r="J2219" t="str">
            <v>U</v>
          </cell>
          <cell r="K2219" t="str">
            <v>RA</v>
          </cell>
          <cell r="L2219">
            <v>3</v>
          </cell>
          <cell r="M2219">
            <v>2</v>
          </cell>
          <cell r="N2219" t="str">
            <v>N</v>
          </cell>
          <cell r="O2219">
            <v>2</v>
          </cell>
          <cell r="Q2219" t="str">
            <v>60-90</v>
          </cell>
          <cell r="R2219" t="str">
            <v>W</v>
          </cell>
        </row>
        <row r="2220">
          <cell r="G2220" t="str">
            <v>Shah</v>
          </cell>
          <cell r="H2220" t="str">
            <v>O</v>
          </cell>
          <cell r="I2220" t="str">
            <v>D</v>
          </cell>
          <cell r="J2220" t="str">
            <v>M</v>
          </cell>
          <cell r="K2220" t="str">
            <v>RA</v>
          </cell>
          <cell r="L2220">
            <v>5</v>
          </cell>
          <cell r="M2220">
            <v>2</v>
          </cell>
          <cell r="N2220" t="str">
            <v>Y</v>
          </cell>
          <cell r="O2220">
            <v>2</v>
          </cell>
          <cell r="Q2220" t="str">
            <v>30-60</v>
          </cell>
          <cell r="R2220" t="str">
            <v>B</v>
          </cell>
          <cell r="S2220" t="str">
            <v>Citi Hab</v>
          </cell>
        </row>
        <row r="2221">
          <cell r="G2221" t="str">
            <v>Cohen</v>
          </cell>
          <cell r="H2221" t="str">
            <v>MW</v>
          </cell>
          <cell r="I2221" t="str">
            <v>M</v>
          </cell>
          <cell r="J2221" t="str">
            <v>O</v>
          </cell>
          <cell r="K2221" t="str">
            <v>RA</v>
          </cell>
          <cell r="L2221">
            <v>5</v>
          </cell>
          <cell r="M2221">
            <v>2</v>
          </cell>
          <cell r="N2221" t="str">
            <v>Y</v>
          </cell>
          <cell r="O2221">
            <v>3</v>
          </cell>
          <cell r="Q2221" t="str">
            <v>60-90</v>
          </cell>
          <cell r="R2221" t="str">
            <v>O</v>
          </cell>
          <cell r="S2221" t="str">
            <v>Citi Hab</v>
          </cell>
        </row>
        <row r="2222">
          <cell r="G2222" t="str">
            <v>Rilsoli</v>
          </cell>
          <cell r="H2222" t="str">
            <v>T</v>
          </cell>
          <cell r="I2222" t="str">
            <v>M</v>
          </cell>
          <cell r="J2222" t="str">
            <v>N</v>
          </cell>
          <cell r="L2222">
            <v>5</v>
          </cell>
          <cell r="M2222">
            <v>3</v>
          </cell>
          <cell r="N2222" t="str">
            <v>Y</v>
          </cell>
          <cell r="O2222">
            <v>3</v>
          </cell>
          <cell r="Q2222" t="str">
            <v>60-90</v>
          </cell>
          <cell r="R2222" t="str">
            <v>W</v>
          </cell>
          <cell r="S2222" t="str">
            <v>Citi Hab</v>
          </cell>
        </row>
        <row r="2223">
          <cell r="G2223" t="str">
            <v>Ron</v>
          </cell>
          <cell r="H2223" t="str">
            <v>MW</v>
          </cell>
          <cell r="I2223" t="str">
            <v>M</v>
          </cell>
          <cell r="J2223" t="str">
            <v>N</v>
          </cell>
          <cell r="K2223" t="str">
            <v>RA</v>
          </cell>
          <cell r="L2223">
            <v>5</v>
          </cell>
          <cell r="M2223">
            <v>3</v>
          </cell>
          <cell r="N2223" t="str">
            <v>N</v>
          </cell>
          <cell r="O2223">
            <v>1</v>
          </cell>
          <cell r="Q2223" t="str">
            <v>30-60</v>
          </cell>
          <cell r="R2223" t="str">
            <v>N</v>
          </cell>
          <cell r="W2223">
            <v>37849</v>
          </cell>
        </row>
        <row r="2224">
          <cell r="G2224" t="str">
            <v>Ron</v>
          </cell>
          <cell r="H2224" t="str">
            <v>MW</v>
          </cell>
          <cell r="J2224" t="str">
            <v>N</v>
          </cell>
          <cell r="K2224" t="str">
            <v>RA</v>
          </cell>
          <cell r="L2224">
            <v>5</v>
          </cell>
          <cell r="M2224">
            <v>3</v>
          </cell>
          <cell r="N2224" t="str">
            <v>N</v>
          </cell>
          <cell r="O2224">
            <v>1</v>
          </cell>
          <cell r="Q2224" t="str">
            <v>30-60</v>
          </cell>
          <cell r="R2224" t="str">
            <v>N</v>
          </cell>
          <cell r="W2224">
            <v>0</v>
          </cell>
        </row>
        <row r="2225">
          <cell r="G2225" t="str">
            <v>Ron</v>
          </cell>
          <cell r="H2225" t="str">
            <v>MW</v>
          </cell>
          <cell r="K2225" t="str">
            <v>RA</v>
          </cell>
          <cell r="L2225">
            <v>5</v>
          </cell>
          <cell r="N2225" t="str">
            <v>N</v>
          </cell>
          <cell r="O2225">
            <v>1</v>
          </cell>
          <cell r="Q2225" t="str">
            <v>30-60</v>
          </cell>
          <cell r="R2225" t="str">
            <v>N</v>
          </cell>
          <cell r="W2225">
            <v>0</v>
          </cell>
        </row>
        <row r="2226">
          <cell r="W2226">
            <v>0</v>
          </cell>
        </row>
        <row r="2227">
          <cell r="W2227">
            <v>0</v>
          </cell>
        </row>
        <row r="2228">
          <cell r="G2228" t="str">
            <v>Campos</v>
          </cell>
          <cell r="H2228" t="str">
            <v>T</v>
          </cell>
          <cell r="I2228" t="str">
            <v>M</v>
          </cell>
          <cell r="J2228" t="str">
            <v>N</v>
          </cell>
          <cell r="K2228" t="str">
            <v>RA</v>
          </cell>
          <cell r="L2228">
            <v>4</v>
          </cell>
          <cell r="M2228">
            <v>2</v>
          </cell>
          <cell r="N2228" t="str">
            <v>N</v>
          </cell>
          <cell r="O2228">
            <v>2</v>
          </cell>
          <cell r="Q2228" t="str">
            <v>30-60</v>
          </cell>
          <cell r="R2228" t="str">
            <v>W</v>
          </cell>
          <cell r="W2228">
            <v>37850</v>
          </cell>
        </row>
        <row r="2229">
          <cell r="G2229" t="str">
            <v>Wunderlich</v>
          </cell>
          <cell r="H2229" t="str">
            <v>T</v>
          </cell>
          <cell r="I2229" t="str">
            <v>W</v>
          </cell>
          <cell r="J2229" t="str">
            <v>M</v>
          </cell>
          <cell r="K2229" t="str">
            <v>RA</v>
          </cell>
          <cell r="L2229">
            <v>5</v>
          </cell>
          <cell r="M2229">
            <v>2</v>
          </cell>
          <cell r="N2229" t="str">
            <v>Y</v>
          </cell>
          <cell r="O2229">
            <v>1</v>
          </cell>
          <cell r="Q2229" t="str">
            <v>60-90</v>
          </cell>
          <cell r="R2229" t="str">
            <v>N</v>
          </cell>
          <cell r="W2229">
            <v>37850</v>
          </cell>
        </row>
        <row r="2230">
          <cell r="G2230" t="str">
            <v>Danks</v>
          </cell>
          <cell r="H2230" t="str">
            <v>UW</v>
          </cell>
          <cell r="I2230" t="str">
            <v>U</v>
          </cell>
          <cell r="J2230" t="str">
            <v>S</v>
          </cell>
          <cell r="K2230" t="str">
            <v>OH</v>
          </cell>
          <cell r="L2230">
            <v>5</v>
          </cell>
          <cell r="M2230">
            <v>2</v>
          </cell>
          <cell r="N2230" t="str">
            <v>N</v>
          </cell>
          <cell r="O2230">
            <v>2</v>
          </cell>
          <cell r="Q2230" t="str">
            <v>30-60</v>
          </cell>
          <cell r="R2230" t="str">
            <v>R</v>
          </cell>
          <cell r="W2230">
            <v>37850</v>
          </cell>
        </row>
        <row r="2231">
          <cell r="G2231" t="str">
            <v>Smyth</v>
          </cell>
          <cell r="H2231" t="str">
            <v>UW</v>
          </cell>
          <cell r="I2231" t="str">
            <v>D</v>
          </cell>
          <cell r="J2231" t="str">
            <v>S</v>
          </cell>
          <cell r="K2231" t="str">
            <v>OH</v>
          </cell>
          <cell r="L2231">
            <v>2</v>
          </cell>
          <cell r="M2231">
            <v>2</v>
          </cell>
          <cell r="N2231" t="str">
            <v>N</v>
          </cell>
          <cell r="O2231">
            <v>1</v>
          </cell>
          <cell r="Q2231" t="str">
            <v>30-60</v>
          </cell>
          <cell r="R2231" t="str">
            <v>N</v>
          </cell>
          <cell r="W2231">
            <v>37850</v>
          </cell>
        </row>
        <row r="2232">
          <cell r="G2232" t="str">
            <v>MacEky</v>
          </cell>
          <cell r="H2232" t="str">
            <v>D</v>
          </cell>
          <cell r="I2232" t="str">
            <v>O</v>
          </cell>
          <cell r="J2232" t="str">
            <v>N</v>
          </cell>
          <cell r="K2232" t="str">
            <v>RA</v>
          </cell>
          <cell r="L2232">
            <v>5</v>
          </cell>
          <cell r="M2232">
            <v>2</v>
          </cell>
          <cell r="N2232" t="str">
            <v>N</v>
          </cell>
          <cell r="O2232">
            <v>2</v>
          </cell>
          <cell r="Q2232" t="str">
            <v>30-60</v>
          </cell>
          <cell r="R2232" t="str">
            <v>W</v>
          </cell>
          <cell r="W2232">
            <v>37850</v>
          </cell>
        </row>
        <row r="2233">
          <cell r="G2233" t="str">
            <v>Freiman</v>
          </cell>
          <cell r="H2233" t="str">
            <v>UW</v>
          </cell>
          <cell r="I2233" t="str">
            <v>U</v>
          </cell>
          <cell r="J2233" t="str">
            <v>N</v>
          </cell>
          <cell r="K2233" t="str">
            <v>RA</v>
          </cell>
          <cell r="L2233">
            <v>5</v>
          </cell>
          <cell r="M2233">
            <v>2</v>
          </cell>
          <cell r="N2233" t="str">
            <v>Y</v>
          </cell>
          <cell r="O2233">
            <v>3</v>
          </cell>
          <cell r="Q2233" t="str">
            <v>60-90</v>
          </cell>
          <cell r="R2233" t="str">
            <v>W</v>
          </cell>
          <cell r="W2233">
            <v>37850</v>
          </cell>
        </row>
        <row r="2234">
          <cell r="G2234" t="str">
            <v>Difazio</v>
          </cell>
          <cell r="H2234" t="str">
            <v>ME</v>
          </cell>
          <cell r="I2234" t="str">
            <v>D</v>
          </cell>
          <cell r="J2234" t="str">
            <v>U</v>
          </cell>
          <cell r="K2234" t="str">
            <v>RA</v>
          </cell>
          <cell r="L2234">
            <v>4</v>
          </cell>
          <cell r="M2234">
            <v>2</v>
          </cell>
          <cell r="N2234" t="str">
            <v>N</v>
          </cell>
          <cell r="O2234">
            <v>1</v>
          </cell>
          <cell r="Q2234" t="str">
            <v>30-60</v>
          </cell>
          <cell r="R2234" t="str">
            <v>N</v>
          </cell>
          <cell r="W2234">
            <v>37850</v>
          </cell>
        </row>
        <row r="2235">
          <cell r="G2235" t="str">
            <v>Hauptmai</v>
          </cell>
          <cell r="H2235" t="str">
            <v>D</v>
          </cell>
          <cell r="I2235" t="str">
            <v>D</v>
          </cell>
          <cell r="J2235" t="str">
            <v>U</v>
          </cell>
          <cell r="K2235" t="str">
            <v>OC</v>
          </cell>
          <cell r="L2235">
            <v>4</v>
          </cell>
          <cell r="M2235">
            <v>3</v>
          </cell>
          <cell r="N2235" t="str">
            <v>Y</v>
          </cell>
          <cell r="O2235">
            <v>3</v>
          </cell>
          <cell r="Q2235" t="str">
            <v>30-60</v>
          </cell>
          <cell r="R2235" t="str">
            <v>W</v>
          </cell>
          <cell r="W2235">
            <v>37850</v>
          </cell>
        </row>
        <row r="2236">
          <cell r="G2236" t="str">
            <v>Grant</v>
          </cell>
          <cell r="H2236" t="str">
            <v>T</v>
          </cell>
          <cell r="I2236" t="str">
            <v>D</v>
          </cell>
          <cell r="J2236" t="str">
            <v>N</v>
          </cell>
          <cell r="K2236" t="str">
            <v>OC</v>
          </cell>
          <cell r="L2236">
            <v>4</v>
          </cell>
          <cell r="M2236">
            <v>3</v>
          </cell>
          <cell r="N2236" t="str">
            <v>Y</v>
          </cell>
          <cell r="O2236">
            <v>2</v>
          </cell>
          <cell r="Q2236" t="str">
            <v>30-60</v>
          </cell>
          <cell r="R2236" t="str">
            <v>W</v>
          </cell>
          <cell r="W2236">
            <v>37850</v>
          </cell>
        </row>
        <row r="2237">
          <cell r="G2237" t="str">
            <v>Miller</v>
          </cell>
          <cell r="H2237" t="str">
            <v>ME</v>
          </cell>
          <cell r="I2237" t="str">
            <v>D</v>
          </cell>
          <cell r="J2237" t="str">
            <v>N</v>
          </cell>
          <cell r="K2237" t="str">
            <v>RA</v>
          </cell>
          <cell r="L2237">
            <v>4</v>
          </cell>
          <cell r="M2237">
            <v>3</v>
          </cell>
          <cell r="N2237" t="str">
            <v>N</v>
          </cell>
          <cell r="O2237">
            <v>1</v>
          </cell>
          <cell r="Q2237" t="str">
            <v>30-60</v>
          </cell>
          <cell r="R2237" t="str">
            <v>O</v>
          </cell>
          <cell r="W2237">
            <v>37850</v>
          </cell>
        </row>
        <row r="2238">
          <cell r="G2238" t="str">
            <v>Varley</v>
          </cell>
          <cell r="H2238" t="str">
            <v>NYC</v>
          </cell>
          <cell r="I2238" t="str">
            <v>O</v>
          </cell>
          <cell r="J2238" t="str">
            <v>U</v>
          </cell>
          <cell r="K2238" t="str">
            <v>OC</v>
          </cell>
          <cell r="L2238">
            <v>1</v>
          </cell>
          <cell r="N2238" t="str">
            <v>N</v>
          </cell>
          <cell r="O2238">
            <v>2</v>
          </cell>
          <cell r="Q2238" t="str">
            <v>30-60</v>
          </cell>
          <cell r="R2238" t="str">
            <v>R</v>
          </cell>
          <cell r="W2238">
            <v>37850</v>
          </cell>
        </row>
        <row r="2239">
          <cell r="G2239" t="str">
            <v>Varley</v>
          </cell>
          <cell r="H2239" t="str">
            <v>NYC</v>
          </cell>
          <cell r="I2239" t="str">
            <v>O</v>
          </cell>
          <cell r="J2239" t="str">
            <v>U</v>
          </cell>
          <cell r="K2239" t="str">
            <v>OC</v>
          </cell>
          <cell r="L2239">
            <v>1</v>
          </cell>
          <cell r="N2239" t="str">
            <v>N</v>
          </cell>
          <cell r="O2239">
            <v>2</v>
          </cell>
          <cell r="Q2239" t="str">
            <v>30-60</v>
          </cell>
          <cell r="R2239" t="str">
            <v>R</v>
          </cell>
          <cell r="W2239">
            <v>0</v>
          </cell>
        </row>
        <row r="2240">
          <cell r="G2240" t="str">
            <v>Varley</v>
          </cell>
          <cell r="H2240" t="str">
            <v>NYC</v>
          </cell>
          <cell r="I2240" t="str">
            <v>O</v>
          </cell>
          <cell r="J2240" t="str">
            <v>U</v>
          </cell>
          <cell r="K2240" t="str">
            <v>OC</v>
          </cell>
          <cell r="L2240">
            <v>1</v>
          </cell>
          <cell r="O2240">
            <v>2</v>
          </cell>
          <cell r="Q2240" t="str">
            <v>30-60</v>
          </cell>
          <cell r="R2240" t="str">
            <v>R</v>
          </cell>
          <cell r="W2240">
            <v>0</v>
          </cell>
        </row>
        <row r="2241">
          <cell r="W2241">
            <v>0</v>
          </cell>
        </row>
        <row r="2242">
          <cell r="W2242">
            <v>0</v>
          </cell>
        </row>
        <row r="2243">
          <cell r="W2243">
            <v>0</v>
          </cell>
        </row>
        <row r="2244">
          <cell r="W2244">
            <v>0</v>
          </cell>
        </row>
        <row r="2245">
          <cell r="W2245">
            <v>0</v>
          </cell>
        </row>
        <row r="2246">
          <cell r="W2246">
            <v>0</v>
          </cell>
        </row>
        <row r="2247">
          <cell r="G2247" t="str">
            <v>Burrier</v>
          </cell>
          <cell r="H2247" t="str">
            <v>USA</v>
          </cell>
          <cell r="I2247" t="str">
            <v>M</v>
          </cell>
          <cell r="J2247" t="str">
            <v>M</v>
          </cell>
          <cell r="L2247">
            <v>5</v>
          </cell>
          <cell r="M2247">
            <v>3</v>
          </cell>
          <cell r="N2247" t="str">
            <v>N</v>
          </cell>
          <cell r="O2247">
            <v>2</v>
          </cell>
          <cell r="Q2247" t="str">
            <v>30-60</v>
          </cell>
          <cell r="R2247" t="str">
            <v>B</v>
          </cell>
          <cell r="W2247">
            <v>37851</v>
          </cell>
        </row>
        <row r="2248">
          <cell r="G2248" t="str">
            <v>Tardini</v>
          </cell>
          <cell r="H2248" t="str">
            <v>NYC</v>
          </cell>
          <cell r="I2248" t="str">
            <v>M</v>
          </cell>
          <cell r="J2248" t="str">
            <v>M</v>
          </cell>
          <cell r="L2248">
            <v>3</v>
          </cell>
          <cell r="M2248">
            <v>2</v>
          </cell>
          <cell r="N2248" t="str">
            <v>N</v>
          </cell>
          <cell r="O2248">
            <v>1</v>
          </cell>
          <cell r="Q2248" t="str">
            <v>30-60</v>
          </cell>
          <cell r="R2248" t="str">
            <v>W</v>
          </cell>
          <cell r="W2248">
            <v>37851</v>
          </cell>
        </row>
        <row r="2249">
          <cell r="G2249" t="str">
            <v>Glaccuri</v>
          </cell>
          <cell r="H2249" t="str">
            <v>USA</v>
          </cell>
          <cell r="I2249" t="str">
            <v>M</v>
          </cell>
          <cell r="J2249" t="str">
            <v>M</v>
          </cell>
          <cell r="K2249" t="str">
            <v>RA</v>
          </cell>
          <cell r="L2249">
            <v>3</v>
          </cell>
          <cell r="M2249">
            <v>2</v>
          </cell>
          <cell r="N2249" t="str">
            <v>N</v>
          </cell>
          <cell r="O2249">
            <v>1</v>
          </cell>
          <cell r="Q2249" t="str">
            <v>30-60</v>
          </cell>
          <cell r="R2249" t="str">
            <v>B</v>
          </cell>
          <cell r="S2249" t="str">
            <v>Soloft</v>
          </cell>
          <cell r="W2249">
            <v>37851</v>
          </cell>
        </row>
        <row r="2250">
          <cell r="G2250" t="str">
            <v>Nue</v>
          </cell>
          <cell r="H2250" t="str">
            <v>NJ</v>
          </cell>
          <cell r="I2250" t="str">
            <v>D</v>
          </cell>
          <cell r="J2250" t="str">
            <v>M</v>
          </cell>
          <cell r="K2250" t="str">
            <v>OH</v>
          </cell>
          <cell r="L2250">
            <v>3</v>
          </cell>
          <cell r="M2250">
            <v>2</v>
          </cell>
          <cell r="N2250" t="str">
            <v>N</v>
          </cell>
          <cell r="O2250" t="str">
            <v>S</v>
          </cell>
          <cell r="Q2250" t="str">
            <v>60-90</v>
          </cell>
          <cell r="R2250" t="str">
            <v>W</v>
          </cell>
          <cell r="S2250" t="str">
            <v>Soloft</v>
          </cell>
          <cell r="W2250">
            <v>37851</v>
          </cell>
        </row>
        <row r="2251">
          <cell r="G2251" t="str">
            <v>Moret</v>
          </cell>
          <cell r="H2251" t="str">
            <v>MW</v>
          </cell>
          <cell r="I2251" t="str">
            <v>D</v>
          </cell>
          <cell r="J2251" t="str">
            <v>M</v>
          </cell>
          <cell r="K2251" t="str">
            <v>RA</v>
          </cell>
          <cell r="L2251">
            <v>4</v>
          </cell>
          <cell r="M2251">
            <v>2</v>
          </cell>
          <cell r="N2251" t="str">
            <v>N</v>
          </cell>
          <cell r="O2251">
            <v>2</v>
          </cell>
          <cell r="Q2251" t="str">
            <v>30-60</v>
          </cell>
          <cell r="R2251" t="str">
            <v>I</v>
          </cell>
          <cell r="S2251" t="str">
            <v>Soloft</v>
          </cell>
          <cell r="W2251">
            <v>37851</v>
          </cell>
        </row>
        <row r="2252">
          <cell r="G2252" t="str">
            <v>Campbell</v>
          </cell>
          <cell r="H2252" t="str">
            <v>D</v>
          </cell>
          <cell r="I2252" t="str">
            <v>M</v>
          </cell>
          <cell r="J2252" t="str">
            <v>N</v>
          </cell>
          <cell r="K2252" t="str">
            <v>RA</v>
          </cell>
          <cell r="L2252">
            <v>5</v>
          </cell>
          <cell r="M2252">
            <v>2</v>
          </cell>
          <cell r="N2252" t="str">
            <v>N</v>
          </cell>
          <cell r="O2252">
            <v>3</v>
          </cell>
          <cell r="Q2252" t="str">
            <v>60-90</v>
          </cell>
          <cell r="R2252" t="str">
            <v>W</v>
          </cell>
          <cell r="W2252">
            <v>37851</v>
          </cell>
        </row>
        <row r="2253">
          <cell r="G2253" t="str">
            <v>Regan</v>
          </cell>
          <cell r="H2253" t="str">
            <v>CT</v>
          </cell>
          <cell r="I2253" t="str">
            <v>M</v>
          </cell>
          <cell r="J2253" t="str">
            <v>M</v>
          </cell>
          <cell r="K2253" t="str">
            <v>RA</v>
          </cell>
          <cell r="L2253">
            <v>3</v>
          </cell>
          <cell r="M2253">
            <v>2</v>
          </cell>
          <cell r="N2253" t="str">
            <v>Y</v>
          </cell>
          <cell r="O2253">
            <v>2</v>
          </cell>
          <cell r="Q2253" t="str">
            <v>30-60</v>
          </cell>
          <cell r="R2253" t="str">
            <v>N</v>
          </cell>
        </row>
        <row r="2254">
          <cell r="G2254" t="str">
            <v>Parera</v>
          </cell>
          <cell r="H2254" t="str">
            <v>O</v>
          </cell>
          <cell r="I2254" t="str">
            <v>D</v>
          </cell>
          <cell r="J2254" t="str">
            <v>M</v>
          </cell>
          <cell r="K2254" t="str">
            <v>OH</v>
          </cell>
          <cell r="L2254">
            <v>5</v>
          </cell>
          <cell r="M2254">
            <v>3</v>
          </cell>
          <cell r="N2254" t="str">
            <v>N</v>
          </cell>
          <cell r="O2254">
            <v>3</v>
          </cell>
          <cell r="Q2254" t="str">
            <v>30-60</v>
          </cell>
          <cell r="R2254" t="str">
            <v>B</v>
          </cell>
          <cell r="S2254" t="str">
            <v>SNG</v>
          </cell>
        </row>
        <row r="2255">
          <cell r="G2255" t="str">
            <v>Laurent</v>
          </cell>
          <cell r="H2255" t="str">
            <v>O</v>
          </cell>
          <cell r="I2255" t="str">
            <v>O</v>
          </cell>
          <cell r="J2255" t="str">
            <v>P</v>
          </cell>
          <cell r="K2255" t="str">
            <v>OH</v>
          </cell>
          <cell r="L2255">
            <v>3</v>
          </cell>
          <cell r="M2255">
            <v>2</v>
          </cell>
          <cell r="N2255" t="str">
            <v>N</v>
          </cell>
          <cell r="O2255">
            <v>3</v>
          </cell>
          <cell r="Q2255" t="str">
            <v>30-60</v>
          </cell>
          <cell r="R2255" t="str">
            <v>W</v>
          </cell>
          <cell r="S2255" t="str">
            <v>SNG</v>
          </cell>
        </row>
        <row r="2256">
          <cell r="G2256" t="str">
            <v>Thompsonm</v>
          </cell>
          <cell r="H2256" t="str">
            <v>D</v>
          </cell>
          <cell r="I2256" t="str">
            <v>D</v>
          </cell>
          <cell r="J2256" t="str">
            <v>N</v>
          </cell>
          <cell r="K2256" t="str">
            <v>RA</v>
          </cell>
          <cell r="L2256">
            <v>4</v>
          </cell>
          <cell r="M2256">
            <v>2</v>
          </cell>
          <cell r="N2256" t="str">
            <v>N</v>
          </cell>
          <cell r="O2256">
            <v>2</v>
          </cell>
          <cell r="Q2256" t="str">
            <v>30-60</v>
          </cell>
          <cell r="R2256" t="str">
            <v>W</v>
          </cell>
          <cell r="S2256" t="str">
            <v>SNG</v>
          </cell>
        </row>
        <row r="2257">
          <cell r="G2257" t="str">
            <v>Haberman</v>
          </cell>
          <cell r="H2257" t="str">
            <v>D</v>
          </cell>
          <cell r="I2257" t="str">
            <v>O</v>
          </cell>
          <cell r="J2257" t="str">
            <v>N</v>
          </cell>
          <cell r="K2257" t="str">
            <v>RA</v>
          </cell>
          <cell r="L2257">
            <v>5</v>
          </cell>
          <cell r="M2257">
            <v>2</v>
          </cell>
          <cell r="N2257" t="str">
            <v>N</v>
          </cell>
          <cell r="O2257">
            <v>1</v>
          </cell>
          <cell r="Q2257" t="str">
            <v>30-60</v>
          </cell>
          <cell r="R2257" t="str">
            <v>O</v>
          </cell>
        </row>
        <row r="2258">
          <cell r="G2258" t="str">
            <v>Hines</v>
          </cell>
          <cell r="H2258" t="str">
            <v>USA</v>
          </cell>
          <cell r="I2258" t="str">
            <v>D</v>
          </cell>
          <cell r="J2258" t="str">
            <v>M</v>
          </cell>
          <cell r="K2258" t="str">
            <v>RA</v>
          </cell>
          <cell r="L2258">
            <v>5</v>
          </cell>
          <cell r="M2258">
            <v>2</v>
          </cell>
          <cell r="N2258" t="str">
            <v>N</v>
          </cell>
          <cell r="O2258">
            <v>2</v>
          </cell>
          <cell r="Q2258" t="str">
            <v>60-90</v>
          </cell>
          <cell r="R2258" t="str">
            <v>W</v>
          </cell>
        </row>
        <row r="2259">
          <cell r="G2259" t="str">
            <v>Roso</v>
          </cell>
          <cell r="H2259" t="str">
            <v>E</v>
          </cell>
          <cell r="I2259" t="str">
            <v>D</v>
          </cell>
          <cell r="J2259" t="str">
            <v>U</v>
          </cell>
          <cell r="K2259" t="str">
            <v>RA</v>
          </cell>
          <cell r="L2259">
            <v>2</v>
          </cell>
          <cell r="M2259">
            <v>2</v>
          </cell>
          <cell r="N2259" t="str">
            <v>N</v>
          </cell>
          <cell r="O2259">
            <v>2</v>
          </cell>
          <cell r="Q2259" t="str">
            <v>30-60</v>
          </cell>
          <cell r="R2259" t="str">
            <v>B</v>
          </cell>
          <cell r="S2259" t="str">
            <v>BAPPLE</v>
          </cell>
          <cell r="W2259">
            <v>37851</v>
          </cell>
        </row>
        <row r="2260">
          <cell r="G2260" t="str">
            <v>Roso</v>
          </cell>
          <cell r="H2260" t="str">
            <v>E</v>
          </cell>
          <cell r="I2260" t="str">
            <v>D</v>
          </cell>
          <cell r="J2260" t="str">
            <v>U</v>
          </cell>
          <cell r="K2260" t="str">
            <v>RA</v>
          </cell>
          <cell r="L2260">
            <v>2</v>
          </cell>
          <cell r="M2260">
            <v>2</v>
          </cell>
          <cell r="N2260" t="str">
            <v>N</v>
          </cell>
          <cell r="O2260">
            <v>2</v>
          </cell>
          <cell r="Q2260" t="str">
            <v>30-60</v>
          </cell>
          <cell r="R2260" t="str">
            <v>B</v>
          </cell>
          <cell r="S2260" t="str">
            <v>BAPPLE</v>
          </cell>
          <cell r="W2260">
            <v>0</v>
          </cell>
        </row>
        <row r="2261">
          <cell r="G2261" t="str">
            <v>Roso</v>
          </cell>
          <cell r="H2261" t="str">
            <v>E</v>
          </cell>
          <cell r="I2261" t="str">
            <v>D</v>
          </cell>
          <cell r="J2261" t="str">
            <v>U</v>
          </cell>
          <cell r="K2261" t="str">
            <v>RA</v>
          </cell>
          <cell r="L2261">
            <v>2</v>
          </cell>
          <cell r="O2261">
            <v>2</v>
          </cell>
          <cell r="Q2261" t="str">
            <v>30-60</v>
          </cell>
          <cell r="R2261" t="str">
            <v>B</v>
          </cell>
          <cell r="S2261" t="str">
            <v>BAPPLE</v>
          </cell>
          <cell r="W2261">
            <v>0</v>
          </cell>
        </row>
        <row r="2262">
          <cell r="W2262">
            <v>0</v>
          </cell>
        </row>
        <row r="2263">
          <cell r="W2263">
            <v>0</v>
          </cell>
        </row>
        <row r="2264">
          <cell r="W2264">
            <v>0</v>
          </cell>
        </row>
        <row r="2265">
          <cell r="G2265" t="str">
            <v>Zeng</v>
          </cell>
          <cell r="H2265" t="str">
            <v>NYC</v>
          </cell>
          <cell r="I2265" t="str">
            <v>D</v>
          </cell>
          <cell r="J2265" t="str">
            <v>O</v>
          </cell>
          <cell r="K2265" t="str">
            <v>OH</v>
          </cell>
          <cell r="L2265">
            <v>1</v>
          </cell>
          <cell r="O2265">
            <v>1</v>
          </cell>
          <cell r="Q2265" t="str">
            <v>30-60</v>
          </cell>
          <cell r="R2265" t="str">
            <v>W</v>
          </cell>
          <cell r="W2265">
            <v>37852</v>
          </cell>
        </row>
        <row r="2266">
          <cell r="G2266" t="str">
            <v>Monteil</v>
          </cell>
          <cell r="H2266" t="str">
            <v>NYC</v>
          </cell>
          <cell r="I2266" t="str">
            <v>M</v>
          </cell>
          <cell r="J2266" t="str">
            <v>U</v>
          </cell>
          <cell r="K2266" t="str">
            <v>RA</v>
          </cell>
          <cell r="L2266">
            <v>4</v>
          </cell>
          <cell r="M2266">
            <v>3</v>
          </cell>
          <cell r="N2266" t="str">
            <v>N</v>
          </cell>
          <cell r="O2266">
            <v>2</v>
          </cell>
          <cell r="Q2266" t="str">
            <v>30-60</v>
          </cell>
          <cell r="R2266" t="str">
            <v>W</v>
          </cell>
          <cell r="W2266">
            <v>37852</v>
          </cell>
        </row>
        <row r="2267">
          <cell r="G2267" t="str">
            <v>Kane</v>
          </cell>
          <cell r="H2267" t="str">
            <v>D</v>
          </cell>
          <cell r="I2267" t="str">
            <v>D</v>
          </cell>
          <cell r="J2267" t="str">
            <v>N</v>
          </cell>
          <cell r="K2267" t="str">
            <v>RA</v>
          </cell>
          <cell r="L2267">
            <v>4</v>
          </cell>
          <cell r="M2267">
            <v>2</v>
          </cell>
          <cell r="N2267" t="str">
            <v>N</v>
          </cell>
          <cell r="O2267">
            <v>1</v>
          </cell>
          <cell r="Q2267" t="str">
            <v>60-90</v>
          </cell>
          <cell r="R2267" t="str">
            <v>W</v>
          </cell>
          <cell r="W2267">
            <v>37852</v>
          </cell>
        </row>
        <row r="2268">
          <cell r="G2268" t="str">
            <v>Ramos</v>
          </cell>
          <cell r="H2268" t="str">
            <v>E</v>
          </cell>
          <cell r="I2268" t="str">
            <v>O</v>
          </cell>
          <cell r="J2268" t="str">
            <v>U</v>
          </cell>
          <cell r="K2268" t="str">
            <v>RA</v>
          </cell>
          <cell r="L2268">
            <v>2</v>
          </cell>
          <cell r="M2268">
            <v>2</v>
          </cell>
          <cell r="N2268" t="str">
            <v>N</v>
          </cell>
          <cell r="O2268">
            <v>1</v>
          </cell>
          <cell r="Q2268" t="str">
            <v>60-90</v>
          </cell>
          <cell r="R2268" t="str">
            <v>O</v>
          </cell>
          <cell r="W2268">
            <v>37852</v>
          </cell>
        </row>
        <row r="2269">
          <cell r="G2269" t="str">
            <v>Greco</v>
          </cell>
          <cell r="H2269" t="str">
            <v>O</v>
          </cell>
          <cell r="I2269" t="str">
            <v>O</v>
          </cell>
          <cell r="J2269" t="str">
            <v>O</v>
          </cell>
          <cell r="K2269" t="str">
            <v>OH</v>
          </cell>
          <cell r="L2269">
            <v>5</v>
          </cell>
          <cell r="M2269">
            <v>2</v>
          </cell>
          <cell r="N2269" t="str">
            <v>N</v>
          </cell>
          <cell r="O2269">
            <v>1</v>
          </cell>
          <cell r="Q2269" t="str">
            <v>30-60</v>
          </cell>
          <cell r="R2269" t="str">
            <v>W</v>
          </cell>
          <cell r="W2269">
            <v>37852</v>
          </cell>
        </row>
        <row r="2270">
          <cell r="G2270" t="str">
            <v>Uglow</v>
          </cell>
          <cell r="H2270" t="str">
            <v>BPC</v>
          </cell>
          <cell r="I2270" t="str">
            <v>M</v>
          </cell>
          <cell r="J2270" t="str">
            <v>O</v>
          </cell>
          <cell r="K2270" t="str">
            <v>RA</v>
          </cell>
          <cell r="L2270">
            <v>2</v>
          </cell>
          <cell r="M2270">
            <v>1</v>
          </cell>
          <cell r="N2270" t="str">
            <v>N</v>
          </cell>
          <cell r="O2270">
            <v>1</v>
          </cell>
          <cell r="Q2270" t="str">
            <v>30-60</v>
          </cell>
          <cell r="R2270" t="str">
            <v>W</v>
          </cell>
          <cell r="W2270">
            <v>37852</v>
          </cell>
        </row>
        <row r="2271">
          <cell r="G2271" t="str">
            <v>Beaurot</v>
          </cell>
          <cell r="H2271" t="str">
            <v>ME</v>
          </cell>
          <cell r="I2271" t="str">
            <v>M</v>
          </cell>
          <cell r="J2271" t="str">
            <v>O</v>
          </cell>
          <cell r="K2271" t="str">
            <v>RA</v>
          </cell>
          <cell r="L2271">
            <v>4</v>
          </cell>
          <cell r="M2271">
            <v>1</v>
          </cell>
          <cell r="N2271" t="str">
            <v>N</v>
          </cell>
          <cell r="O2271">
            <v>1</v>
          </cell>
          <cell r="Q2271" t="str">
            <v>30-60</v>
          </cell>
          <cell r="R2271" t="str">
            <v>R</v>
          </cell>
          <cell r="W2271">
            <v>37852</v>
          </cell>
        </row>
        <row r="2272">
          <cell r="G2272" t="str">
            <v>Trombat</v>
          </cell>
          <cell r="H2272" t="str">
            <v>BPC</v>
          </cell>
          <cell r="I2272" t="str">
            <v>O</v>
          </cell>
          <cell r="J2272" t="str">
            <v>O</v>
          </cell>
          <cell r="K2272" t="str">
            <v>RA</v>
          </cell>
          <cell r="L2272">
            <v>1</v>
          </cell>
          <cell r="M2272">
            <v>1</v>
          </cell>
          <cell r="N2272" t="str">
            <v>N</v>
          </cell>
          <cell r="O2272">
            <v>1</v>
          </cell>
          <cell r="Q2272" t="str">
            <v>60-90</v>
          </cell>
          <cell r="R2272" t="str">
            <v>W</v>
          </cell>
          <cell r="W2272">
            <v>37852</v>
          </cell>
        </row>
        <row r="2273">
          <cell r="G2273" t="str">
            <v>Riff</v>
          </cell>
          <cell r="H2273" t="str">
            <v>DW</v>
          </cell>
          <cell r="I2273" t="str">
            <v>O</v>
          </cell>
          <cell r="J2273" t="str">
            <v>S</v>
          </cell>
          <cell r="K2273" t="str">
            <v>OC</v>
          </cell>
          <cell r="L2273">
            <v>1</v>
          </cell>
          <cell r="M2273">
            <v>1</v>
          </cell>
          <cell r="N2273" t="str">
            <v>N</v>
          </cell>
          <cell r="O2273">
            <v>1</v>
          </cell>
          <cell r="Q2273" t="str">
            <v>30-60</v>
          </cell>
          <cell r="R2273" t="str">
            <v>B</v>
          </cell>
          <cell r="S2273" t="str">
            <v>CITIHAB</v>
          </cell>
          <cell r="W2273">
            <v>37852</v>
          </cell>
        </row>
        <row r="2274">
          <cell r="G2274" t="str">
            <v>Riff</v>
          </cell>
          <cell r="H2274" t="str">
            <v>DW</v>
          </cell>
          <cell r="I2274" t="str">
            <v>O</v>
          </cell>
          <cell r="J2274" t="str">
            <v>S</v>
          </cell>
          <cell r="K2274" t="str">
            <v>OC</v>
          </cell>
          <cell r="L2274">
            <v>1</v>
          </cell>
          <cell r="M2274">
            <v>1</v>
          </cell>
          <cell r="N2274" t="str">
            <v>N</v>
          </cell>
          <cell r="O2274">
            <v>1</v>
          </cell>
          <cell r="Q2274" t="str">
            <v>30-60</v>
          </cell>
          <cell r="R2274" t="str">
            <v>B</v>
          </cell>
          <cell r="S2274" t="str">
            <v>CITIHAB</v>
          </cell>
          <cell r="W2274">
            <v>0</v>
          </cell>
        </row>
        <row r="2275">
          <cell r="G2275" t="str">
            <v>Riff</v>
          </cell>
          <cell r="H2275" t="str">
            <v>DW</v>
          </cell>
          <cell r="J2275" t="str">
            <v>S</v>
          </cell>
          <cell r="K2275" t="str">
            <v>OC</v>
          </cell>
          <cell r="L2275">
            <v>1</v>
          </cell>
          <cell r="O2275">
            <v>1</v>
          </cell>
          <cell r="Q2275" t="str">
            <v>30-60</v>
          </cell>
          <cell r="R2275" t="str">
            <v>B</v>
          </cell>
          <cell r="S2275" t="str">
            <v>CITIHAB</v>
          </cell>
          <cell r="W2275">
            <v>0</v>
          </cell>
        </row>
        <row r="2276">
          <cell r="W2276">
            <v>0</v>
          </cell>
        </row>
        <row r="2277">
          <cell r="G2277" t="str">
            <v>Dziekiewicz</v>
          </cell>
          <cell r="H2277" t="str">
            <v>T</v>
          </cell>
          <cell r="I2277" t="str">
            <v>M</v>
          </cell>
          <cell r="J2277" t="str">
            <v>O</v>
          </cell>
          <cell r="K2277" t="str">
            <v>RA</v>
          </cell>
          <cell r="L2277">
            <v>4</v>
          </cell>
          <cell r="O2277">
            <v>2</v>
          </cell>
          <cell r="Q2277" t="str">
            <v>30-60</v>
          </cell>
          <cell r="R2277" t="str">
            <v>W</v>
          </cell>
          <cell r="W2277">
            <v>37853</v>
          </cell>
        </row>
        <row r="2278">
          <cell r="G2278" t="str">
            <v>Davies</v>
          </cell>
          <cell r="H2278" t="str">
            <v>O</v>
          </cell>
          <cell r="I2278" t="str">
            <v>O</v>
          </cell>
          <cell r="J2278" t="str">
            <v>M</v>
          </cell>
          <cell r="K2278" t="str">
            <v>OH</v>
          </cell>
          <cell r="L2278">
            <v>5</v>
          </cell>
          <cell r="M2278">
            <v>4</v>
          </cell>
          <cell r="N2278" t="str">
            <v>N</v>
          </cell>
          <cell r="O2278">
            <v>3</v>
          </cell>
          <cell r="Q2278" t="str">
            <v>60-90</v>
          </cell>
          <cell r="R2278" t="str">
            <v>N</v>
          </cell>
          <cell r="W2278">
            <v>37853</v>
          </cell>
        </row>
        <row r="2279">
          <cell r="G2279" t="str">
            <v>Salmon</v>
          </cell>
          <cell r="H2279" t="str">
            <v>O</v>
          </cell>
          <cell r="I2279" t="str">
            <v>D</v>
          </cell>
          <cell r="J2279" t="str">
            <v>M</v>
          </cell>
          <cell r="K2279" t="str">
            <v>OH</v>
          </cell>
          <cell r="L2279">
            <v>5</v>
          </cell>
          <cell r="M2279">
            <v>2</v>
          </cell>
          <cell r="N2279" t="str">
            <v>N</v>
          </cell>
          <cell r="O2279">
            <v>3</v>
          </cell>
          <cell r="Q2279" t="str">
            <v>60-90</v>
          </cell>
          <cell r="R2279" t="str">
            <v>B</v>
          </cell>
          <cell r="W2279">
            <v>37853</v>
          </cell>
        </row>
        <row r="2280">
          <cell r="G2280" t="str">
            <v>Maryan</v>
          </cell>
          <cell r="H2280" t="str">
            <v>O</v>
          </cell>
          <cell r="I2280" t="str">
            <v>D</v>
          </cell>
          <cell r="J2280" t="str">
            <v>M</v>
          </cell>
          <cell r="K2280" t="str">
            <v>OH</v>
          </cell>
          <cell r="L2280">
            <v>5</v>
          </cell>
          <cell r="M2280">
            <v>2</v>
          </cell>
          <cell r="N2280" t="str">
            <v>N</v>
          </cell>
          <cell r="O2280" t="str">
            <v>S</v>
          </cell>
          <cell r="Q2280" t="str">
            <v>60-90</v>
          </cell>
          <cell r="R2280" t="str">
            <v>O</v>
          </cell>
          <cell r="W2280">
            <v>37853</v>
          </cell>
        </row>
        <row r="2281">
          <cell r="G2281" t="str">
            <v>Frei</v>
          </cell>
          <cell r="H2281" t="str">
            <v>W</v>
          </cell>
          <cell r="I2281" t="str">
            <v>M</v>
          </cell>
          <cell r="J2281" t="str">
            <v>M</v>
          </cell>
          <cell r="L2281">
            <v>5</v>
          </cell>
          <cell r="M2281">
            <v>2</v>
          </cell>
          <cell r="O2281" t="str">
            <v>S</v>
          </cell>
          <cell r="R2281" t="str">
            <v>B</v>
          </cell>
          <cell r="S2281" t="str">
            <v>Manhattan RE</v>
          </cell>
          <cell r="W2281">
            <v>37853</v>
          </cell>
        </row>
        <row r="2282">
          <cell r="G2282" t="str">
            <v>Walter</v>
          </cell>
          <cell r="H2282" t="str">
            <v>NJ</v>
          </cell>
          <cell r="I2282" t="str">
            <v>D</v>
          </cell>
          <cell r="J2282" t="str">
            <v>M</v>
          </cell>
          <cell r="K2282" t="str">
            <v>OH</v>
          </cell>
          <cell r="O2282">
            <v>1</v>
          </cell>
          <cell r="Q2282" t="str">
            <v>30-60</v>
          </cell>
          <cell r="R2282" t="str">
            <v>W</v>
          </cell>
          <cell r="S2282" t="str">
            <v>Manhattan RE</v>
          </cell>
          <cell r="W2282">
            <v>0</v>
          </cell>
        </row>
        <row r="2283">
          <cell r="G2283" t="str">
            <v>Walter</v>
          </cell>
          <cell r="H2283" t="str">
            <v>NJ</v>
          </cell>
          <cell r="I2283" t="str">
            <v>D</v>
          </cell>
          <cell r="J2283" t="str">
            <v>M</v>
          </cell>
          <cell r="K2283" t="str">
            <v>OH</v>
          </cell>
          <cell r="O2283">
            <v>1</v>
          </cell>
          <cell r="Q2283" t="str">
            <v>30-60</v>
          </cell>
          <cell r="R2283" t="str">
            <v>W</v>
          </cell>
          <cell r="S2283" t="str">
            <v>Manhattan RE</v>
          </cell>
          <cell r="W2283">
            <v>0</v>
          </cell>
        </row>
        <row r="2284">
          <cell r="G2284" t="str">
            <v>Sandberg</v>
          </cell>
          <cell r="H2284" t="str">
            <v>W</v>
          </cell>
          <cell r="I2284" t="str">
            <v>D</v>
          </cell>
          <cell r="J2284" t="str">
            <v>O</v>
          </cell>
          <cell r="K2284" t="str">
            <v>RA</v>
          </cell>
          <cell r="L2284">
            <v>5</v>
          </cell>
          <cell r="M2284">
            <v>2</v>
          </cell>
          <cell r="N2284" t="str">
            <v>N</v>
          </cell>
          <cell r="O2284">
            <v>1</v>
          </cell>
          <cell r="Q2284" t="str">
            <v>30-60</v>
          </cell>
          <cell r="R2284" t="str">
            <v>W</v>
          </cell>
          <cell r="W2284">
            <v>37854</v>
          </cell>
        </row>
        <row r="2285">
          <cell r="G2285" t="str">
            <v>Howes</v>
          </cell>
          <cell r="H2285" t="str">
            <v>T</v>
          </cell>
          <cell r="I2285" t="str">
            <v>D</v>
          </cell>
          <cell r="J2285" t="str">
            <v>U</v>
          </cell>
          <cell r="K2285" t="str">
            <v>RH</v>
          </cell>
          <cell r="L2285">
            <v>5</v>
          </cell>
          <cell r="M2285">
            <v>2</v>
          </cell>
          <cell r="N2285" t="str">
            <v>Y</v>
          </cell>
          <cell r="O2285">
            <v>2</v>
          </cell>
          <cell r="Q2285" t="str">
            <v>30-60</v>
          </cell>
          <cell r="W2285">
            <v>37854</v>
          </cell>
        </row>
        <row r="2286">
          <cell r="G2286" t="str">
            <v>Wiczyk</v>
          </cell>
          <cell r="H2286" t="str">
            <v>USA</v>
          </cell>
          <cell r="I2286" t="str">
            <v>O</v>
          </cell>
          <cell r="J2286" t="str">
            <v>M</v>
          </cell>
          <cell r="K2286" t="str">
            <v>RA</v>
          </cell>
          <cell r="L2286">
            <v>5</v>
          </cell>
          <cell r="M2286">
            <v>1</v>
          </cell>
          <cell r="N2286" t="str">
            <v>N</v>
          </cell>
          <cell r="O2286">
            <v>2</v>
          </cell>
          <cell r="Q2286" t="str">
            <v>30-60</v>
          </cell>
          <cell r="W2286">
            <v>37854</v>
          </cell>
        </row>
        <row r="2287">
          <cell r="G2287" t="str">
            <v>Fox</v>
          </cell>
          <cell r="H2287" t="str">
            <v>UE</v>
          </cell>
          <cell r="I2287" t="str">
            <v>O</v>
          </cell>
          <cell r="J2287" t="str">
            <v>O</v>
          </cell>
          <cell r="K2287" t="str">
            <v>RA</v>
          </cell>
          <cell r="L2287">
            <v>1</v>
          </cell>
          <cell r="M2287">
            <v>1</v>
          </cell>
          <cell r="N2287" t="str">
            <v>N</v>
          </cell>
          <cell r="O2287">
            <v>1</v>
          </cell>
          <cell r="Q2287" t="str">
            <v>30-60</v>
          </cell>
          <cell r="W2287">
            <v>37854</v>
          </cell>
        </row>
        <row r="2288">
          <cell r="G2288" t="str">
            <v>Zelig</v>
          </cell>
          <cell r="H2288" t="str">
            <v>NYC</v>
          </cell>
          <cell r="I2288" t="str">
            <v>M</v>
          </cell>
          <cell r="J2288" t="str">
            <v>O</v>
          </cell>
          <cell r="K2288" t="str">
            <v>RA</v>
          </cell>
          <cell r="L2288">
            <v>1</v>
          </cell>
          <cell r="M2288">
            <v>1</v>
          </cell>
          <cell r="N2288" t="str">
            <v>N</v>
          </cell>
          <cell r="O2288">
            <v>1</v>
          </cell>
          <cell r="Q2288" t="str">
            <v>30-60</v>
          </cell>
          <cell r="R2288" t="str">
            <v>B</v>
          </cell>
          <cell r="S2288" t="str">
            <v>MANHATTAN RE</v>
          </cell>
          <cell r="W2288">
            <v>37854</v>
          </cell>
        </row>
        <row r="2289">
          <cell r="G2289" t="str">
            <v>Waugh</v>
          </cell>
          <cell r="H2289" t="str">
            <v>UW</v>
          </cell>
          <cell r="I2289" t="str">
            <v>D</v>
          </cell>
          <cell r="J2289" t="str">
            <v>N</v>
          </cell>
          <cell r="K2289" t="str">
            <v>RA</v>
          </cell>
          <cell r="L2289">
            <v>4</v>
          </cell>
          <cell r="M2289">
            <v>1</v>
          </cell>
          <cell r="N2289" t="str">
            <v>N</v>
          </cell>
          <cell r="O2289">
            <v>1</v>
          </cell>
          <cell r="Q2289" t="str">
            <v>30-60</v>
          </cell>
          <cell r="R2289" t="str">
            <v>W</v>
          </cell>
          <cell r="S2289" t="str">
            <v>MANHATTAN RE</v>
          </cell>
        </row>
        <row r="2290">
          <cell r="G2290" t="str">
            <v>Kraus</v>
          </cell>
          <cell r="H2290" t="str">
            <v>UW</v>
          </cell>
          <cell r="I2290" t="str">
            <v>D</v>
          </cell>
          <cell r="J2290" t="str">
            <v>S</v>
          </cell>
          <cell r="K2290" t="str">
            <v>OC</v>
          </cell>
          <cell r="L2290">
            <v>5</v>
          </cell>
          <cell r="M2290">
            <v>2</v>
          </cell>
          <cell r="N2290" t="str">
            <v>N</v>
          </cell>
          <cell r="O2290">
            <v>2</v>
          </cell>
          <cell r="Q2290" t="str">
            <v>30-60</v>
          </cell>
          <cell r="R2290" t="str">
            <v>N</v>
          </cell>
          <cell r="S2290" t="str">
            <v>MANHATTAN RE</v>
          </cell>
        </row>
        <row r="2291">
          <cell r="G2291" t="str">
            <v>Bhatia</v>
          </cell>
          <cell r="H2291" t="str">
            <v>ME</v>
          </cell>
          <cell r="I2291" t="str">
            <v>D</v>
          </cell>
          <cell r="J2291" t="str">
            <v>S</v>
          </cell>
          <cell r="K2291" t="str">
            <v>RA</v>
          </cell>
          <cell r="L2291">
            <v>5</v>
          </cell>
          <cell r="M2291">
            <v>2</v>
          </cell>
          <cell r="N2291" t="str">
            <v>N</v>
          </cell>
          <cell r="O2291">
            <v>1</v>
          </cell>
          <cell r="Q2291" t="str">
            <v>30-60</v>
          </cell>
          <cell r="R2291" t="str">
            <v>I</v>
          </cell>
        </row>
        <row r="2292">
          <cell r="G2292" t="str">
            <v>Rego</v>
          </cell>
          <cell r="H2292" t="str">
            <v>T</v>
          </cell>
          <cell r="I2292" t="str">
            <v>D</v>
          </cell>
          <cell r="J2292" t="str">
            <v>O</v>
          </cell>
          <cell r="K2292" t="str">
            <v>RA</v>
          </cell>
          <cell r="L2292">
            <v>4</v>
          </cell>
          <cell r="M2292">
            <v>2</v>
          </cell>
          <cell r="N2292" t="str">
            <v>N</v>
          </cell>
          <cell r="O2292">
            <v>1</v>
          </cell>
          <cell r="Q2292" t="str">
            <v>30-60</v>
          </cell>
          <cell r="R2292" t="str">
            <v>T</v>
          </cell>
        </row>
        <row r="2293">
          <cell r="G2293" t="str">
            <v>Gojaui</v>
          </cell>
          <cell r="H2293" t="str">
            <v>T</v>
          </cell>
          <cell r="I2293" t="str">
            <v>D</v>
          </cell>
          <cell r="J2293" t="str">
            <v>N</v>
          </cell>
          <cell r="K2293" t="str">
            <v>RA</v>
          </cell>
          <cell r="L2293">
            <v>1</v>
          </cell>
          <cell r="M2293">
            <v>1</v>
          </cell>
          <cell r="N2293" t="str">
            <v>N</v>
          </cell>
          <cell r="O2293">
            <v>3</v>
          </cell>
          <cell r="Q2293" t="str">
            <v>30-60</v>
          </cell>
          <cell r="R2293" t="str">
            <v>W</v>
          </cell>
        </row>
        <row r="2294">
          <cell r="G2294" t="str">
            <v>Gojaui</v>
          </cell>
          <cell r="H2294" t="str">
            <v>T</v>
          </cell>
          <cell r="I2294" t="str">
            <v>D</v>
          </cell>
          <cell r="J2294" t="str">
            <v>N</v>
          </cell>
          <cell r="K2294" t="str">
            <v>RA</v>
          </cell>
          <cell r="L2294">
            <v>1</v>
          </cell>
          <cell r="M2294">
            <v>1</v>
          </cell>
          <cell r="N2294" t="str">
            <v>N</v>
          </cell>
          <cell r="O2294">
            <v>3</v>
          </cell>
          <cell r="Q2294" t="str">
            <v>30-60</v>
          </cell>
          <cell r="R2294" t="str">
            <v>W</v>
          </cell>
          <cell r="W2294">
            <v>0</v>
          </cell>
        </row>
        <row r="2295">
          <cell r="G2295" t="str">
            <v>Robertson</v>
          </cell>
          <cell r="H2295" t="str">
            <v>MW</v>
          </cell>
          <cell r="I2295" t="str">
            <v>M</v>
          </cell>
          <cell r="J2295" t="str">
            <v>N</v>
          </cell>
          <cell r="K2295" t="str">
            <v>RA</v>
          </cell>
          <cell r="L2295">
            <v>5</v>
          </cell>
          <cell r="M2295">
            <v>1</v>
          </cell>
          <cell r="N2295" t="str">
            <v>N</v>
          </cell>
          <cell r="O2295">
            <v>1</v>
          </cell>
          <cell r="R2295" t="str">
            <v>N</v>
          </cell>
          <cell r="W2295">
            <v>37855</v>
          </cell>
        </row>
        <row r="2296">
          <cell r="G2296" t="str">
            <v>Robertson</v>
          </cell>
          <cell r="H2296" t="str">
            <v>MW</v>
          </cell>
          <cell r="I2296" t="str">
            <v>M</v>
          </cell>
          <cell r="J2296" t="str">
            <v>N</v>
          </cell>
          <cell r="K2296" t="str">
            <v>RA</v>
          </cell>
          <cell r="L2296">
            <v>5</v>
          </cell>
          <cell r="O2296">
            <v>1</v>
          </cell>
          <cell r="R2296" t="str">
            <v>N</v>
          </cell>
          <cell r="W2296">
            <v>0</v>
          </cell>
        </row>
        <row r="2297">
          <cell r="G2297" t="str">
            <v>Dreifus</v>
          </cell>
          <cell r="H2297" t="str">
            <v>W</v>
          </cell>
          <cell r="I2297" t="str">
            <v>M</v>
          </cell>
          <cell r="J2297" t="str">
            <v>N</v>
          </cell>
          <cell r="K2297" t="str">
            <v>RA</v>
          </cell>
          <cell r="L2297">
            <v>5</v>
          </cell>
          <cell r="M2297">
            <v>2</v>
          </cell>
          <cell r="N2297" t="str">
            <v>Y</v>
          </cell>
          <cell r="O2297">
            <v>3</v>
          </cell>
          <cell r="R2297" t="str">
            <v>N</v>
          </cell>
          <cell r="W2297">
            <v>37856</v>
          </cell>
        </row>
        <row r="2298">
          <cell r="G2298" t="str">
            <v>Ramirez</v>
          </cell>
          <cell r="H2298" t="str">
            <v>D</v>
          </cell>
          <cell r="I2298" t="str">
            <v>O</v>
          </cell>
          <cell r="J2298" t="str">
            <v>N</v>
          </cell>
          <cell r="K2298" t="str">
            <v>RA</v>
          </cell>
          <cell r="L2298">
            <v>2</v>
          </cell>
          <cell r="M2298">
            <v>2</v>
          </cell>
          <cell r="N2298" t="str">
            <v>N</v>
          </cell>
          <cell r="O2298">
            <v>1</v>
          </cell>
          <cell r="Q2298" t="str">
            <v>60-90</v>
          </cell>
          <cell r="R2298" t="str">
            <v>N</v>
          </cell>
          <cell r="W2298">
            <v>37856</v>
          </cell>
        </row>
        <row r="2299">
          <cell r="G2299" t="str">
            <v>Cobb</v>
          </cell>
          <cell r="H2299" t="str">
            <v>W</v>
          </cell>
          <cell r="I2299" t="str">
            <v>D</v>
          </cell>
          <cell r="J2299" t="str">
            <v>S</v>
          </cell>
          <cell r="K2299" t="str">
            <v>OC</v>
          </cell>
          <cell r="L2299">
            <v>2</v>
          </cell>
          <cell r="M2299">
            <v>1</v>
          </cell>
          <cell r="N2299" t="str">
            <v>N</v>
          </cell>
          <cell r="O2299">
            <v>1</v>
          </cell>
          <cell r="Q2299" t="str">
            <v>60-90</v>
          </cell>
          <cell r="R2299" t="str">
            <v>N</v>
          </cell>
          <cell r="W2299">
            <v>37856</v>
          </cell>
        </row>
        <row r="2300">
          <cell r="G2300" t="str">
            <v>McCabe</v>
          </cell>
          <cell r="H2300" t="str">
            <v>BPC</v>
          </cell>
          <cell r="I2300" t="str">
            <v>O</v>
          </cell>
          <cell r="J2300" t="str">
            <v>M</v>
          </cell>
          <cell r="K2300" t="str">
            <v>OH</v>
          </cell>
          <cell r="L2300">
            <v>5</v>
          </cell>
          <cell r="M2300">
            <v>2</v>
          </cell>
          <cell r="N2300" t="str">
            <v>Y</v>
          </cell>
          <cell r="O2300">
            <v>2</v>
          </cell>
          <cell r="Q2300" t="str">
            <v>60-90</v>
          </cell>
          <cell r="W2300">
            <v>37856</v>
          </cell>
        </row>
        <row r="2301">
          <cell r="G2301" t="str">
            <v>Ames</v>
          </cell>
          <cell r="H2301" t="str">
            <v>T</v>
          </cell>
          <cell r="I2301" t="str">
            <v>D</v>
          </cell>
          <cell r="J2301" t="str">
            <v>N</v>
          </cell>
          <cell r="K2301" t="str">
            <v>RA</v>
          </cell>
          <cell r="L2301">
            <v>5</v>
          </cell>
          <cell r="M2301">
            <v>3</v>
          </cell>
          <cell r="N2301" t="str">
            <v>Y</v>
          </cell>
          <cell r="O2301">
            <v>2</v>
          </cell>
          <cell r="Q2301" t="str">
            <v>60-90</v>
          </cell>
        </row>
        <row r="2302">
          <cell r="G2302" t="str">
            <v>Lynch</v>
          </cell>
          <cell r="H2302" t="str">
            <v>W</v>
          </cell>
          <cell r="I2302" t="str">
            <v>D</v>
          </cell>
          <cell r="J2302" t="str">
            <v>N</v>
          </cell>
          <cell r="K2302" t="str">
            <v>RA</v>
          </cell>
          <cell r="L2302">
            <v>5</v>
          </cell>
          <cell r="M2302">
            <v>4</v>
          </cell>
          <cell r="N2302" t="str">
            <v>N</v>
          </cell>
          <cell r="O2302">
            <v>2</v>
          </cell>
          <cell r="Q2302" t="str">
            <v>60-90</v>
          </cell>
        </row>
        <row r="2303">
          <cell r="G2303" t="str">
            <v>Dziekiewicz</v>
          </cell>
          <cell r="H2303" t="str">
            <v>T</v>
          </cell>
          <cell r="I2303" t="str">
            <v>D</v>
          </cell>
          <cell r="J2303" t="str">
            <v>N</v>
          </cell>
          <cell r="K2303" t="str">
            <v>RA</v>
          </cell>
          <cell r="L2303">
            <v>4</v>
          </cell>
          <cell r="M2303">
            <v>4</v>
          </cell>
          <cell r="N2303" t="str">
            <v>N</v>
          </cell>
          <cell r="O2303">
            <v>2</v>
          </cell>
          <cell r="Q2303" t="str">
            <v>60-90</v>
          </cell>
        </row>
        <row r="2304">
          <cell r="G2304" t="str">
            <v>Shapiro</v>
          </cell>
          <cell r="H2304" t="str">
            <v>ME</v>
          </cell>
          <cell r="I2304" t="str">
            <v>M</v>
          </cell>
          <cell r="J2304" t="str">
            <v>N</v>
          </cell>
          <cell r="K2304" t="str">
            <v>RA</v>
          </cell>
          <cell r="L2304">
            <v>4</v>
          </cell>
          <cell r="M2304">
            <v>2</v>
          </cell>
          <cell r="N2304" t="str">
            <v>N</v>
          </cell>
          <cell r="O2304">
            <v>2</v>
          </cell>
          <cell r="Q2304" t="str">
            <v>60-90</v>
          </cell>
          <cell r="R2304" t="str">
            <v>W</v>
          </cell>
        </row>
        <row r="2305">
          <cell r="G2305" t="str">
            <v>Martin</v>
          </cell>
          <cell r="H2305" t="str">
            <v>UW</v>
          </cell>
          <cell r="I2305" t="str">
            <v>U</v>
          </cell>
          <cell r="J2305" t="str">
            <v>N</v>
          </cell>
          <cell r="K2305" t="str">
            <v>RA</v>
          </cell>
          <cell r="L2305">
            <v>4</v>
          </cell>
          <cell r="M2305">
            <v>2</v>
          </cell>
          <cell r="N2305" t="str">
            <v>N</v>
          </cell>
          <cell r="O2305">
            <v>1</v>
          </cell>
          <cell r="R2305" t="str">
            <v>N</v>
          </cell>
        </row>
        <row r="2306">
          <cell r="G2306" t="str">
            <v>Coniglio</v>
          </cell>
          <cell r="H2306" t="str">
            <v>UE</v>
          </cell>
          <cell r="I2306" t="str">
            <v>O</v>
          </cell>
          <cell r="J2306" t="str">
            <v>O</v>
          </cell>
          <cell r="K2306" t="str">
            <v>RA</v>
          </cell>
          <cell r="L2306">
            <v>3</v>
          </cell>
          <cell r="M2306">
            <v>2</v>
          </cell>
          <cell r="N2306" t="str">
            <v>N</v>
          </cell>
          <cell r="O2306">
            <v>1</v>
          </cell>
          <cell r="Q2306" t="str">
            <v>30-60</v>
          </cell>
          <cell r="R2306" t="str">
            <v>N</v>
          </cell>
        </row>
        <row r="2307">
          <cell r="G2307" t="str">
            <v>Fischer</v>
          </cell>
          <cell r="H2307" t="str">
            <v>O</v>
          </cell>
          <cell r="I2307" t="str">
            <v>O</v>
          </cell>
          <cell r="J2307" t="str">
            <v>O</v>
          </cell>
          <cell r="K2307" t="str">
            <v>RA</v>
          </cell>
          <cell r="L2307">
            <v>5</v>
          </cell>
          <cell r="M2307">
            <v>4</v>
          </cell>
          <cell r="N2307" t="str">
            <v>N</v>
          </cell>
          <cell r="O2307">
            <v>3</v>
          </cell>
          <cell r="Q2307" t="str">
            <v>60-90</v>
          </cell>
          <cell r="R2307" t="str">
            <v>N</v>
          </cell>
        </row>
        <row r="2308">
          <cell r="G2308" t="str">
            <v>Jaffe</v>
          </cell>
          <cell r="H2308" t="str">
            <v>T</v>
          </cell>
          <cell r="I2308" t="str">
            <v>M</v>
          </cell>
          <cell r="J2308" t="str">
            <v>S</v>
          </cell>
          <cell r="K2308" t="str">
            <v>OC</v>
          </cell>
          <cell r="L2308">
            <v>5</v>
          </cell>
          <cell r="M2308">
            <v>4</v>
          </cell>
          <cell r="N2308" t="str">
            <v>N</v>
          </cell>
          <cell r="O2308">
            <v>2</v>
          </cell>
          <cell r="Q2308" t="str">
            <v>60-90</v>
          </cell>
          <cell r="R2308" t="str">
            <v>N</v>
          </cell>
        </row>
        <row r="2309">
          <cell r="G2309" t="str">
            <v>Nover</v>
          </cell>
          <cell r="H2309" t="str">
            <v>E</v>
          </cell>
          <cell r="I2309" t="str">
            <v>M</v>
          </cell>
          <cell r="J2309" t="str">
            <v>O</v>
          </cell>
          <cell r="K2309" t="str">
            <v>RA</v>
          </cell>
          <cell r="L2309">
            <v>5</v>
          </cell>
          <cell r="M2309">
            <v>4</v>
          </cell>
          <cell r="N2309" t="str">
            <v>N</v>
          </cell>
          <cell r="O2309">
            <v>2</v>
          </cell>
          <cell r="Q2309" t="str">
            <v>60-90</v>
          </cell>
          <cell r="R2309" t="str">
            <v>W</v>
          </cell>
        </row>
        <row r="2310">
          <cell r="G2310" t="str">
            <v>Rosenberg</v>
          </cell>
          <cell r="H2310" t="str">
            <v>UE</v>
          </cell>
          <cell r="I2310" t="str">
            <v>M</v>
          </cell>
          <cell r="J2310" t="str">
            <v>U</v>
          </cell>
          <cell r="K2310" t="str">
            <v>RA</v>
          </cell>
          <cell r="L2310">
            <v>3</v>
          </cell>
          <cell r="M2310">
            <v>4</v>
          </cell>
          <cell r="N2310" t="str">
            <v>N</v>
          </cell>
          <cell r="O2310">
            <v>1</v>
          </cell>
          <cell r="Q2310" t="str">
            <v>60-90</v>
          </cell>
          <cell r="R2310" t="str">
            <v>W</v>
          </cell>
        </row>
        <row r="2311">
          <cell r="G2311" t="str">
            <v>Mitchell</v>
          </cell>
          <cell r="H2311" t="str">
            <v>MW</v>
          </cell>
          <cell r="I2311" t="str">
            <v>M</v>
          </cell>
          <cell r="J2311" t="str">
            <v>N</v>
          </cell>
          <cell r="K2311" t="str">
            <v>RA</v>
          </cell>
          <cell r="L2311">
            <v>5</v>
          </cell>
          <cell r="M2311">
            <v>2</v>
          </cell>
          <cell r="N2311" t="str">
            <v>N</v>
          </cell>
          <cell r="O2311">
            <v>2</v>
          </cell>
          <cell r="Q2311" t="str">
            <v>30-60</v>
          </cell>
          <cell r="R2311" t="str">
            <v>W</v>
          </cell>
        </row>
        <row r="2312">
          <cell r="G2312" t="str">
            <v>Friedland</v>
          </cell>
          <cell r="H2312" t="str">
            <v>E</v>
          </cell>
          <cell r="I2312" t="str">
            <v>M</v>
          </cell>
          <cell r="J2312" t="str">
            <v>M</v>
          </cell>
          <cell r="K2312" t="str">
            <v>RA</v>
          </cell>
          <cell r="L2312">
            <v>5</v>
          </cell>
          <cell r="M2312">
            <v>1</v>
          </cell>
          <cell r="N2312" t="str">
            <v>N</v>
          </cell>
          <cell r="O2312">
            <v>2</v>
          </cell>
          <cell r="Q2312" t="str">
            <v>30-60</v>
          </cell>
          <cell r="R2312" t="str">
            <v>O</v>
          </cell>
        </row>
        <row r="2313">
          <cell r="G2313" t="str">
            <v>Liebowitz</v>
          </cell>
          <cell r="H2313" t="str">
            <v>NJ</v>
          </cell>
          <cell r="I2313" t="str">
            <v>M</v>
          </cell>
          <cell r="J2313" t="str">
            <v>M</v>
          </cell>
          <cell r="K2313" t="str">
            <v>RA</v>
          </cell>
          <cell r="L2313">
            <v>5</v>
          </cell>
          <cell r="M2313">
            <v>1</v>
          </cell>
          <cell r="N2313" t="str">
            <v>N</v>
          </cell>
          <cell r="O2313">
            <v>1</v>
          </cell>
          <cell r="Q2313" t="str">
            <v>30-60</v>
          </cell>
          <cell r="R2313" t="str">
            <v>W</v>
          </cell>
        </row>
        <row r="2314">
          <cell r="G2314" t="str">
            <v>Thiery</v>
          </cell>
          <cell r="H2314" t="str">
            <v>UW</v>
          </cell>
          <cell r="I2314" t="str">
            <v>M</v>
          </cell>
          <cell r="J2314" t="str">
            <v>N</v>
          </cell>
          <cell r="K2314" t="str">
            <v>RA</v>
          </cell>
          <cell r="L2314">
            <v>2</v>
          </cell>
          <cell r="M2314">
            <v>1</v>
          </cell>
          <cell r="N2314" t="str">
            <v>N</v>
          </cell>
          <cell r="O2314">
            <v>1</v>
          </cell>
          <cell r="Q2314" t="str">
            <v>30-60</v>
          </cell>
          <cell r="R2314" t="str">
            <v>B</v>
          </cell>
        </row>
        <row r="2315">
          <cell r="G2315" t="str">
            <v>Keyes</v>
          </cell>
          <cell r="H2315" t="str">
            <v>MW</v>
          </cell>
          <cell r="I2315" t="str">
            <v>M</v>
          </cell>
          <cell r="J2315" t="str">
            <v>N</v>
          </cell>
          <cell r="K2315" t="str">
            <v>RA</v>
          </cell>
          <cell r="L2315">
            <v>4</v>
          </cell>
          <cell r="M2315">
            <v>2</v>
          </cell>
          <cell r="N2315" t="str">
            <v>N</v>
          </cell>
          <cell r="O2315">
            <v>1</v>
          </cell>
          <cell r="Q2315" t="str">
            <v>60-90</v>
          </cell>
          <cell r="R2315" t="str">
            <v>B</v>
          </cell>
        </row>
        <row r="2316">
          <cell r="G2316" t="str">
            <v>Rozzi</v>
          </cell>
          <cell r="H2316" t="str">
            <v>NJ</v>
          </cell>
          <cell r="I2316" t="str">
            <v>D</v>
          </cell>
          <cell r="J2316" t="str">
            <v>O</v>
          </cell>
          <cell r="K2316" t="str">
            <v>RA</v>
          </cell>
          <cell r="L2316">
            <v>2</v>
          </cell>
          <cell r="M2316">
            <v>2</v>
          </cell>
          <cell r="N2316" t="str">
            <v>N</v>
          </cell>
          <cell r="O2316">
            <v>1</v>
          </cell>
          <cell r="Q2316" t="str">
            <v>30-60</v>
          </cell>
          <cell r="R2316" t="str">
            <v>B</v>
          </cell>
        </row>
        <row r="2317">
          <cell r="G2317" t="str">
            <v>Elliot</v>
          </cell>
          <cell r="H2317" t="str">
            <v>NYC</v>
          </cell>
          <cell r="I2317" t="str">
            <v>M</v>
          </cell>
          <cell r="J2317" t="str">
            <v>M</v>
          </cell>
          <cell r="K2317" t="str">
            <v>RA</v>
          </cell>
          <cell r="L2317" t="str">
            <v>M</v>
          </cell>
          <cell r="M2317">
            <v>3</v>
          </cell>
          <cell r="N2317" t="str">
            <v>N</v>
          </cell>
          <cell r="O2317">
            <v>3</v>
          </cell>
          <cell r="Q2317" t="str">
            <v>30-60</v>
          </cell>
          <cell r="R2317" t="str">
            <v>R</v>
          </cell>
          <cell r="W2317">
            <v>37856</v>
          </cell>
        </row>
        <row r="2318">
          <cell r="G2318" t="str">
            <v>Aguilora</v>
          </cell>
          <cell r="H2318" t="str">
            <v>USA</v>
          </cell>
          <cell r="I2318" t="str">
            <v>M</v>
          </cell>
          <cell r="J2318" t="str">
            <v>M</v>
          </cell>
          <cell r="K2318" t="str">
            <v>RA</v>
          </cell>
          <cell r="L2318">
            <v>2</v>
          </cell>
          <cell r="M2318">
            <v>2</v>
          </cell>
          <cell r="N2318" t="str">
            <v>Y</v>
          </cell>
          <cell r="O2318">
            <v>1</v>
          </cell>
          <cell r="Q2318" t="str">
            <v>60-90</v>
          </cell>
          <cell r="R2318" t="str">
            <v>R</v>
          </cell>
          <cell r="W2318">
            <v>37856</v>
          </cell>
        </row>
        <row r="2319">
          <cell r="G2319" t="str">
            <v>Aguilora</v>
          </cell>
          <cell r="H2319" t="str">
            <v>USA</v>
          </cell>
          <cell r="I2319" t="str">
            <v>M</v>
          </cell>
          <cell r="J2319" t="str">
            <v>M</v>
          </cell>
          <cell r="L2319">
            <v>2</v>
          </cell>
          <cell r="M2319">
            <v>2</v>
          </cell>
          <cell r="N2319" t="str">
            <v>Y</v>
          </cell>
          <cell r="O2319">
            <v>1</v>
          </cell>
          <cell r="Q2319" t="str">
            <v>60-90</v>
          </cell>
          <cell r="R2319" t="str">
            <v>R</v>
          </cell>
          <cell r="W2319">
            <v>0</v>
          </cell>
        </row>
        <row r="2320">
          <cell r="G2320" t="str">
            <v>Azaria</v>
          </cell>
          <cell r="H2320" t="str">
            <v>NYC</v>
          </cell>
          <cell r="I2320" t="str">
            <v>O</v>
          </cell>
          <cell r="J2320" t="str">
            <v>O</v>
          </cell>
          <cell r="L2320">
            <v>2</v>
          </cell>
          <cell r="M2320">
            <v>2</v>
          </cell>
          <cell r="N2320" t="str">
            <v>N</v>
          </cell>
          <cell r="O2320">
            <v>1</v>
          </cell>
          <cell r="Q2320" t="str">
            <v>30-60</v>
          </cell>
          <cell r="R2320" t="str">
            <v>B</v>
          </cell>
          <cell r="S2320" t="str">
            <v>Adina Equities</v>
          </cell>
          <cell r="W2320">
            <v>37857</v>
          </cell>
        </row>
        <row r="2321">
          <cell r="G2321" t="str">
            <v>Hefferman</v>
          </cell>
          <cell r="H2321" t="str">
            <v>NYC</v>
          </cell>
          <cell r="I2321" t="str">
            <v>U</v>
          </cell>
          <cell r="J2321" t="str">
            <v>O</v>
          </cell>
          <cell r="K2321" t="str">
            <v>RA</v>
          </cell>
          <cell r="L2321">
            <v>2</v>
          </cell>
          <cell r="M2321">
            <v>2</v>
          </cell>
          <cell r="N2321" t="str">
            <v>N</v>
          </cell>
          <cell r="O2321">
            <v>1</v>
          </cell>
          <cell r="Q2321" t="str">
            <v>60-90</v>
          </cell>
          <cell r="R2321" t="str">
            <v>W</v>
          </cell>
          <cell r="S2321" t="str">
            <v>Adina Equities</v>
          </cell>
          <cell r="W2321">
            <v>37857</v>
          </cell>
        </row>
        <row r="2322">
          <cell r="G2322" t="str">
            <v>Martinez</v>
          </cell>
          <cell r="H2322" t="str">
            <v>W</v>
          </cell>
          <cell r="I2322" t="str">
            <v>M</v>
          </cell>
          <cell r="J2322" t="str">
            <v>U</v>
          </cell>
          <cell r="K2322" t="str">
            <v>RA</v>
          </cell>
          <cell r="L2322">
            <v>4</v>
          </cell>
          <cell r="M2322">
            <v>4</v>
          </cell>
          <cell r="N2322" t="str">
            <v>N</v>
          </cell>
          <cell r="O2322">
            <v>3</v>
          </cell>
          <cell r="Q2322" t="str">
            <v>30-60</v>
          </cell>
          <cell r="R2322" t="str">
            <v>B</v>
          </cell>
          <cell r="S2322" t="str">
            <v>Solofts</v>
          </cell>
          <cell r="W2322">
            <v>37857</v>
          </cell>
        </row>
        <row r="2323">
          <cell r="G2323" t="str">
            <v>Goh</v>
          </cell>
          <cell r="H2323" t="str">
            <v>T</v>
          </cell>
          <cell r="I2323" t="str">
            <v>D</v>
          </cell>
          <cell r="J2323" t="str">
            <v>U</v>
          </cell>
          <cell r="K2323" t="str">
            <v>RA</v>
          </cell>
          <cell r="L2323">
            <v>5</v>
          </cell>
          <cell r="M2323">
            <v>3</v>
          </cell>
          <cell r="N2323" t="str">
            <v>N</v>
          </cell>
          <cell r="O2323">
            <v>3</v>
          </cell>
          <cell r="Q2323" t="str">
            <v>30-60</v>
          </cell>
          <cell r="R2323" t="str">
            <v>W</v>
          </cell>
          <cell r="S2323" t="str">
            <v>Solofts</v>
          </cell>
          <cell r="W2323">
            <v>37857</v>
          </cell>
        </row>
        <row r="2324">
          <cell r="G2324" t="str">
            <v>Stack</v>
          </cell>
          <cell r="H2324" t="str">
            <v>NJ</v>
          </cell>
          <cell r="I2324" t="str">
            <v>M</v>
          </cell>
          <cell r="J2324" t="str">
            <v>P</v>
          </cell>
          <cell r="K2324" t="str">
            <v>RH</v>
          </cell>
          <cell r="L2324">
            <v>4</v>
          </cell>
          <cell r="M2324">
            <v>2</v>
          </cell>
          <cell r="N2324" t="str">
            <v>Y</v>
          </cell>
          <cell r="O2324">
            <v>2</v>
          </cell>
          <cell r="Q2324" t="str">
            <v>30-60</v>
          </cell>
          <cell r="R2324" t="str">
            <v>O</v>
          </cell>
          <cell r="S2324" t="str">
            <v>Solofts</v>
          </cell>
        </row>
        <row r="2325">
          <cell r="G2325" t="str">
            <v>Nakahara</v>
          </cell>
          <cell r="H2325" t="str">
            <v>NYC</v>
          </cell>
          <cell r="I2325" t="str">
            <v>D</v>
          </cell>
          <cell r="J2325" t="str">
            <v>M</v>
          </cell>
          <cell r="K2325" t="str">
            <v>RA</v>
          </cell>
          <cell r="L2325">
            <v>4</v>
          </cell>
          <cell r="M2325">
            <v>2</v>
          </cell>
          <cell r="N2325" t="str">
            <v>N</v>
          </cell>
          <cell r="O2325">
            <v>1</v>
          </cell>
          <cell r="Q2325" t="str">
            <v>30-60</v>
          </cell>
          <cell r="R2325" t="str">
            <v>W</v>
          </cell>
        </row>
        <row r="2326">
          <cell r="G2326" t="str">
            <v>Martin</v>
          </cell>
          <cell r="H2326" t="str">
            <v>NYC</v>
          </cell>
          <cell r="I2326" t="str">
            <v>M</v>
          </cell>
          <cell r="J2326" t="str">
            <v>U</v>
          </cell>
          <cell r="K2326" t="str">
            <v>RA</v>
          </cell>
          <cell r="L2326">
            <v>2</v>
          </cell>
          <cell r="M2326">
            <v>2</v>
          </cell>
          <cell r="N2326" t="str">
            <v>N</v>
          </cell>
          <cell r="O2326">
            <v>1</v>
          </cell>
          <cell r="Q2326" t="str">
            <v>30-60</v>
          </cell>
          <cell r="R2326" t="str">
            <v>W</v>
          </cell>
        </row>
        <row r="2327">
          <cell r="G2327" t="str">
            <v>Marcac</v>
          </cell>
          <cell r="H2327" t="str">
            <v>UE</v>
          </cell>
          <cell r="I2327" t="str">
            <v>M</v>
          </cell>
          <cell r="J2327" t="str">
            <v>S</v>
          </cell>
          <cell r="K2327" t="str">
            <v>OC</v>
          </cell>
          <cell r="L2327">
            <v>3</v>
          </cell>
          <cell r="M2327">
            <v>4</v>
          </cell>
          <cell r="N2327" t="str">
            <v>N</v>
          </cell>
          <cell r="O2327">
            <v>3</v>
          </cell>
          <cell r="Q2327" t="str">
            <v>30-60</v>
          </cell>
          <cell r="R2327" t="str">
            <v>W</v>
          </cell>
        </row>
        <row r="2328">
          <cell r="G2328" t="str">
            <v>Border</v>
          </cell>
          <cell r="H2328" t="str">
            <v>BPC</v>
          </cell>
          <cell r="I2328" t="str">
            <v>D</v>
          </cell>
          <cell r="J2328" t="str">
            <v>N</v>
          </cell>
          <cell r="K2328" t="str">
            <v>OC</v>
          </cell>
          <cell r="L2328">
            <v>4</v>
          </cell>
          <cell r="M2328">
            <v>4</v>
          </cell>
          <cell r="N2328" t="str">
            <v>N</v>
          </cell>
          <cell r="O2328">
            <v>1</v>
          </cell>
          <cell r="Q2328" t="str">
            <v>60-90</v>
          </cell>
          <cell r="R2328" t="str">
            <v>W</v>
          </cell>
        </row>
        <row r="2329">
          <cell r="G2329" t="str">
            <v>Kraus</v>
          </cell>
          <cell r="H2329" t="str">
            <v>UW</v>
          </cell>
          <cell r="I2329" t="str">
            <v>M</v>
          </cell>
          <cell r="J2329" t="str">
            <v>S</v>
          </cell>
          <cell r="K2329" t="str">
            <v>OC</v>
          </cell>
          <cell r="L2329">
            <v>5</v>
          </cell>
          <cell r="M2329">
            <v>2</v>
          </cell>
          <cell r="N2329" t="str">
            <v>N</v>
          </cell>
          <cell r="O2329">
            <v>2</v>
          </cell>
          <cell r="Q2329" t="str">
            <v>30-60</v>
          </cell>
          <cell r="R2329" t="str">
            <v>N</v>
          </cell>
        </row>
        <row r="2330">
          <cell r="G2330" t="str">
            <v>Mansfield</v>
          </cell>
          <cell r="H2330" t="str">
            <v>T</v>
          </cell>
          <cell r="I2330" t="str">
            <v>D</v>
          </cell>
          <cell r="J2330" t="str">
            <v>N</v>
          </cell>
          <cell r="K2330" t="str">
            <v>RA</v>
          </cell>
          <cell r="L2330">
            <v>2</v>
          </cell>
          <cell r="M2330">
            <v>5</v>
          </cell>
          <cell r="N2330" t="str">
            <v>N</v>
          </cell>
          <cell r="O2330">
            <v>2</v>
          </cell>
          <cell r="Q2330" t="str">
            <v>30-60</v>
          </cell>
          <cell r="R2330" t="str">
            <v>W</v>
          </cell>
        </row>
        <row r="2331">
          <cell r="G2331" t="str">
            <v>Hennings</v>
          </cell>
          <cell r="H2331" t="str">
            <v>T</v>
          </cell>
          <cell r="I2331" t="str">
            <v>D</v>
          </cell>
          <cell r="J2331" t="str">
            <v>N</v>
          </cell>
          <cell r="K2331" t="str">
            <v>U</v>
          </cell>
          <cell r="L2331">
            <v>2</v>
          </cell>
          <cell r="M2331">
            <v>3</v>
          </cell>
          <cell r="N2331" t="str">
            <v>N</v>
          </cell>
          <cell r="O2331">
            <v>2</v>
          </cell>
          <cell r="Q2331" t="str">
            <v>30-60</v>
          </cell>
          <cell r="R2331" t="str">
            <v>W</v>
          </cell>
        </row>
        <row r="2332">
          <cell r="G2332" t="str">
            <v>Grove</v>
          </cell>
          <cell r="H2332" t="str">
            <v>T</v>
          </cell>
          <cell r="I2332" t="str">
            <v>D</v>
          </cell>
          <cell r="J2332" t="str">
            <v>O</v>
          </cell>
          <cell r="K2332" t="str">
            <v>RA</v>
          </cell>
          <cell r="L2332">
            <v>4</v>
          </cell>
          <cell r="M2332">
            <v>3</v>
          </cell>
          <cell r="N2332" t="str">
            <v>Y</v>
          </cell>
          <cell r="O2332">
            <v>2</v>
          </cell>
          <cell r="Q2332" t="str">
            <v>30-60</v>
          </cell>
          <cell r="R2332" t="str">
            <v>W</v>
          </cell>
        </row>
        <row r="2333">
          <cell r="G2333" t="str">
            <v>Baldmar</v>
          </cell>
          <cell r="H2333" t="str">
            <v>CT</v>
          </cell>
          <cell r="I2333" t="str">
            <v>D</v>
          </cell>
          <cell r="J2333" t="str">
            <v>M</v>
          </cell>
          <cell r="K2333" t="str">
            <v>OH</v>
          </cell>
          <cell r="L2333">
            <v>4</v>
          </cell>
          <cell r="M2333">
            <v>4</v>
          </cell>
          <cell r="N2333" t="str">
            <v>N</v>
          </cell>
          <cell r="O2333">
            <v>3</v>
          </cell>
          <cell r="Q2333" t="str">
            <v>30-60</v>
          </cell>
          <cell r="R2333" t="str">
            <v>N</v>
          </cell>
        </row>
        <row r="2334">
          <cell r="G2334" t="str">
            <v>Spages</v>
          </cell>
          <cell r="H2334" t="str">
            <v>BPC</v>
          </cell>
          <cell r="I2334" t="str">
            <v>D</v>
          </cell>
          <cell r="J2334" t="str">
            <v>U</v>
          </cell>
          <cell r="K2334" t="str">
            <v>RA</v>
          </cell>
          <cell r="L2334">
            <v>5</v>
          </cell>
          <cell r="M2334">
            <v>4</v>
          </cell>
          <cell r="N2334" t="str">
            <v>N</v>
          </cell>
          <cell r="O2334">
            <v>2</v>
          </cell>
          <cell r="Q2334" t="str">
            <v>60-90</v>
          </cell>
          <cell r="R2334" t="str">
            <v>W</v>
          </cell>
        </row>
        <row r="2335">
          <cell r="G2335" t="str">
            <v>Wintner</v>
          </cell>
          <cell r="H2335" t="str">
            <v>ME</v>
          </cell>
          <cell r="I2335" t="str">
            <v>M</v>
          </cell>
          <cell r="J2335" t="str">
            <v>U</v>
          </cell>
          <cell r="K2335" t="str">
            <v>RA</v>
          </cell>
          <cell r="L2335">
            <v>4</v>
          </cell>
          <cell r="M2335">
            <v>4</v>
          </cell>
          <cell r="N2335" t="str">
            <v>N</v>
          </cell>
          <cell r="O2335">
            <v>1</v>
          </cell>
          <cell r="Q2335" t="str">
            <v>60-90</v>
          </cell>
          <cell r="R2335" t="str">
            <v>R</v>
          </cell>
        </row>
        <row r="2336">
          <cell r="G2336" t="str">
            <v>Lesko</v>
          </cell>
          <cell r="H2336" t="str">
            <v>TRI</v>
          </cell>
          <cell r="I2336" t="str">
            <v>O</v>
          </cell>
          <cell r="J2336" t="str">
            <v>S</v>
          </cell>
          <cell r="K2336" t="str">
            <v>OH</v>
          </cell>
          <cell r="L2336">
            <v>5</v>
          </cell>
          <cell r="M2336">
            <v>2</v>
          </cell>
          <cell r="N2336" t="str">
            <v>N</v>
          </cell>
          <cell r="O2336">
            <v>2</v>
          </cell>
          <cell r="Q2336" t="str">
            <v>60-90</v>
          </cell>
          <cell r="R2336" t="str">
            <v>N</v>
          </cell>
        </row>
        <row r="2337">
          <cell r="G2337" t="str">
            <v>Bolstad</v>
          </cell>
          <cell r="H2337" t="str">
            <v>NYC</v>
          </cell>
          <cell r="I2337" t="str">
            <v>D</v>
          </cell>
          <cell r="J2337" t="str">
            <v>U</v>
          </cell>
          <cell r="K2337" t="str">
            <v>RA</v>
          </cell>
          <cell r="L2337">
            <v>2</v>
          </cell>
          <cell r="M2337">
            <v>1</v>
          </cell>
          <cell r="N2337" t="str">
            <v>N</v>
          </cell>
          <cell r="O2337" t="str">
            <v>S</v>
          </cell>
          <cell r="Q2337" t="str">
            <v>60-90</v>
          </cell>
          <cell r="R2337" t="str">
            <v>W</v>
          </cell>
        </row>
        <row r="2338">
          <cell r="G2338" t="str">
            <v>Wyckoff</v>
          </cell>
          <cell r="H2338" t="str">
            <v>NYC</v>
          </cell>
          <cell r="I2338" t="str">
            <v>M</v>
          </cell>
          <cell r="J2338" t="str">
            <v>N</v>
          </cell>
          <cell r="K2338" t="str">
            <v>RA</v>
          </cell>
          <cell r="L2338">
            <v>2</v>
          </cell>
          <cell r="M2338">
            <v>1</v>
          </cell>
          <cell r="N2338" t="str">
            <v>Y</v>
          </cell>
          <cell r="O2338">
            <v>2</v>
          </cell>
          <cell r="Q2338" t="str">
            <v>30-60</v>
          </cell>
          <cell r="R2338" t="str">
            <v>W</v>
          </cell>
          <cell r="W2338">
            <v>37857</v>
          </cell>
        </row>
        <row r="2339">
          <cell r="G2339" t="str">
            <v>Wyckoff</v>
          </cell>
          <cell r="H2339" t="str">
            <v>NYC</v>
          </cell>
          <cell r="I2339" t="str">
            <v>M</v>
          </cell>
          <cell r="J2339" t="str">
            <v>N</v>
          </cell>
          <cell r="K2339" t="str">
            <v>RA</v>
          </cell>
          <cell r="L2339">
            <v>2</v>
          </cell>
          <cell r="M2339">
            <v>1</v>
          </cell>
          <cell r="N2339" t="str">
            <v>Y</v>
          </cell>
          <cell r="O2339">
            <v>2</v>
          </cell>
          <cell r="Q2339" t="str">
            <v>30-60</v>
          </cell>
          <cell r="R2339" t="str">
            <v>W</v>
          </cell>
          <cell r="W2339">
            <v>0</v>
          </cell>
        </row>
        <row r="2340">
          <cell r="G2340" t="str">
            <v>Harris</v>
          </cell>
          <cell r="H2340" t="str">
            <v>NJ</v>
          </cell>
          <cell r="I2340" t="str">
            <v>D</v>
          </cell>
          <cell r="J2340" t="str">
            <v>O</v>
          </cell>
          <cell r="K2340" t="str">
            <v>RH</v>
          </cell>
          <cell r="L2340">
            <v>5</v>
          </cell>
          <cell r="N2340" t="str">
            <v>N</v>
          </cell>
          <cell r="O2340">
            <v>2</v>
          </cell>
          <cell r="Q2340" t="str">
            <v>30-60</v>
          </cell>
          <cell r="R2340" t="str">
            <v>W</v>
          </cell>
          <cell r="W2340">
            <v>37858</v>
          </cell>
        </row>
        <row r="2341">
          <cell r="G2341" t="str">
            <v>Coppa</v>
          </cell>
          <cell r="H2341" t="str">
            <v>T</v>
          </cell>
          <cell r="I2341" t="str">
            <v>M</v>
          </cell>
          <cell r="J2341" t="str">
            <v>O</v>
          </cell>
          <cell r="K2341" t="str">
            <v>RA</v>
          </cell>
          <cell r="L2341">
            <v>5</v>
          </cell>
          <cell r="M2341">
            <v>1</v>
          </cell>
          <cell r="N2341" t="str">
            <v>N</v>
          </cell>
          <cell r="O2341">
            <v>1</v>
          </cell>
          <cell r="Q2341" t="str">
            <v>30-60</v>
          </cell>
          <cell r="R2341" t="str">
            <v>N</v>
          </cell>
          <cell r="W2341">
            <v>37858</v>
          </cell>
        </row>
        <row r="2342">
          <cell r="G2342" t="str">
            <v>Courtney</v>
          </cell>
          <cell r="H2342" t="str">
            <v>BPC</v>
          </cell>
          <cell r="I2342" t="str">
            <v>D</v>
          </cell>
          <cell r="J2342" t="str">
            <v>O</v>
          </cell>
          <cell r="K2342" t="str">
            <v>RA</v>
          </cell>
          <cell r="L2342">
            <v>5</v>
          </cell>
          <cell r="M2342">
            <v>1</v>
          </cell>
          <cell r="N2342" t="str">
            <v>N</v>
          </cell>
          <cell r="O2342">
            <v>1</v>
          </cell>
          <cell r="Q2342" t="str">
            <v>60-90</v>
          </cell>
          <cell r="R2342" t="str">
            <v>W</v>
          </cell>
          <cell r="W2342">
            <v>37858</v>
          </cell>
        </row>
        <row r="2343">
          <cell r="G2343" t="str">
            <v>Sanderlin</v>
          </cell>
          <cell r="H2343" t="str">
            <v>CT</v>
          </cell>
          <cell r="I2343" t="str">
            <v>O</v>
          </cell>
          <cell r="J2343" t="str">
            <v>M</v>
          </cell>
          <cell r="K2343" t="str">
            <v>RH</v>
          </cell>
          <cell r="L2343">
            <v>4</v>
          </cell>
          <cell r="M2343">
            <v>3</v>
          </cell>
          <cell r="N2343" t="str">
            <v>Y</v>
          </cell>
          <cell r="O2343">
            <v>3</v>
          </cell>
          <cell r="Q2343" t="str">
            <v>60-90</v>
          </cell>
          <cell r="R2343" t="str">
            <v>N</v>
          </cell>
          <cell r="W2343">
            <v>37858</v>
          </cell>
        </row>
        <row r="2344">
          <cell r="G2344" t="str">
            <v>Fiddle</v>
          </cell>
          <cell r="H2344" t="str">
            <v>NYC</v>
          </cell>
          <cell r="I2344" t="str">
            <v>D</v>
          </cell>
          <cell r="J2344" t="str">
            <v>N</v>
          </cell>
          <cell r="K2344" t="str">
            <v>OC</v>
          </cell>
          <cell r="L2344">
            <v>5</v>
          </cell>
          <cell r="M2344">
            <v>3</v>
          </cell>
          <cell r="N2344" t="str">
            <v>N</v>
          </cell>
          <cell r="O2344">
            <v>3</v>
          </cell>
          <cell r="Q2344" t="str">
            <v>30-60</v>
          </cell>
          <cell r="R2344" t="str">
            <v>B</v>
          </cell>
          <cell r="S2344" t="str">
            <v>CITIHAB</v>
          </cell>
        </row>
        <row r="2345">
          <cell r="G2345" t="str">
            <v>Dochow</v>
          </cell>
          <cell r="H2345" t="str">
            <v>USA</v>
          </cell>
          <cell r="I2345" t="str">
            <v>D</v>
          </cell>
          <cell r="J2345" t="str">
            <v>M</v>
          </cell>
          <cell r="K2345" t="str">
            <v>OH</v>
          </cell>
          <cell r="L2345">
            <v>3</v>
          </cell>
          <cell r="M2345">
            <v>3</v>
          </cell>
          <cell r="N2345" t="str">
            <v>N</v>
          </cell>
          <cell r="O2345">
            <v>1</v>
          </cell>
          <cell r="Q2345" t="str">
            <v>60-90</v>
          </cell>
          <cell r="R2345" t="str">
            <v>R</v>
          </cell>
          <cell r="S2345" t="str">
            <v>FRIEND</v>
          </cell>
        </row>
        <row r="2346">
          <cell r="G2346" t="str">
            <v>Hartford</v>
          </cell>
          <cell r="H2346" t="str">
            <v>BPC</v>
          </cell>
          <cell r="I2346" t="str">
            <v>D</v>
          </cell>
          <cell r="J2346" t="str">
            <v>S</v>
          </cell>
          <cell r="K2346" t="str">
            <v>OH</v>
          </cell>
          <cell r="L2346">
            <v>1</v>
          </cell>
          <cell r="M2346">
            <v>2</v>
          </cell>
          <cell r="N2346" t="str">
            <v>N</v>
          </cell>
          <cell r="O2346">
            <v>2</v>
          </cell>
          <cell r="Q2346" t="str">
            <v>60-90</v>
          </cell>
          <cell r="R2346" t="str">
            <v>W</v>
          </cell>
          <cell r="S2346" t="str">
            <v>FRIEND</v>
          </cell>
        </row>
        <row r="2347">
          <cell r="G2347" t="str">
            <v>Wickenlamp</v>
          </cell>
          <cell r="H2347" t="str">
            <v>BPC</v>
          </cell>
          <cell r="I2347" t="str">
            <v>D</v>
          </cell>
          <cell r="J2347" t="str">
            <v>N</v>
          </cell>
          <cell r="K2347" t="str">
            <v>RA</v>
          </cell>
          <cell r="L2347">
            <v>5</v>
          </cell>
          <cell r="M2347">
            <v>1</v>
          </cell>
          <cell r="N2347" t="str">
            <v>N</v>
          </cell>
          <cell r="O2347">
            <v>2</v>
          </cell>
          <cell r="Q2347" t="str">
            <v>30-60</v>
          </cell>
          <cell r="R2347" t="str">
            <v>W</v>
          </cell>
          <cell r="S2347" t="str">
            <v>FRIEND</v>
          </cell>
        </row>
        <row r="2348">
          <cell r="G2348" t="str">
            <v>Aiking</v>
          </cell>
          <cell r="H2348" t="str">
            <v>UE</v>
          </cell>
          <cell r="I2348" t="str">
            <v>M</v>
          </cell>
          <cell r="J2348" t="str">
            <v>N</v>
          </cell>
          <cell r="K2348" t="str">
            <v>RA</v>
          </cell>
          <cell r="L2348">
            <v>5</v>
          </cell>
          <cell r="M2348">
            <v>1</v>
          </cell>
          <cell r="N2348" t="str">
            <v>N</v>
          </cell>
          <cell r="O2348">
            <v>1</v>
          </cell>
          <cell r="Q2348" t="str">
            <v>30-60</v>
          </cell>
          <cell r="R2348" t="str">
            <v>N</v>
          </cell>
          <cell r="W2348">
            <v>37677</v>
          </cell>
        </row>
        <row r="2349">
          <cell r="G2349" t="str">
            <v>Aiking</v>
          </cell>
          <cell r="H2349" t="str">
            <v>UE</v>
          </cell>
          <cell r="I2349" t="str">
            <v>M</v>
          </cell>
          <cell r="J2349" t="str">
            <v>N</v>
          </cell>
          <cell r="K2349" t="str">
            <v>RA</v>
          </cell>
          <cell r="L2349">
            <v>5</v>
          </cell>
          <cell r="M2349">
            <v>1</v>
          </cell>
          <cell r="N2349" t="str">
            <v>N</v>
          </cell>
          <cell r="O2349">
            <v>1</v>
          </cell>
          <cell r="Q2349" t="str">
            <v>30-60</v>
          </cell>
          <cell r="R2349" t="str">
            <v>N</v>
          </cell>
          <cell r="W2349">
            <v>0</v>
          </cell>
        </row>
        <row r="2350">
          <cell r="G2350" t="str">
            <v>MacIsaac</v>
          </cell>
          <cell r="H2350" t="str">
            <v>NYC</v>
          </cell>
          <cell r="I2350" t="str">
            <v>O</v>
          </cell>
          <cell r="J2350" t="str">
            <v>O</v>
          </cell>
          <cell r="K2350" t="str">
            <v>RA</v>
          </cell>
          <cell r="L2350">
            <v>5</v>
          </cell>
          <cell r="M2350">
            <v>5</v>
          </cell>
          <cell r="N2350" t="str">
            <v>N</v>
          </cell>
          <cell r="O2350">
            <v>2</v>
          </cell>
          <cell r="Q2350" t="str">
            <v>30-60</v>
          </cell>
          <cell r="R2350" t="str">
            <v>W</v>
          </cell>
          <cell r="W2350">
            <v>37859</v>
          </cell>
        </row>
        <row r="2351">
          <cell r="G2351" t="str">
            <v>Harrison</v>
          </cell>
          <cell r="H2351" t="str">
            <v>NYC</v>
          </cell>
          <cell r="I2351" t="str">
            <v>M</v>
          </cell>
          <cell r="J2351" t="str">
            <v>S</v>
          </cell>
          <cell r="L2351">
            <v>2</v>
          </cell>
          <cell r="M2351">
            <v>1</v>
          </cell>
          <cell r="N2351" t="str">
            <v>N</v>
          </cell>
          <cell r="O2351">
            <v>3</v>
          </cell>
          <cell r="Q2351" t="str">
            <v>60-90</v>
          </cell>
          <cell r="R2351" t="str">
            <v>N</v>
          </cell>
          <cell r="W2351">
            <v>37859</v>
          </cell>
        </row>
        <row r="2352">
          <cell r="G2352" t="str">
            <v>Hughes</v>
          </cell>
          <cell r="H2352" t="str">
            <v>TRI</v>
          </cell>
          <cell r="I2352" t="str">
            <v>O</v>
          </cell>
          <cell r="J2352" t="str">
            <v>U</v>
          </cell>
          <cell r="K2352" t="str">
            <v>RA</v>
          </cell>
          <cell r="L2352">
            <v>2</v>
          </cell>
          <cell r="M2352">
            <v>1</v>
          </cell>
          <cell r="N2352" t="str">
            <v>N</v>
          </cell>
          <cell r="O2352">
            <v>1</v>
          </cell>
          <cell r="Q2352" t="str">
            <v>60-90</v>
          </cell>
          <cell r="R2352" t="str">
            <v>R</v>
          </cell>
          <cell r="W2352">
            <v>37859</v>
          </cell>
        </row>
        <row r="2353">
          <cell r="G2353" t="str">
            <v>Horman</v>
          </cell>
          <cell r="H2353" t="str">
            <v>E</v>
          </cell>
          <cell r="I2353" t="str">
            <v>O</v>
          </cell>
          <cell r="J2353" t="str">
            <v>N</v>
          </cell>
          <cell r="K2353" t="str">
            <v>O</v>
          </cell>
          <cell r="L2353">
            <v>5</v>
          </cell>
          <cell r="M2353">
            <v>2</v>
          </cell>
          <cell r="N2353" t="str">
            <v>N</v>
          </cell>
          <cell r="O2353">
            <v>3</v>
          </cell>
          <cell r="Q2353" t="str">
            <v>30-60</v>
          </cell>
          <cell r="R2353" t="str">
            <v>N</v>
          </cell>
          <cell r="W2353">
            <v>37859</v>
          </cell>
        </row>
        <row r="2354">
          <cell r="G2354" t="str">
            <v>Baione</v>
          </cell>
          <cell r="H2354" t="str">
            <v>NYC</v>
          </cell>
          <cell r="I2354" t="str">
            <v>O</v>
          </cell>
          <cell r="J2354" t="str">
            <v>N</v>
          </cell>
          <cell r="K2354" t="str">
            <v>O</v>
          </cell>
          <cell r="L2354">
            <v>5</v>
          </cell>
          <cell r="M2354">
            <v>2</v>
          </cell>
          <cell r="O2354">
            <v>3</v>
          </cell>
          <cell r="Q2354" t="str">
            <v>30-60</v>
          </cell>
          <cell r="R2354" t="str">
            <v>N</v>
          </cell>
          <cell r="W2354">
            <v>37859</v>
          </cell>
        </row>
        <row r="2355">
          <cell r="G2355" t="str">
            <v>Keegle</v>
          </cell>
          <cell r="H2355" t="str">
            <v>E</v>
          </cell>
          <cell r="I2355" t="str">
            <v>D</v>
          </cell>
          <cell r="J2355" t="str">
            <v>U</v>
          </cell>
          <cell r="K2355" t="str">
            <v>RA</v>
          </cell>
          <cell r="L2355">
            <v>1</v>
          </cell>
          <cell r="M2355">
            <v>2</v>
          </cell>
          <cell r="O2355">
            <v>1</v>
          </cell>
          <cell r="Q2355" t="str">
            <v>30-60</v>
          </cell>
          <cell r="R2355" t="str">
            <v>W</v>
          </cell>
        </row>
        <row r="2356">
          <cell r="G2356" t="str">
            <v>Barcisui</v>
          </cell>
          <cell r="H2356" t="str">
            <v>W</v>
          </cell>
          <cell r="I2356" t="str">
            <v>D</v>
          </cell>
          <cell r="J2356" t="str">
            <v>M</v>
          </cell>
          <cell r="K2356" t="str">
            <v>RA</v>
          </cell>
          <cell r="L2356">
            <v>3</v>
          </cell>
          <cell r="M2356">
            <v>2</v>
          </cell>
          <cell r="N2356" t="str">
            <v>N</v>
          </cell>
          <cell r="O2356">
            <v>1</v>
          </cell>
          <cell r="Q2356" t="str">
            <v>30-60</v>
          </cell>
          <cell r="R2356" t="str">
            <v>B</v>
          </cell>
          <cell r="S2356" t="str">
            <v>DJ Knight</v>
          </cell>
          <cell r="W2356">
            <v>37859</v>
          </cell>
        </row>
        <row r="2357">
          <cell r="G2357" t="str">
            <v>Jenn</v>
          </cell>
          <cell r="H2357" t="str">
            <v>ME</v>
          </cell>
          <cell r="I2357" t="str">
            <v>M</v>
          </cell>
          <cell r="J2357" t="str">
            <v>N</v>
          </cell>
          <cell r="K2357" t="str">
            <v>RA</v>
          </cell>
          <cell r="L2357">
            <v>5</v>
          </cell>
          <cell r="M2357">
            <v>2</v>
          </cell>
          <cell r="N2357" t="str">
            <v>N</v>
          </cell>
          <cell r="O2357">
            <v>2</v>
          </cell>
          <cell r="Q2357" t="str">
            <v>60-90</v>
          </cell>
          <cell r="R2357" t="str">
            <v>W</v>
          </cell>
          <cell r="S2357" t="str">
            <v>DJ Knight</v>
          </cell>
          <cell r="W2357">
            <v>37859</v>
          </cell>
        </row>
        <row r="2358">
          <cell r="G2358" t="str">
            <v>Jenn</v>
          </cell>
          <cell r="H2358" t="str">
            <v>ME</v>
          </cell>
          <cell r="I2358" t="str">
            <v>M</v>
          </cell>
          <cell r="J2358" t="str">
            <v>N</v>
          </cell>
          <cell r="K2358" t="str">
            <v>RA</v>
          </cell>
          <cell r="L2358">
            <v>5</v>
          </cell>
          <cell r="M2358">
            <v>2</v>
          </cell>
          <cell r="N2358" t="str">
            <v>N</v>
          </cell>
          <cell r="O2358">
            <v>2</v>
          </cell>
          <cell r="Q2358" t="str">
            <v>60-90</v>
          </cell>
          <cell r="R2358" t="str">
            <v>W</v>
          </cell>
          <cell r="S2358" t="str">
            <v>DJ Knight</v>
          </cell>
          <cell r="W2358">
            <v>0</v>
          </cell>
        </row>
        <row r="2359">
          <cell r="G2359" t="str">
            <v>Jenn</v>
          </cell>
          <cell r="H2359" t="str">
            <v>ME</v>
          </cell>
          <cell r="I2359" t="str">
            <v>M</v>
          </cell>
          <cell r="J2359" t="str">
            <v>N</v>
          </cell>
          <cell r="K2359" t="str">
            <v>RA</v>
          </cell>
          <cell r="L2359">
            <v>5</v>
          </cell>
          <cell r="M2359">
            <v>2</v>
          </cell>
          <cell r="N2359" t="str">
            <v>N</v>
          </cell>
          <cell r="O2359">
            <v>2</v>
          </cell>
          <cell r="Q2359" t="str">
            <v>60-90</v>
          </cell>
          <cell r="R2359" t="str">
            <v>W</v>
          </cell>
          <cell r="W2359">
            <v>0</v>
          </cell>
        </row>
        <row r="2360">
          <cell r="G2360" t="str">
            <v>Kezlo</v>
          </cell>
          <cell r="H2360" t="str">
            <v>UW</v>
          </cell>
          <cell r="J2360" t="str">
            <v>N</v>
          </cell>
          <cell r="K2360" t="str">
            <v>RA</v>
          </cell>
          <cell r="M2360">
            <v>2</v>
          </cell>
          <cell r="N2360" t="str">
            <v>N</v>
          </cell>
          <cell r="O2360">
            <v>3</v>
          </cell>
          <cell r="Q2360" t="str">
            <v>60-90</v>
          </cell>
          <cell r="R2360" t="str">
            <v>N</v>
          </cell>
          <cell r="W2360">
            <v>37860</v>
          </cell>
        </row>
        <row r="2361">
          <cell r="G2361" t="str">
            <v>Walsh</v>
          </cell>
          <cell r="H2361" t="str">
            <v>NYC</v>
          </cell>
          <cell r="I2361" t="str">
            <v>O</v>
          </cell>
          <cell r="J2361" t="str">
            <v>O</v>
          </cell>
          <cell r="K2361" t="str">
            <v>OH</v>
          </cell>
          <cell r="L2361">
            <v>4</v>
          </cell>
          <cell r="M2361">
            <v>2</v>
          </cell>
          <cell r="N2361" t="str">
            <v>N</v>
          </cell>
          <cell r="O2361">
            <v>3</v>
          </cell>
          <cell r="Q2361" t="str">
            <v>30-60</v>
          </cell>
          <cell r="R2361" t="str">
            <v>O</v>
          </cell>
          <cell r="W2361">
            <v>37860</v>
          </cell>
        </row>
        <row r="2362">
          <cell r="G2362" t="str">
            <v>Profit</v>
          </cell>
          <cell r="H2362" t="str">
            <v>T</v>
          </cell>
          <cell r="I2362" t="str">
            <v>O</v>
          </cell>
          <cell r="J2362" t="str">
            <v>O</v>
          </cell>
          <cell r="K2362" t="str">
            <v>RA</v>
          </cell>
          <cell r="L2362">
            <v>2</v>
          </cell>
          <cell r="M2362">
            <v>2</v>
          </cell>
          <cell r="N2362" t="str">
            <v>N</v>
          </cell>
          <cell r="O2362">
            <v>2</v>
          </cell>
          <cell r="Q2362" t="str">
            <v>60-90</v>
          </cell>
          <cell r="R2362" t="str">
            <v>W</v>
          </cell>
          <cell r="W2362">
            <v>37860</v>
          </cell>
        </row>
        <row r="2363">
          <cell r="G2363" t="str">
            <v>Soda</v>
          </cell>
          <cell r="H2363" t="str">
            <v>E</v>
          </cell>
          <cell r="I2363" t="str">
            <v>O</v>
          </cell>
          <cell r="J2363" t="str">
            <v>O</v>
          </cell>
          <cell r="K2363" t="str">
            <v>RA</v>
          </cell>
          <cell r="L2363">
            <v>3</v>
          </cell>
          <cell r="M2363">
            <v>2</v>
          </cell>
          <cell r="N2363" t="str">
            <v>N</v>
          </cell>
          <cell r="O2363">
            <v>1</v>
          </cell>
          <cell r="Q2363" t="str">
            <v>60-90</v>
          </cell>
          <cell r="R2363" t="str">
            <v>W</v>
          </cell>
          <cell r="W2363">
            <v>37860</v>
          </cell>
        </row>
        <row r="2364">
          <cell r="G2364" t="str">
            <v>Kylberg</v>
          </cell>
          <cell r="H2364" t="str">
            <v>T</v>
          </cell>
          <cell r="I2364" t="str">
            <v>D</v>
          </cell>
          <cell r="J2364" t="str">
            <v>N</v>
          </cell>
          <cell r="K2364" t="str">
            <v>RA</v>
          </cell>
          <cell r="L2364">
            <v>3</v>
          </cell>
          <cell r="M2364">
            <v>3</v>
          </cell>
          <cell r="N2364" t="str">
            <v>N</v>
          </cell>
          <cell r="O2364">
            <v>2</v>
          </cell>
          <cell r="Q2364" t="str">
            <v>60-90</v>
          </cell>
          <cell r="R2364" t="str">
            <v>W</v>
          </cell>
          <cell r="W2364">
            <v>37860</v>
          </cell>
        </row>
        <row r="2365">
          <cell r="G2365" t="str">
            <v>Cashel</v>
          </cell>
          <cell r="H2365" t="str">
            <v>TRI</v>
          </cell>
          <cell r="I2365" t="str">
            <v>D</v>
          </cell>
          <cell r="J2365" t="str">
            <v>U</v>
          </cell>
          <cell r="K2365" t="str">
            <v>RA</v>
          </cell>
          <cell r="L2365">
            <v>3</v>
          </cell>
          <cell r="M2365">
            <v>2</v>
          </cell>
          <cell r="N2365" t="str">
            <v>Y</v>
          </cell>
          <cell r="O2365">
            <v>1</v>
          </cell>
          <cell r="Q2365" t="str">
            <v>60-90</v>
          </cell>
          <cell r="R2365" t="str">
            <v>W</v>
          </cell>
          <cell r="W2365">
            <v>37860</v>
          </cell>
        </row>
        <row r="2366">
          <cell r="G2366" t="str">
            <v>Choe</v>
          </cell>
          <cell r="H2366" t="str">
            <v>NJ</v>
          </cell>
          <cell r="I2366" t="str">
            <v>O</v>
          </cell>
          <cell r="J2366" t="str">
            <v>M</v>
          </cell>
          <cell r="K2366" t="str">
            <v>RH</v>
          </cell>
          <cell r="L2366">
            <v>1</v>
          </cell>
          <cell r="M2366">
            <v>1</v>
          </cell>
          <cell r="N2366" t="str">
            <v>Y</v>
          </cell>
          <cell r="O2366">
            <v>1</v>
          </cell>
          <cell r="Q2366" t="str">
            <v>60-90</v>
          </cell>
          <cell r="R2366" t="str">
            <v>N</v>
          </cell>
        </row>
        <row r="2367">
          <cell r="G2367" t="str">
            <v>Shraga</v>
          </cell>
          <cell r="H2367" t="str">
            <v>O</v>
          </cell>
          <cell r="I2367" t="str">
            <v>D</v>
          </cell>
          <cell r="J2367" t="str">
            <v>M</v>
          </cell>
          <cell r="K2367" t="str">
            <v>RH</v>
          </cell>
          <cell r="L2367">
            <v>5</v>
          </cell>
          <cell r="M2367">
            <v>1</v>
          </cell>
          <cell r="N2367" t="str">
            <v>Y</v>
          </cell>
          <cell r="O2367">
            <v>3</v>
          </cell>
          <cell r="Q2367" t="str">
            <v>30-60</v>
          </cell>
          <cell r="R2367" t="str">
            <v>B</v>
          </cell>
          <cell r="S2367" t="str">
            <v>Citihabitats</v>
          </cell>
        </row>
        <row r="2368">
          <cell r="G2368" t="str">
            <v>Hawood</v>
          </cell>
          <cell r="H2368" t="str">
            <v>O</v>
          </cell>
          <cell r="I2368" t="str">
            <v>O</v>
          </cell>
          <cell r="J2368" t="str">
            <v>M</v>
          </cell>
          <cell r="K2368" t="str">
            <v>OH</v>
          </cell>
          <cell r="L2368">
            <v>5</v>
          </cell>
          <cell r="M2368">
            <v>1</v>
          </cell>
          <cell r="N2368" t="str">
            <v>N</v>
          </cell>
          <cell r="O2368">
            <v>2</v>
          </cell>
          <cell r="Q2368" t="str">
            <v>30-60</v>
          </cell>
          <cell r="R2368" t="str">
            <v>B</v>
          </cell>
          <cell r="S2368" t="str">
            <v>randy ladner</v>
          </cell>
          <cell r="W2368">
            <v>37860</v>
          </cell>
        </row>
        <row r="2369">
          <cell r="G2369" t="str">
            <v>Hawood</v>
          </cell>
          <cell r="H2369" t="str">
            <v>O</v>
          </cell>
          <cell r="I2369" t="str">
            <v>O</v>
          </cell>
          <cell r="J2369" t="str">
            <v>M</v>
          </cell>
          <cell r="K2369" t="str">
            <v>OH</v>
          </cell>
          <cell r="L2369">
            <v>5</v>
          </cell>
          <cell r="M2369">
            <v>1</v>
          </cell>
          <cell r="N2369" t="str">
            <v>N</v>
          </cell>
          <cell r="O2369">
            <v>2</v>
          </cell>
          <cell r="Q2369" t="str">
            <v>30-60</v>
          </cell>
          <cell r="R2369" t="str">
            <v>B</v>
          </cell>
          <cell r="S2369" t="str">
            <v>randy ladner</v>
          </cell>
          <cell r="W2369">
            <v>0</v>
          </cell>
        </row>
        <row r="2370">
          <cell r="G2370" t="str">
            <v>Halleacl</v>
          </cell>
          <cell r="H2370" t="str">
            <v>USA</v>
          </cell>
          <cell r="I2370" t="str">
            <v>O</v>
          </cell>
          <cell r="J2370" t="str">
            <v>M</v>
          </cell>
          <cell r="K2370" t="str">
            <v>RA</v>
          </cell>
          <cell r="L2370">
            <v>5</v>
          </cell>
          <cell r="M2370">
            <v>1</v>
          </cell>
          <cell r="N2370" t="str">
            <v>N</v>
          </cell>
          <cell r="O2370">
            <v>3</v>
          </cell>
          <cell r="Q2370" t="str">
            <v>60-90</v>
          </cell>
          <cell r="R2370" t="str">
            <v>W</v>
          </cell>
          <cell r="S2370" t="str">
            <v>randy ladner</v>
          </cell>
          <cell r="W2370">
            <v>38227</v>
          </cell>
        </row>
        <row r="2371">
          <cell r="G2371" t="str">
            <v>Ruttshausen</v>
          </cell>
          <cell r="H2371" t="str">
            <v>T</v>
          </cell>
          <cell r="I2371" t="str">
            <v>D</v>
          </cell>
          <cell r="J2371" t="str">
            <v>O</v>
          </cell>
          <cell r="K2371" t="str">
            <v>OC</v>
          </cell>
          <cell r="L2371">
            <v>3</v>
          </cell>
          <cell r="N2371" t="str">
            <v>N</v>
          </cell>
          <cell r="O2371">
            <v>3</v>
          </cell>
          <cell r="Q2371" t="str">
            <v>30-60</v>
          </cell>
          <cell r="R2371" t="str">
            <v>W</v>
          </cell>
          <cell r="W2371">
            <v>38227</v>
          </cell>
        </row>
        <row r="2372">
          <cell r="G2372" t="str">
            <v>Boyd</v>
          </cell>
          <cell r="H2372" t="str">
            <v>BPC</v>
          </cell>
          <cell r="I2372" t="str">
            <v>D</v>
          </cell>
          <cell r="J2372" t="str">
            <v>O</v>
          </cell>
          <cell r="K2372" t="str">
            <v>OC</v>
          </cell>
          <cell r="L2372">
            <v>4</v>
          </cell>
          <cell r="M2372">
            <v>4</v>
          </cell>
          <cell r="N2372" t="str">
            <v>Y</v>
          </cell>
          <cell r="O2372">
            <v>3</v>
          </cell>
          <cell r="Q2372" t="str">
            <v>30-60</v>
          </cell>
          <cell r="R2372" t="str">
            <v>W</v>
          </cell>
          <cell r="W2372">
            <v>38227</v>
          </cell>
        </row>
        <row r="2373">
          <cell r="G2373" t="str">
            <v>Boyd</v>
          </cell>
          <cell r="H2373" t="str">
            <v>BPC</v>
          </cell>
          <cell r="I2373" t="str">
            <v>D</v>
          </cell>
          <cell r="J2373" t="str">
            <v>O</v>
          </cell>
          <cell r="K2373" t="str">
            <v>OC</v>
          </cell>
          <cell r="L2373">
            <v>4</v>
          </cell>
          <cell r="M2373">
            <v>4</v>
          </cell>
          <cell r="N2373" t="str">
            <v>Y</v>
          </cell>
          <cell r="O2373">
            <v>3</v>
          </cell>
          <cell r="Q2373" t="str">
            <v>30-60</v>
          </cell>
          <cell r="R2373" t="str">
            <v>W</v>
          </cell>
          <cell r="W2373">
            <v>0</v>
          </cell>
        </row>
        <row r="2374">
          <cell r="G2374" t="str">
            <v>Mckenzie</v>
          </cell>
          <cell r="H2374" t="str">
            <v>BPC</v>
          </cell>
          <cell r="J2374" t="str">
            <v>U</v>
          </cell>
          <cell r="L2374">
            <v>4</v>
          </cell>
          <cell r="M2374">
            <v>2</v>
          </cell>
          <cell r="N2374" t="str">
            <v>Y</v>
          </cell>
          <cell r="O2374">
            <v>1</v>
          </cell>
          <cell r="Q2374" t="str">
            <v>30-60</v>
          </cell>
          <cell r="R2374" t="str">
            <v>O</v>
          </cell>
          <cell r="W2374">
            <v>38228</v>
          </cell>
        </row>
        <row r="2375">
          <cell r="G2375" t="str">
            <v>Scheideler</v>
          </cell>
          <cell r="H2375" t="str">
            <v>NYC</v>
          </cell>
          <cell r="I2375" t="str">
            <v>D</v>
          </cell>
          <cell r="J2375" t="str">
            <v>O</v>
          </cell>
          <cell r="L2375">
            <v>3</v>
          </cell>
          <cell r="M2375">
            <v>1</v>
          </cell>
          <cell r="N2375" t="str">
            <v>Y</v>
          </cell>
          <cell r="O2375">
            <v>1</v>
          </cell>
          <cell r="Q2375" t="str">
            <v>30-60</v>
          </cell>
          <cell r="R2375" t="str">
            <v>B</v>
          </cell>
          <cell r="S2375" t="str">
            <v>Citihabitats</v>
          </cell>
          <cell r="W2375">
            <v>38228</v>
          </cell>
        </row>
        <row r="2376">
          <cell r="G2376" t="str">
            <v>Adkins</v>
          </cell>
          <cell r="H2376" t="str">
            <v>USA</v>
          </cell>
          <cell r="I2376" t="str">
            <v>O</v>
          </cell>
          <cell r="J2376" t="str">
            <v>M</v>
          </cell>
          <cell r="K2376" t="str">
            <v>OH</v>
          </cell>
          <cell r="L2376">
            <v>5</v>
          </cell>
          <cell r="M2376">
            <v>2</v>
          </cell>
          <cell r="N2376" t="str">
            <v>Y</v>
          </cell>
          <cell r="O2376">
            <v>3</v>
          </cell>
          <cell r="Q2376" t="str">
            <v>60-90</v>
          </cell>
          <cell r="R2376" t="str">
            <v>W</v>
          </cell>
          <cell r="S2376" t="str">
            <v>Citihabitats</v>
          </cell>
          <cell r="W2376">
            <v>38228</v>
          </cell>
        </row>
        <row r="2377">
          <cell r="G2377" t="str">
            <v>Abel</v>
          </cell>
          <cell r="H2377" t="str">
            <v>E</v>
          </cell>
          <cell r="I2377" t="str">
            <v>D</v>
          </cell>
          <cell r="J2377" t="str">
            <v>N</v>
          </cell>
          <cell r="K2377" t="str">
            <v>RA</v>
          </cell>
          <cell r="L2377">
            <v>5</v>
          </cell>
          <cell r="M2377">
            <v>4</v>
          </cell>
          <cell r="N2377" t="str">
            <v>Y</v>
          </cell>
          <cell r="O2377">
            <v>3</v>
          </cell>
          <cell r="Q2377" t="str">
            <v>30-60</v>
          </cell>
          <cell r="R2377" t="str">
            <v>B</v>
          </cell>
          <cell r="S2377" t="str">
            <v>Citihabitats</v>
          </cell>
          <cell r="W2377">
            <v>38228</v>
          </cell>
        </row>
        <row r="2378">
          <cell r="G2378" t="str">
            <v>Abel</v>
          </cell>
          <cell r="H2378" t="str">
            <v>E</v>
          </cell>
          <cell r="I2378" t="str">
            <v>D</v>
          </cell>
          <cell r="J2378" t="str">
            <v>N</v>
          </cell>
          <cell r="K2378" t="str">
            <v>RA</v>
          </cell>
          <cell r="L2378">
            <v>5</v>
          </cell>
          <cell r="M2378">
            <v>4</v>
          </cell>
          <cell r="N2378" t="str">
            <v>Y</v>
          </cell>
          <cell r="O2378">
            <v>3</v>
          </cell>
          <cell r="Q2378" t="str">
            <v>30-60</v>
          </cell>
          <cell r="R2378" t="str">
            <v>B</v>
          </cell>
          <cell r="S2378" t="str">
            <v>Citihabitats</v>
          </cell>
          <cell r="W2378">
            <v>0</v>
          </cell>
        </row>
        <row r="2379">
          <cell r="G2379" t="str">
            <v>Vesco</v>
          </cell>
          <cell r="H2379" t="str">
            <v>TRI</v>
          </cell>
          <cell r="I2379" t="str">
            <v>M</v>
          </cell>
          <cell r="J2379" t="str">
            <v>M</v>
          </cell>
          <cell r="K2379" t="str">
            <v>RA</v>
          </cell>
          <cell r="L2379">
            <v>5</v>
          </cell>
          <cell r="M2379">
            <v>4</v>
          </cell>
          <cell r="N2379" t="str">
            <v>Y</v>
          </cell>
          <cell r="O2379">
            <v>1</v>
          </cell>
          <cell r="Q2379" t="str">
            <v>30-60</v>
          </cell>
          <cell r="R2379" t="str">
            <v>B</v>
          </cell>
          <cell r="S2379" t="str">
            <v>Citihabitats</v>
          </cell>
          <cell r="W2379">
            <v>38229</v>
          </cell>
        </row>
        <row r="2380">
          <cell r="G2380" t="str">
            <v>Abrams</v>
          </cell>
          <cell r="H2380" t="str">
            <v>O</v>
          </cell>
          <cell r="I2380" t="str">
            <v>O</v>
          </cell>
          <cell r="J2380" t="str">
            <v>M</v>
          </cell>
          <cell r="K2380" t="str">
            <v>RA</v>
          </cell>
          <cell r="L2380">
            <v>5</v>
          </cell>
          <cell r="M2380">
            <v>2</v>
          </cell>
          <cell r="N2380" t="str">
            <v>Y</v>
          </cell>
          <cell r="O2380">
            <v>1</v>
          </cell>
          <cell r="Q2380" t="str">
            <v>30-60</v>
          </cell>
          <cell r="W2380">
            <v>38229</v>
          </cell>
        </row>
        <row r="2381">
          <cell r="G2381" t="str">
            <v>Ruttshauser</v>
          </cell>
          <cell r="H2381" t="str">
            <v>T</v>
          </cell>
          <cell r="I2381" t="str">
            <v>O</v>
          </cell>
          <cell r="J2381" t="str">
            <v>S</v>
          </cell>
          <cell r="K2381" t="str">
            <v>RA</v>
          </cell>
          <cell r="L2381">
            <v>1</v>
          </cell>
          <cell r="M2381">
            <v>2</v>
          </cell>
          <cell r="N2381" t="str">
            <v>Y</v>
          </cell>
          <cell r="O2381">
            <v>3</v>
          </cell>
          <cell r="Q2381" t="str">
            <v>30-60</v>
          </cell>
          <cell r="R2381" t="str">
            <v>W</v>
          </cell>
          <cell r="W2381">
            <v>38229</v>
          </cell>
        </row>
        <row r="2382">
          <cell r="G2382" t="str">
            <v>Gilbert</v>
          </cell>
          <cell r="H2382" t="str">
            <v>ME</v>
          </cell>
          <cell r="I2382" t="str">
            <v>D</v>
          </cell>
          <cell r="J2382" t="str">
            <v>M</v>
          </cell>
          <cell r="K2382" t="str">
            <v>RA</v>
          </cell>
          <cell r="L2382">
            <v>1</v>
          </cell>
          <cell r="M2382">
            <v>2</v>
          </cell>
          <cell r="N2382" t="str">
            <v>N</v>
          </cell>
          <cell r="O2382">
            <v>2</v>
          </cell>
          <cell r="Q2382" t="str">
            <v>30-60</v>
          </cell>
          <cell r="R2382" t="str">
            <v>W</v>
          </cell>
          <cell r="W2382">
            <v>38229</v>
          </cell>
        </row>
        <row r="2383">
          <cell r="G2383" t="str">
            <v>Yahiayan</v>
          </cell>
          <cell r="H2383" t="str">
            <v>D</v>
          </cell>
          <cell r="I2383" t="str">
            <v>D</v>
          </cell>
          <cell r="J2383" t="str">
            <v>OH</v>
          </cell>
          <cell r="K2383">
            <v>5</v>
          </cell>
          <cell r="L2383">
            <v>4</v>
          </cell>
          <cell r="M2383">
            <v>4</v>
          </cell>
          <cell r="N2383" t="str">
            <v>N</v>
          </cell>
          <cell r="O2383">
            <v>3</v>
          </cell>
          <cell r="Q2383" t="str">
            <v>30-60</v>
          </cell>
          <cell r="R2383" t="str">
            <v>O</v>
          </cell>
        </row>
        <row r="2384">
          <cell r="G2384" t="str">
            <v>Lowthen</v>
          </cell>
          <cell r="H2384" t="str">
            <v>W</v>
          </cell>
          <cell r="I2384" t="str">
            <v>D</v>
          </cell>
          <cell r="J2384" t="str">
            <v>N</v>
          </cell>
          <cell r="K2384">
            <v>5</v>
          </cell>
          <cell r="L2384">
            <v>5</v>
          </cell>
          <cell r="M2384">
            <v>3</v>
          </cell>
          <cell r="N2384" t="str">
            <v>Y</v>
          </cell>
          <cell r="O2384">
            <v>2</v>
          </cell>
          <cell r="Q2384" t="str">
            <v>60-90</v>
          </cell>
          <cell r="R2384" t="str">
            <v>O</v>
          </cell>
        </row>
        <row r="2385">
          <cell r="G2385" t="str">
            <v>Segan</v>
          </cell>
          <cell r="H2385" t="str">
            <v>NYC</v>
          </cell>
          <cell r="I2385" t="str">
            <v>O</v>
          </cell>
          <cell r="J2385" t="str">
            <v>N</v>
          </cell>
          <cell r="K2385" t="str">
            <v>RA</v>
          </cell>
          <cell r="L2385">
            <v>3</v>
          </cell>
          <cell r="M2385">
            <v>2</v>
          </cell>
          <cell r="N2385" t="str">
            <v>Y</v>
          </cell>
          <cell r="O2385">
            <v>1</v>
          </cell>
          <cell r="Q2385" t="str">
            <v>60-90</v>
          </cell>
          <cell r="R2385" t="str">
            <v>N</v>
          </cell>
        </row>
        <row r="2386">
          <cell r="G2386" t="str">
            <v>Handle</v>
          </cell>
          <cell r="H2386" t="str">
            <v>T</v>
          </cell>
          <cell r="I2386" t="str">
            <v>D</v>
          </cell>
          <cell r="J2386" t="str">
            <v>U</v>
          </cell>
          <cell r="K2386" t="str">
            <v>RA</v>
          </cell>
          <cell r="L2386">
            <v>3</v>
          </cell>
          <cell r="M2386">
            <v>3</v>
          </cell>
          <cell r="N2386" t="str">
            <v>Y</v>
          </cell>
          <cell r="O2386">
            <v>2</v>
          </cell>
          <cell r="Q2386" t="str">
            <v>60-90</v>
          </cell>
          <cell r="R2386" t="str">
            <v>W</v>
          </cell>
        </row>
        <row r="2387">
          <cell r="G2387" t="str">
            <v>Amiss</v>
          </cell>
          <cell r="H2387" t="str">
            <v>NYC</v>
          </cell>
          <cell r="I2387" t="str">
            <v>M</v>
          </cell>
          <cell r="J2387" t="str">
            <v>U</v>
          </cell>
          <cell r="K2387" t="str">
            <v>RA</v>
          </cell>
          <cell r="L2387">
            <v>3</v>
          </cell>
          <cell r="M2387">
            <v>3</v>
          </cell>
          <cell r="N2387" t="str">
            <v>Y</v>
          </cell>
          <cell r="O2387">
            <v>1</v>
          </cell>
          <cell r="Q2387" t="str">
            <v>30-60</v>
          </cell>
          <cell r="R2387" t="str">
            <v>B</v>
          </cell>
          <cell r="S2387" t="str">
            <v>Spencer RE</v>
          </cell>
        </row>
        <row r="2388">
          <cell r="G2388" t="str">
            <v>Mellman</v>
          </cell>
          <cell r="H2388" t="str">
            <v>UW</v>
          </cell>
          <cell r="I2388" t="str">
            <v>O</v>
          </cell>
          <cell r="J2388" t="str">
            <v>O</v>
          </cell>
          <cell r="K2388" t="str">
            <v>RA</v>
          </cell>
          <cell r="L2388">
            <v>5</v>
          </cell>
          <cell r="M2388">
            <v>2</v>
          </cell>
          <cell r="N2388" t="str">
            <v>N</v>
          </cell>
          <cell r="O2388">
            <v>3</v>
          </cell>
          <cell r="Q2388" t="str">
            <v>30-60</v>
          </cell>
          <cell r="R2388" t="str">
            <v>O</v>
          </cell>
          <cell r="S2388" t="str">
            <v>Spencer RE</v>
          </cell>
        </row>
        <row r="2389">
          <cell r="G2389" t="str">
            <v>Brown</v>
          </cell>
          <cell r="H2389" t="str">
            <v>NYC</v>
          </cell>
          <cell r="I2389" t="str">
            <v>M</v>
          </cell>
          <cell r="J2389" t="str">
            <v>N</v>
          </cell>
          <cell r="K2389" t="str">
            <v>RA</v>
          </cell>
          <cell r="L2389">
            <v>5</v>
          </cell>
          <cell r="M2389">
            <v>2</v>
          </cell>
          <cell r="N2389" t="str">
            <v>N</v>
          </cell>
          <cell r="O2389">
            <v>3</v>
          </cell>
          <cell r="Q2389" t="str">
            <v>30-60</v>
          </cell>
          <cell r="R2389" t="str">
            <v>N</v>
          </cell>
          <cell r="S2389" t="str">
            <v>Spencer RE</v>
          </cell>
        </row>
        <row r="2390">
          <cell r="G2390" t="str">
            <v>Boyd</v>
          </cell>
          <cell r="H2390" t="str">
            <v>BPC</v>
          </cell>
          <cell r="I2390" t="str">
            <v>D</v>
          </cell>
          <cell r="J2390" t="str">
            <v>U</v>
          </cell>
          <cell r="K2390" t="str">
            <v>RA</v>
          </cell>
          <cell r="L2390">
            <v>3</v>
          </cell>
          <cell r="M2390">
            <v>4</v>
          </cell>
          <cell r="N2390" t="str">
            <v>N</v>
          </cell>
          <cell r="O2390">
            <v>3</v>
          </cell>
          <cell r="Q2390" t="str">
            <v>30-60</v>
          </cell>
          <cell r="R2390" t="str">
            <v>W</v>
          </cell>
          <cell r="U2390" t="str">
            <v>RETURN</v>
          </cell>
        </row>
        <row r="2391">
          <cell r="G2391" t="str">
            <v>Hollander</v>
          </cell>
          <cell r="H2391" t="str">
            <v>USA</v>
          </cell>
          <cell r="I2391" t="str">
            <v>O</v>
          </cell>
          <cell r="J2391" t="str">
            <v>U</v>
          </cell>
          <cell r="K2391" t="str">
            <v>OH</v>
          </cell>
          <cell r="L2391">
            <v>5</v>
          </cell>
          <cell r="M2391">
            <v>1</v>
          </cell>
          <cell r="N2391" t="str">
            <v>N</v>
          </cell>
          <cell r="O2391">
            <v>1</v>
          </cell>
          <cell r="Q2391" t="str">
            <v>30-60</v>
          </cell>
          <cell r="R2391" t="str">
            <v>W</v>
          </cell>
          <cell r="U2391" t="str">
            <v>RETURN</v>
          </cell>
        </row>
        <row r="2392">
          <cell r="G2392" t="str">
            <v>Chowla</v>
          </cell>
          <cell r="H2392" t="str">
            <v>USA</v>
          </cell>
          <cell r="I2392" t="str">
            <v>D</v>
          </cell>
          <cell r="J2392" t="str">
            <v>M</v>
          </cell>
          <cell r="K2392" t="str">
            <v>RA</v>
          </cell>
          <cell r="L2392">
            <v>3</v>
          </cell>
          <cell r="M2392">
            <v>1</v>
          </cell>
          <cell r="N2392" t="str">
            <v>N</v>
          </cell>
          <cell r="O2392">
            <v>1</v>
          </cell>
          <cell r="Q2392" t="str">
            <v>30-60</v>
          </cell>
          <cell r="R2392" t="str">
            <v>B</v>
          </cell>
          <cell r="U2392" t="str">
            <v>RETURN</v>
          </cell>
        </row>
        <row r="2393">
          <cell r="G2393" t="str">
            <v>Tinervic</v>
          </cell>
          <cell r="H2393" t="str">
            <v>TRI</v>
          </cell>
          <cell r="I2393" t="str">
            <v>M</v>
          </cell>
          <cell r="J2393" t="str">
            <v>M</v>
          </cell>
          <cell r="K2393" t="str">
            <v>RA</v>
          </cell>
          <cell r="L2393">
            <v>5</v>
          </cell>
          <cell r="M2393">
            <v>1</v>
          </cell>
          <cell r="N2393" t="str">
            <v>Y</v>
          </cell>
          <cell r="O2393">
            <v>1</v>
          </cell>
          <cell r="Q2393" t="str">
            <v>30-60</v>
          </cell>
          <cell r="R2393" t="str">
            <v>N</v>
          </cell>
        </row>
        <row r="2394">
          <cell r="G2394" t="str">
            <v>Jalal</v>
          </cell>
          <cell r="H2394" t="str">
            <v>TRI</v>
          </cell>
          <cell r="I2394" t="str">
            <v>D</v>
          </cell>
          <cell r="J2394" t="str">
            <v>O</v>
          </cell>
          <cell r="K2394" t="str">
            <v>RA</v>
          </cell>
          <cell r="L2394">
            <v>3</v>
          </cell>
          <cell r="M2394">
            <v>2</v>
          </cell>
          <cell r="N2394" t="str">
            <v>Y</v>
          </cell>
          <cell r="O2394">
            <v>1</v>
          </cell>
          <cell r="Q2394" t="str">
            <v>30-60</v>
          </cell>
          <cell r="R2394" t="str">
            <v>R</v>
          </cell>
          <cell r="W2394">
            <v>38229</v>
          </cell>
        </row>
        <row r="2395">
          <cell r="G2395" t="str">
            <v>Jalal</v>
          </cell>
          <cell r="H2395" t="str">
            <v>TRI</v>
          </cell>
          <cell r="I2395" t="str">
            <v>D</v>
          </cell>
          <cell r="J2395" t="str">
            <v>O</v>
          </cell>
          <cell r="K2395" t="str">
            <v>RA</v>
          </cell>
          <cell r="L2395">
            <v>3</v>
          </cell>
          <cell r="M2395">
            <v>2</v>
          </cell>
          <cell r="N2395" t="str">
            <v>Y</v>
          </cell>
          <cell r="O2395">
            <v>1</v>
          </cell>
          <cell r="Q2395" t="str">
            <v>30-60</v>
          </cell>
          <cell r="R2395" t="str">
            <v>R</v>
          </cell>
          <cell r="W2395">
            <v>0</v>
          </cell>
        </row>
        <row r="2396">
          <cell r="G2396" t="str">
            <v>Gerowitz</v>
          </cell>
          <cell r="H2396" t="str">
            <v>T</v>
          </cell>
          <cell r="I2396" t="str">
            <v>D</v>
          </cell>
          <cell r="J2396" t="str">
            <v>O</v>
          </cell>
          <cell r="K2396" t="str">
            <v>OC</v>
          </cell>
          <cell r="L2396">
            <v>4</v>
          </cell>
          <cell r="M2396">
            <v>2</v>
          </cell>
          <cell r="N2396" t="str">
            <v>Y</v>
          </cell>
          <cell r="O2396">
            <v>2</v>
          </cell>
          <cell r="Q2396" t="str">
            <v>60-90</v>
          </cell>
          <cell r="R2396" t="str">
            <v>B</v>
          </cell>
          <cell r="W2396">
            <v>38230</v>
          </cell>
        </row>
        <row r="2397">
          <cell r="G2397" t="str">
            <v>Pike</v>
          </cell>
          <cell r="H2397" t="str">
            <v>ME</v>
          </cell>
          <cell r="I2397" t="str">
            <v>D</v>
          </cell>
          <cell r="J2397" t="str">
            <v>M</v>
          </cell>
          <cell r="K2397" t="str">
            <v>OH</v>
          </cell>
          <cell r="L2397">
            <v>3</v>
          </cell>
          <cell r="M2397">
            <v>2</v>
          </cell>
          <cell r="N2397" t="str">
            <v>Y</v>
          </cell>
          <cell r="O2397">
            <v>1</v>
          </cell>
          <cell r="Q2397" t="str">
            <v>30-60</v>
          </cell>
          <cell r="R2397" t="str">
            <v>W</v>
          </cell>
          <cell r="W2397">
            <v>38230</v>
          </cell>
        </row>
        <row r="2398">
          <cell r="G2398" t="str">
            <v>Holmes</v>
          </cell>
          <cell r="H2398" t="str">
            <v>BPC</v>
          </cell>
          <cell r="I2398" t="str">
            <v>M</v>
          </cell>
          <cell r="J2398" t="str">
            <v>O</v>
          </cell>
          <cell r="K2398" t="str">
            <v>RA</v>
          </cell>
          <cell r="L2398">
            <v>4</v>
          </cell>
          <cell r="M2398">
            <v>2</v>
          </cell>
          <cell r="N2398" t="str">
            <v>N</v>
          </cell>
          <cell r="O2398">
            <v>1</v>
          </cell>
          <cell r="Q2398" t="str">
            <v>60-60</v>
          </cell>
          <cell r="R2398" t="str">
            <v>O</v>
          </cell>
          <cell r="W2398">
            <v>38230</v>
          </cell>
        </row>
        <row r="2399">
          <cell r="G2399" t="str">
            <v>Jacozzi</v>
          </cell>
          <cell r="H2399" t="str">
            <v>NJ</v>
          </cell>
          <cell r="I2399" t="str">
            <v>M</v>
          </cell>
          <cell r="J2399" t="str">
            <v>O</v>
          </cell>
          <cell r="K2399" t="str">
            <v>RA</v>
          </cell>
          <cell r="L2399">
            <v>4</v>
          </cell>
          <cell r="M2399">
            <v>2</v>
          </cell>
          <cell r="N2399" t="str">
            <v>Y</v>
          </cell>
          <cell r="O2399">
            <v>1</v>
          </cell>
          <cell r="Q2399" t="str">
            <v>30-60</v>
          </cell>
          <cell r="R2399" t="str">
            <v>N</v>
          </cell>
          <cell r="W2399">
            <v>38230</v>
          </cell>
        </row>
        <row r="2400">
          <cell r="G2400" t="str">
            <v>Wahab</v>
          </cell>
          <cell r="H2400" t="str">
            <v>UW</v>
          </cell>
          <cell r="I2400" t="str">
            <v>M</v>
          </cell>
          <cell r="J2400" t="str">
            <v>U</v>
          </cell>
          <cell r="K2400" t="str">
            <v>RA</v>
          </cell>
          <cell r="L2400">
            <v>5</v>
          </cell>
          <cell r="M2400">
            <v>3</v>
          </cell>
          <cell r="N2400" t="str">
            <v>Y</v>
          </cell>
          <cell r="O2400">
            <v>2</v>
          </cell>
          <cell r="Q2400" t="str">
            <v>60-90</v>
          </cell>
          <cell r="R2400" t="str">
            <v>O</v>
          </cell>
        </row>
        <row r="2401">
          <cell r="G2401" t="str">
            <v>Gawent</v>
          </cell>
          <cell r="H2401" t="str">
            <v>O</v>
          </cell>
          <cell r="I2401" t="str">
            <v>O</v>
          </cell>
          <cell r="J2401" t="str">
            <v>M</v>
          </cell>
          <cell r="K2401" t="str">
            <v>RA</v>
          </cell>
          <cell r="L2401">
            <v>1</v>
          </cell>
          <cell r="M2401">
            <v>1</v>
          </cell>
          <cell r="N2401" t="str">
            <v>N</v>
          </cell>
          <cell r="O2401">
            <v>1</v>
          </cell>
          <cell r="Q2401" t="str">
            <v>60-90</v>
          </cell>
          <cell r="R2401" t="str">
            <v>W</v>
          </cell>
        </row>
        <row r="2402">
          <cell r="G2402" t="str">
            <v>Johnson</v>
          </cell>
          <cell r="H2402" t="str">
            <v>NYC</v>
          </cell>
          <cell r="I2402" t="str">
            <v>O</v>
          </cell>
          <cell r="J2402" t="str">
            <v>S</v>
          </cell>
          <cell r="K2402" t="str">
            <v>RA</v>
          </cell>
          <cell r="L2402">
            <v>3</v>
          </cell>
          <cell r="M2402">
            <v>1</v>
          </cell>
          <cell r="N2402" t="str">
            <v>N</v>
          </cell>
          <cell r="O2402">
            <v>2</v>
          </cell>
          <cell r="Q2402" t="str">
            <v>30-60</v>
          </cell>
          <cell r="R2402" t="str">
            <v>W</v>
          </cell>
        </row>
        <row r="2403">
          <cell r="G2403" t="str">
            <v>Grehan</v>
          </cell>
          <cell r="H2403" t="str">
            <v>T</v>
          </cell>
          <cell r="I2403" t="str">
            <v>D</v>
          </cell>
          <cell r="J2403" t="str">
            <v>N</v>
          </cell>
          <cell r="K2403" t="str">
            <v>RA</v>
          </cell>
          <cell r="L2403">
            <v>3</v>
          </cell>
          <cell r="M2403">
            <v>2</v>
          </cell>
          <cell r="N2403" t="str">
            <v>N</v>
          </cell>
          <cell r="O2403">
            <v>1</v>
          </cell>
          <cell r="Q2403" t="str">
            <v>60-90</v>
          </cell>
          <cell r="R2403" t="str">
            <v>W</v>
          </cell>
        </row>
        <row r="2404">
          <cell r="G2404" t="str">
            <v>Offen</v>
          </cell>
          <cell r="H2404" t="str">
            <v>NYC</v>
          </cell>
          <cell r="I2404" t="str">
            <v>U</v>
          </cell>
          <cell r="J2404" t="str">
            <v>U</v>
          </cell>
          <cell r="K2404" t="str">
            <v>RA</v>
          </cell>
          <cell r="L2404">
            <v>4</v>
          </cell>
          <cell r="M2404">
            <v>2</v>
          </cell>
          <cell r="N2404" t="str">
            <v>N</v>
          </cell>
          <cell r="O2404">
            <v>2</v>
          </cell>
          <cell r="Q2404" t="str">
            <v>60-90</v>
          </cell>
          <cell r="R2404" t="str">
            <v>N</v>
          </cell>
        </row>
        <row r="2405">
          <cell r="G2405" t="str">
            <v>Pappas</v>
          </cell>
          <cell r="H2405" t="str">
            <v>ME</v>
          </cell>
          <cell r="I2405" t="str">
            <v>M</v>
          </cell>
          <cell r="J2405" t="str">
            <v>O</v>
          </cell>
          <cell r="K2405" t="str">
            <v>RA</v>
          </cell>
          <cell r="L2405">
            <v>5</v>
          </cell>
          <cell r="M2405">
            <v>2</v>
          </cell>
          <cell r="N2405" t="str">
            <v>N</v>
          </cell>
          <cell r="O2405">
            <v>3</v>
          </cell>
          <cell r="Q2405" t="str">
            <v>60-90</v>
          </cell>
          <cell r="R2405" t="str">
            <v>N</v>
          </cell>
        </row>
        <row r="2406">
          <cell r="G2406" t="str">
            <v>Carahet</v>
          </cell>
          <cell r="H2406" t="str">
            <v>NYC</v>
          </cell>
          <cell r="I2406" t="str">
            <v>U</v>
          </cell>
          <cell r="J2406" t="str">
            <v>N</v>
          </cell>
          <cell r="K2406" t="str">
            <v>RA</v>
          </cell>
          <cell r="L2406">
            <v>3</v>
          </cell>
          <cell r="M2406">
            <v>3</v>
          </cell>
          <cell r="N2406" t="str">
            <v>Y</v>
          </cell>
          <cell r="O2406">
            <v>2</v>
          </cell>
          <cell r="Q2406" t="str">
            <v>60-90</v>
          </cell>
          <cell r="R2406" t="str">
            <v>W</v>
          </cell>
        </row>
        <row r="2407">
          <cell r="G2407" t="str">
            <v>French</v>
          </cell>
          <cell r="H2407" t="str">
            <v>T</v>
          </cell>
          <cell r="I2407" t="str">
            <v>D</v>
          </cell>
          <cell r="J2407" t="str">
            <v>N</v>
          </cell>
          <cell r="K2407" t="str">
            <v>RA</v>
          </cell>
          <cell r="L2407">
            <v>5</v>
          </cell>
          <cell r="M2407">
            <v>1</v>
          </cell>
          <cell r="N2407" t="str">
            <v>N</v>
          </cell>
          <cell r="O2407">
            <v>2</v>
          </cell>
          <cell r="Q2407" t="str">
            <v>30-60</v>
          </cell>
          <cell r="R2407" t="str">
            <v>R</v>
          </cell>
        </row>
        <row r="2408">
          <cell r="G2408" t="str">
            <v>Bochloge</v>
          </cell>
          <cell r="H2408" t="str">
            <v>NYC</v>
          </cell>
          <cell r="I2408" t="str">
            <v>CT</v>
          </cell>
          <cell r="J2408" t="str">
            <v>U</v>
          </cell>
          <cell r="K2408" t="str">
            <v>RA</v>
          </cell>
          <cell r="L2408">
            <v>5</v>
          </cell>
          <cell r="M2408">
            <v>1</v>
          </cell>
          <cell r="N2408" t="str">
            <v>N</v>
          </cell>
          <cell r="O2408">
            <v>2</v>
          </cell>
          <cell r="Q2408" t="str">
            <v>30-60</v>
          </cell>
          <cell r="R2408" t="str">
            <v>W</v>
          </cell>
          <cell r="W2408">
            <v>38230</v>
          </cell>
        </row>
        <row r="2409">
          <cell r="G2409" t="str">
            <v>Geneclon</v>
          </cell>
          <cell r="H2409" t="str">
            <v>E</v>
          </cell>
          <cell r="I2409" t="str">
            <v>D</v>
          </cell>
          <cell r="J2409" t="str">
            <v>U</v>
          </cell>
          <cell r="K2409" t="str">
            <v>RA</v>
          </cell>
          <cell r="L2409">
            <v>1</v>
          </cell>
          <cell r="M2409">
            <v>1</v>
          </cell>
          <cell r="N2409" t="str">
            <v>N</v>
          </cell>
          <cell r="O2409">
            <v>2</v>
          </cell>
          <cell r="Q2409" t="str">
            <v>30-60</v>
          </cell>
          <cell r="R2409" t="str">
            <v>B</v>
          </cell>
          <cell r="S2409" t="str">
            <v>Picture RE</v>
          </cell>
          <cell r="W2409">
            <v>38230</v>
          </cell>
        </row>
        <row r="2410">
          <cell r="G2410" t="str">
            <v>Jackley</v>
          </cell>
          <cell r="H2410" t="str">
            <v>T</v>
          </cell>
          <cell r="I2410" t="str">
            <v>M</v>
          </cell>
          <cell r="J2410" t="str">
            <v>O</v>
          </cell>
          <cell r="K2410" t="str">
            <v>RA</v>
          </cell>
          <cell r="L2410">
            <v>4</v>
          </cell>
          <cell r="M2410">
            <v>2</v>
          </cell>
          <cell r="N2410" t="str">
            <v>N</v>
          </cell>
          <cell r="O2410">
            <v>2</v>
          </cell>
          <cell r="Q2410" t="str">
            <v>30-60</v>
          </cell>
          <cell r="R2410" t="str">
            <v>N</v>
          </cell>
          <cell r="S2410" t="str">
            <v>Picture RE</v>
          </cell>
          <cell r="W2410">
            <v>38230</v>
          </cell>
        </row>
        <row r="2411">
          <cell r="G2411" t="str">
            <v>Harvey</v>
          </cell>
          <cell r="H2411" t="str">
            <v>NYC</v>
          </cell>
          <cell r="I2411" t="str">
            <v>M</v>
          </cell>
          <cell r="J2411" t="str">
            <v>O</v>
          </cell>
          <cell r="K2411" t="str">
            <v>RA</v>
          </cell>
          <cell r="L2411">
            <v>4</v>
          </cell>
          <cell r="M2411">
            <v>2</v>
          </cell>
          <cell r="N2411" t="str">
            <v>N</v>
          </cell>
          <cell r="O2411">
            <v>1</v>
          </cell>
          <cell r="Q2411" t="str">
            <v>60-90</v>
          </cell>
          <cell r="R2411" t="str">
            <v>W</v>
          </cell>
          <cell r="S2411" t="str">
            <v>Picture RE</v>
          </cell>
          <cell r="W2411">
            <v>38230</v>
          </cell>
        </row>
        <row r="2412">
          <cell r="G2412" t="str">
            <v>Lisalay</v>
          </cell>
          <cell r="H2412" t="str">
            <v>D</v>
          </cell>
          <cell r="I2412" t="str">
            <v>M</v>
          </cell>
          <cell r="J2412" t="str">
            <v>O</v>
          </cell>
          <cell r="K2412" t="str">
            <v>RA</v>
          </cell>
          <cell r="L2412">
            <v>5</v>
          </cell>
          <cell r="M2412">
            <v>2</v>
          </cell>
          <cell r="N2412" t="str">
            <v>N</v>
          </cell>
          <cell r="O2412">
            <v>1</v>
          </cell>
          <cell r="Q2412" t="str">
            <v>30-60</v>
          </cell>
          <cell r="R2412" t="str">
            <v>W</v>
          </cell>
          <cell r="W2412">
            <v>38230</v>
          </cell>
        </row>
        <row r="2413">
          <cell r="G2413" t="str">
            <v>McCormick</v>
          </cell>
          <cell r="H2413" t="str">
            <v>DW</v>
          </cell>
          <cell r="I2413" t="str">
            <v>M</v>
          </cell>
          <cell r="J2413" t="str">
            <v>N</v>
          </cell>
          <cell r="K2413" t="str">
            <v>RA</v>
          </cell>
          <cell r="L2413">
            <v>4</v>
          </cell>
          <cell r="M2413">
            <v>2</v>
          </cell>
          <cell r="N2413" t="str">
            <v>Y</v>
          </cell>
          <cell r="O2413">
            <v>1</v>
          </cell>
          <cell r="Q2413" t="str">
            <v>30-60</v>
          </cell>
          <cell r="R2413" t="str">
            <v>W</v>
          </cell>
          <cell r="W2413">
            <v>38230</v>
          </cell>
        </row>
        <row r="2414">
          <cell r="G2414" t="str">
            <v>Berglind</v>
          </cell>
          <cell r="H2414" t="str">
            <v>E</v>
          </cell>
          <cell r="I2414" t="str">
            <v>D</v>
          </cell>
          <cell r="J2414" t="str">
            <v>N</v>
          </cell>
          <cell r="K2414" t="str">
            <v>RA</v>
          </cell>
          <cell r="L2414">
            <v>3</v>
          </cell>
          <cell r="M2414">
            <v>2</v>
          </cell>
          <cell r="N2414" t="str">
            <v>N</v>
          </cell>
          <cell r="O2414">
            <v>1</v>
          </cell>
          <cell r="Q2414" t="str">
            <v>30-60</v>
          </cell>
          <cell r="R2414" t="str">
            <v>W</v>
          </cell>
          <cell r="W2414">
            <v>38230</v>
          </cell>
        </row>
        <row r="2415">
          <cell r="G2415" t="str">
            <v>Dyczek</v>
          </cell>
          <cell r="H2415" t="str">
            <v>E</v>
          </cell>
          <cell r="I2415" t="str">
            <v>D</v>
          </cell>
          <cell r="J2415" t="str">
            <v>N</v>
          </cell>
          <cell r="K2415" t="str">
            <v>RA</v>
          </cell>
          <cell r="L2415">
            <v>3</v>
          </cell>
          <cell r="M2415">
            <v>2</v>
          </cell>
          <cell r="N2415" t="str">
            <v>Y</v>
          </cell>
          <cell r="O2415">
            <v>2</v>
          </cell>
          <cell r="Q2415" t="str">
            <v>30-60</v>
          </cell>
          <cell r="R2415" t="str">
            <v>W</v>
          </cell>
          <cell r="W2415">
            <v>38230</v>
          </cell>
        </row>
        <row r="2416">
          <cell r="G2416" t="str">
            <v>Dyczek</v>
          </cell>
          <cell r="H2416" t="str">
            <v>E</v>
          </cell>
          <cell r="I2416" t="str">
            <v>D</v>
          </cell>
          <cell r="J2416" t="str">
            <v>N</v>
          </cell>
          <cell r="K2416" t="str">
            <v>RA</v>
          </cell>
          <cell r="L2416">
            <v>3</v>
          </cell>
          <cell r="M2416">
            <v>2</v>
          </cell>
          <cell r="N2416" t="str">
            <v>Y</v>
          </cell>
          <cell r="O2416">
            <v>2</v>
          </cell>
          <cell r="Q2416" t="str">
            <v>30-60</v>
          </cell>
          <cell r="R2416" t="str">
            <v>W</v>
          </cell>
          <cell r="W2416">
            <v>0</v>
          </cell>
        </row>
        <row r="2417">
          <cell r="G2417" t="str">
            <v>Flores</v>
          </cell>
          <cell r="H2417" t="str">
            <v>MW</v>
          </cell>
          <cell r="I2417" t="str">
            <v>D</v>
          </cell>
          <cell r="J2417" t="str">
            <v>M</v>
          </cell>
          <cell r="K2417" t="str">
            <v>RA</v>
          </cell>
          <cell r="L2417">
            <v>5</v>
          </cell>
          <cell r="M2417">
            <v>5</v>
          </cell>
          <cell r="N2417" t="str">
            <v>N</v>
          </cell>
          <cell r="O2417">
            <v>3</v>
          </cell>
          <cell r="Q2417" t="str">
            <v>30-60</v>
          </cell>
          <cell r="R2417" t="str">
            <v>W</v>
          </cell>
          <cell r="W2417">
            <v>37866</v>
          </cell>
        </row>
        <row r="2418">
          <cell r="G2418" t="str">
            <v>Lash</v>
          </cell>
          <cell r="H2418" t="str">
            <v>O</v>
          </cell>
          <cell r="I2418" t="str">
            <v>D</v>
          </cell>
          <cell r="J2418" t="str">
            <v>M</v>
          </cell>
          <cell r="L2418">
            <v>5</v>
          </cell>
          <cell r="M2418">
            <v>5</v>
          </cell>
          <cell r="N2418" t="str">
            <v>N</v>
          </cell>
          <cell r="O2418">
            <v>3</v>
          </cell>
          <cell r="Q2418" t="str">
            <v>30-60</v>
          </cell>
          <cell r="R2418" t="str">
            <v>B</v>
          </cell>
          <cell r="S2418" t="str">
            <v>Alex Brown</v>
          </cell>
          <cell r="W2418">
            <v>37866</v>
          </cell>
        </row>
        <row r="2419">
          <cell r="G2419" t="str">
            <v>Nee</v>
          </cell>
          <cell r="H2419" t="str">
            <v>USA</v>
          </cell>
          <cell r="I2419" t="str">
            <v>M</v>
          </cell>
          <cell r="J2419" t="str">
            <v>M</v>
          </cell>
          <cell r="L2419">
            <v>5</v>
          </cell>
          <cell r="M2419">
            <v>1</v>
          </cell>
          <cell r="N2419" t="str">
            <v>N</v>
          </cell>
          <cell r="O2419">
            <v>1</v>
          </cell>
          <cell r="Q2419" t="str">
            <v>30-60</v>
          </cell>
          <cell r="R2419" t="str">
            <v>N</v>
          </cell>
          <cell r="S2419" t="str">
            <v>Alex Brown</v>
          </cell>
          <cell r="W2419">
            <v>37866</v>
          </cell>
        </row>
        <row r="2420">
          <cell r="G2420" t="str">
            <v>Slain</v>
          </cell>
          <cell r="H2420" t="str">
            <v>W</v>
          </cell>
          <cell r="I2420" t="str">
            <v>D</v>
          </cell>
          <cell r="J2420" t="str">
            <v>O</v>
          </cell>
          <cell r="K2420" t="str">
            <v>RA</v>
          </cell>
          <cell r="L2420">
            <v>3</v>
          </cell>
          <cell r="M2420">
            <v>1</v>
          </cell>
          <cell r="N2420" t="str">
            <v>Y</v>
          </cell>
          <cell r="O2420">
            <v>1</v>
          </cell>
          <cell r="Q2420" t="str">
            <v>60-90</v>
          </cell>
          <cell r="R2420" t="str">
            <v>W</v>
          </cell>
          <cell r="S2420" t="str">
            <v>Alex Brown</v>
          </cell>
          <cell r="W2420">
            <v>37866</v>
          </cell>
        </row>
        <row r="2421">
          <cell r="G2421" t="str">
            <v>Nguyen</v>
          </cell>
          <cell r="H2421" t="str">
            <v>UW</v>
          </cell>
          <cell r="I2421" t="str">
            <v>D</v>
          </cell>
          <cell r="J2421" t="str">
            <v>O</v>
          </cell>
          <cell r="K2421" t="str">
            <v>RA</v>
          </cell>
          <cell r="L2421">
            <v>3</v>
          </cell>
          <cell r="M2421">
            <v>1</v>
          </cell>
          <cell r="N2421" t="str">
            <v>N</v>
          </cell>
          <cell r="O2421">
            <v>1</v>
          </cell>
          <cell r="Q2421" t="str">
            <v>30-60</v>
          </cell>
          <cell r="R2421" t="str">
            <v>N</v>
          </cell>
          <cell r="W2421">
            <v>37866</v>
          </cell>
        </row>
        <row r="2422">
          <cell r="G2422" t="str">
            <v>Ellsworth</v>
          </cell>
          <cell r="H2422" t="str">
            <v>ME</v>
          </cell>
          <cell r="I2422" t="str">
            <v>D</v>
          </cell>
          <cell r="J2422" t="str">
            <v>O</v>
          </cell>
          <cell r="K2422" t="str">
            <v>RA</v>
          </cell>
          <cell r="L2422">
            <v>5</v>
          </cell>
          <cell r="M2422">
            <v>1</v>
          </cell>
          <cell r="N2422" t="str">
            <v>Y</v>
          </cell>
          <cell r="O2422">
            <v>3</v>
          </cell>
          <cell r="Q2422" t="str">
            <v>60-90</v>
          </cell>
          <cell r="R2422" t="str">
            <v>N</v>
          </cell>
          <cell r="W2422">
            <v>37866</v>
          </cell>
        </row>
        <row r="2423">
          <cell r="G2423" t="str">
            <v>Knudsen</v>
          </cell>
          <cell r="H2423" t="str">
            <v>USA</v>
          </cell>
          <cell r="I2423" t="str">
            <v>O</v>
          </cell>
          <cell r="J2423" t="str">
            <v>M</v>
          </cell>
          <cell r="K2423" t="str">
            <v>RA</v>
          </cell>
          <cell r="L2423">
            <v>5</v>
          </cell>
          <cell r="M2423">
            <v>1</v>
          </cell>
          <cell r="N2423" t="str">
            <v>N</v>
          </cell>
          <cell r="O2423">
            <v>2</v>
          </cell>
          <cell r="Q2423" t="str">
            <v>30-60</v>
          </cell>
          <cell r="R2423" t="str">
            <v>B</v>
          </cell>
          <cell r="S2423" t="str">
            <v>Ardor</v>
          </cell>
          <cell r="W2423">
            <v>37866</v>
          </cell>
        </row>
        <row r="2424">
          <cell r="G2424" t="str">
            <v>Knudsen</v>
          </cell>
          <cell r="H2424" t="str">
            <v>USA</v>
          </cell>
          <cell r="I2424" t="str">
            <v>O</v>
          </cell>
          <cell r="J2424" t="str">
            <v>M</v>
          </cell>
          <cell r="L2424">
            <v>5</v>
          </cell>
          <cell r="N2424" t="str">
            <v>N</v>
          </cell>
          <cell r="O2424">
            <v>2</v>
          </cell>
          <cell r="Q2424" t="str">
            <v>30-60</v>
          </cell>
          <cell r="R2424" t="str">
            <v>B</v>
          </cell>
          <cell r="S2424" t="str">
            <v>Ardor</v>
          </cell>
          <cell r="W2424">
            <v>0</v>
          </cell>
        </row>
        <row r="2425">
          <cell r="G2425" t="str">
            <v>Mark</v>
          </cell>
          <cell r="H2425" t="str">
            <v>TRI</v>
          </cell>
          <cell r="I2425" t="str">
            <v>O</v>
          </cell>
          <cell r="J2425" t="str">
            <v>M</v>
          </cell>
          <cell r="K2425" t="str">
            <v>OH</v>
          </cell>
          <cell r="L2425">
            <v>5</v>
          </cell>
          <cell r="M2425">
            <v>2</v>
          </cell>
          <cell r="N2425" t="str">
            <v>N</v>
          </cell>
          <cell r="O2425">
            <v>3</v>
          </cell>
          <cell r="Q2425" t="str">
            <v>30-60</v>
          </cell>
          <cell r="R2425" t="str">
            <v>B</v>
          </cell>
          <cell r="S2425" t="str">
            <v>ESP</v>
          </cell>
          <cell r="W2425">
            <v>37867</v>
          </cell>
        </row>
        <row r="2426">
          <cell r="G2426" t="str">
            <v>Zelda</v>
          </cell>
          <cell r="H2426" t="str">
            <v>TRI</v>
          </cell>
          <cell r="I2426" t="str">
            <v>O</v>
          </cell>
          <cell r="J2426" t="str">
            <v>M</v>
          </cell>
          <cell r="K2426" t="str">
            <v>RA</v>
          </cell>
          <cell r="L2426">
            <v>5</v>
          </cell>
          <cell r="M2426">
            <v>2</v>
          </cell>
          <cell r="N2426" t="str">
            <v>Y</v>
          </cell>
          <cell r="O2426">
            <v>3</v>
          </cell>
          <cell r="Q2426" t="str">
            <v>30-60</v>
          </cell>
          <cell r="R2426" t="str">
            <v>W</v>
          </cell>
          <cell r="S2426" t="str">
            <v>ESP</v>
          </cell>
          <cell r="W2426">
            <v>37867</v>
          </cell>
        </row>
        <row r="2427">
          <cell r="G2427" t="str">
            <v>Isabel</v>
          </cell>
          <cell r="H2427" t="str">
            <v>E</v>
          </cell>
          <cell r="I2427" t="str">
            <v>O</v>
          </cell>
          <cell r="J2427" t="str">
            <v>M</v>
          </cell>
          <cell r="K2427" t="str">
            <v>RA</v>
          </cell>
          <cell r="L2427">
            <v>5</v>
          </cell>
          <cell r="M2427">
            <v>2</v>
          </cell>
          <cell r="N2427" t="str">
            <v>Y</v>
          </cell>
          <cell r="O2427">
            <v>1</v>
          </cell>
          <cell r="Q2427" t="str">
            <v>30-60</v>
          </cell>
          <cell r="R2427" t="str">
            <v>I</v>
          </cell>
          <cell r="S2427" t="str">
            <v>ESP</v>
          </cell>
          <cell r="W2427">
            <v>37867</v>
          </cell>
        </row>
        <row r="2428">
          <cell r="G2428" t="str">
            <v>Yurman</v>
          </cell>
          <cell r="H2428" t="str">
            <v>DW</v>
          </cell>
          <cell r="I2428" t="str">
            <v>D</v>
          </cell>
          <cell r="J2428" t="str">
            <v>M</v>
          </cell>
          <cell r="K2428" t="str">
            <v>OH</v>
          </cell>
          <cell r="M2428">
            <v>2</v>
          </cell>
          <cell r="N2428" t="str">
            <v>Y</v>
          </cell>
          <cell r="O2428">
            <v>2</v>
          </cell>
          <cell r="Q2428" t="str">
            <v>60-90</v>
          </cell>
          <cell r="R2428" t="str">
            <v>B</v>
          </cell>
          <cell r="S2428" t="str">
            <v>Bond</v>
          </cell>
          <cell r="W2428">
            <v>37867</v>
          </cell>
        </row>
        <row r="2429">
          <cell r="G2429" t="str">
            <v>Martin</v>
          </cell>
          <cell r="H2429" t="str">
            <v>USA</v>
          </cell>
          <cell r="I2429" t="str">
            <v>D</v>
          </cell>
          <cell r="J2429" t="str">
            <v>U</v>
          </cell>
          <cell r="K2429" t="str">
            <v>OH</v>
          </cell>
          <cell r="L2429">
            <v>5</v>
          </cell>
          <cell r="M2429">
            <v>2</v>
          </cell>
          <cell r="N2429" t="str">
            <v>Y</v>
          </cell>
          <cell r="O2429">
            <v>2</v>
          </cell>
          <cell r="Q2429" t="str">
            <v>30-60</v>
          </cell>
          <cell r="R2429" t="str">
            <v>W</v>
          </cell>
          <cell r="S2429" t="str">
            <v>Bond</v>
          </cell>
          <cell r="W2429">
            <v>37867</v>
          </cell>
        </row>
        <row r="2430">
          <cell r="G2430" t="str">
            <v>Steiner</v>
          </cell>
          <cell r="H2430" t="str">
            <v>W</v>
          </cell>
          <cell r="I2430" t="str">
            <v>O</v>
          </cell>
          <cell r="J2430" t="str">
            <v>N</v>
          </cell>
          <cell r="K2430" t="str">
            <v>OH</v>
          </cell>
          <cell r="L2430">
            <v>5</v>
          </cell>
          <cell r="M2430">
            <v>2</v>
          </cell>
          <cell r="N2430" t="str">
            <v>N</v>
          </cell>
          <cell r="O2430">
            <v>2</v>
          </cell>
          <cell r="Q2430" t="str">
            <v>60-90</v>
          </cell>
          <cell r="R2430" t="str">
            <v>B</v>
          </cell>
          <cell r="S2430" t="str">
            <v>Citihabitats</v>
          </cell>
          <cell r="W2430">
            <v>37867</v>
          </cell>
        </row>
        <row r="2431">
          <cell r="G2431" t="str">
            <v>Chan</v>
          </cell>
          <cell r="H2431" t="str">
            <v>USA</v>
          </cell>
          <cell r="I2431" t="str">
            <v>O</v>
          </cell>
          <cell r="J2431" t="str">
            <v>M</v>
          </cell>
          <cell r="K2431" t="str">
            <v>OH</v>
          </cell>
          <cell r="L2431">
            <v>4</v>
          </cell>
          <cell r="M2431">
            <v>2</v>
          </cell>
          <cell r="N2431" t="str">
            <v>N</v>
          </cell>
          <cell r="O2431">
            <v>2</v>
          </cell>
          <cell r="Q2431" t="str">
            <v>60-90</v>
          </cell>
          <cell r="R2431" t="str">
            <v>N</v>
          </cell>
          <cell r="S2431" t="str">
            <v>Citihabitats</v>
          </cell>
          <cell r="W2431">
            <v>37867</v>
          </cell>
        </row>
        <row r="2432">
          <cell r="G2432" t="str">
            <v>Chan</v>
          </cell>
          <cell r="H2432" t="str">
            <v>USA</v>
          </cell>
          <cell r="I2432" t="str">
            <v>O</v>
          </cell>
          <cell r="J2432" t="str">
            <v>M</v>
          </cell>
          <cell r="L2432">
            <v>4</v>
          </cell>
          <cell r="M2432">
            <v>2</v>
          </cell>
          <cell r="N2432" t="str">
            <v>N</v>
          </cell>
          <cell r="O2432">
            <v>2</v>
          </cell>
          <cell r="Q2432" t="str">
            <v>60-90</v>
          </cell>
          <cell r="R2432" t="str">
            <v>N</v>
          </cell>
          <cell r="S2432" t="str">
            <v>Citihabitats</v>
          </cell>
          <cell r="W2432">
            <v>0</v>
          </cell>
        </row>
        <row r="2433">
          <cell r="G2433" t="str">
            <v>Chan</v>
          </cell>
          <cell r="H2433" t="str">
            <v>USA</v>
          </cell>
          <cell r="I2433" t="str">
            <v>O</v>
          </cell>
          <cell r="J2433" t="str">
            <v>M</v>
          </cell>
          <cell r="L2433">
            <v>4</v>
          </cell>
          <cell r="M2433">
            <v>2</v>
          </cell>
          <cell r="N2433" t="str">
            <v>N</v>
          </cell>
          <cell r="O2433">
            <v>2</v>
          </cell>
          <cell r="Q2433" t="str">
            <v>60-90</v>
          </cell>
          <cell r="R2433" t="str">
            <v>N</v>
          </cell>
          <cell r="W2433">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otes"/>
      <sheetName val="BaseAssumptions"/>
      <sheetName val="Residual"/>
      <sheetName val="LotTakedowns"/>
      <sheetName val="CFD"/>
      <sheetName val="CashFlowSummary"/>
      <sheetName val="CFD Summary"/>
      <sheetName val="RevenueAssumptions"/>
      <sheetName val="MasterCostAssmp"/>
      <sheetName val="Project Summary"/>
      <sheetName val="InTractCstAssmp"/>
      <sheetName val="Finance Summary"/>
      <sheetName val="CashDistribute"/>
      <sheetName val="InvestorSummary"/>
      <sheetName val="AcqDev Loan"/>
      <sheetName val="Loan Value"/>
      <sheetName val="Loan #1"/>
      <sheetName val="Loan #2"/>
      <sheetName val="Loan #3"/>
      <sheetName val="Consolidated Loan"/>
      <sheetName val="FlowSummary"/>
      <sheetName val="SourcesAndUses"/>
      <sheetName val="CashDistribute2"/>
      <sheetName val="InvestorSummary2"/>
      <sheetName val="SourceAndUse"/>
      <sheetName val="Loan Schedule"/>
      <sheetName val="Valuation"/>
      <sheetName val="Residual Analysis"/>
    </sheetNames>
    <sheetDataSet>
      <sheetData sheetId="0" refreshError="1">
        <row r="25">
          <cell r="A25" t="str">
            <v>April</v>
          </cell>
          <cell r="B25" t="str">
            <v>May</v>
          </cell>
          <cell r="C25">
            <v>4</v>
          </cell>
        </row>
        <row r="26">
          <cell r="A26" t="str">
            <v>August</v>
          </cell>
          <cell r="B26" t="str">
            <v>September</v>
          </cell>
          <cell r="C26">
            <v>8</v>
          </cell>
        </row>
        <row r="27">
          <cell r="A27" t="str">
            <v>December</v>
          </cell>
          <cell r="B27" t="str">
            <v>January</v>
          </cell>
          <cell r="C27">
            <v>12</v>
          </cell>
        </row>
        <row r="28">
          <cell r="A28" t="str">
            <v>February</v>
          </cell>
          <cell r="B28" t="str">
            <v>March</v>
          </cell>
          <cell r="C28">
            <v>2</v>
          </cell>
        </row>
        <row r="29">
          <cell r="A29" t="str">
            <v>January</v>
          </cell>
          <cell r="B29" t="str">
            <v>February</v>
          </cell>
          <cell r="C29">
            <v>1</v>
          </cell>
        </row>
        <row r="30">
          <cell r="A30" t="str">
            <v>July</v>
          </cell>
          <cell r="B30" t="str">
            <v>August</v>
          </cell>
          <cell r="C30">
            <v>7</v>
          </cell>
        </row>
        <row r="31">
          <cell r="A31" t="str">
            <v>June</v>
          </cell>
          <cell r="B31" t="str">
            <v>July</v>
          </cell>
          <cell r="C31">
            <v>6</v>
          </cell>
        </row>
        <row r="32">
          <cell r="A32" t="str">
            <v>March</v>
          </cell>
          <cell r="B32" t="str">
            <v>April</v>
          </cell>
          <cell r="C32">
            <v>3</v>
          </cell>
        </row>
        <row r="33">
          <cell r="A33" t="str">
            <v>May</v>
          </cell>
          <cell r="B33" t="str">
            <v>June</v>
          </cell>
          <cell r="C33">
            <v>5</v>
          </cell>
        </row>
        <row r="34">
          <cell r="A34" t="str">
            <v>November</v>
          </cell>
          <cell r="B34" t="str">
            <v>December</v>
          </cell>
          <cell r="C34">
            <v>11</v>
          </cell>
        </row>
        <row r="35">
          <cell r="A35" t="str">
            <v>October</v>
          </cell>
          <cell r="B35" t="str">
            <v>November</v>
          </cell>
          <cell r="C35">
            <v>10</v>
          </cell>
        </row>
        <row r="36">
          <cell r="A36" t="str">
            <v>September</v>
          </cell>
          <cell r="B36" t="str">
            <v>October</v>
          </cell>
          <cell r="C36">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Triggers"/>
      <sheetName val="Land Use"/>
      <sheetName val="LU Data"/>
      <sheetName val="Cost Sum&amp;Burden"/>
      <sheetName val="Cost Allocation"/>
      <sheetName val="Sources&amp;Uses"/>
      <sheetName val="Southwest Placer Fee Program"/>
      <sheetName val="Other Fee Prog"/>
      <sheetName val="CFD"/>
      <sheetName val="O&amp;M"/>
      <sheetName val="Public_Facs"/>
      <sheetName val="Text Tables"/>
      <sheetName val="Eng_Segment"/>
      <sheetName val="Eng_Facility"/>
      <sheetName val="Participation"/>
      <sheetName val="Flow Chart"/>
      <sheetName val="Supplemental Drainage"/>
      <sheetName val="2% test"/>
      <sheetName val="1.8% goal"/>
      <sheetName val="Exhibit 3.6"/>
      <sheetName val="Exhibit 3.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7.bin"/><Relationship Id="rId13" Type="http://schemas.openxmlformats.org/officeDocument/2006/relationships/printerSettings" Target="../printerSettings/printerSettings32.bin"/><Relationship Id="rId18" Type="http://schemas.openxmlformats.org/officeDocument/2006/relationships/printerSettings" Target="../printerSettings/printerSettings37.bin"/><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12" Type="http://schemas.openxmlformats.org/officeDocument/2006/relationships/printerSettings" Target="../printerSettings/printerSettings31.bin"/><Relationship Id="rId17" Type="http://schemas.openxmlformats.org/officeDocument/2006/relationships/printerSettings" Target="../printerSettings/printerSettings36.bin"/><Relationship Id="rId2" Type="http://schemas.openxmlformats.org/officeDocument/2006/relationships/printerSettings" Target="../printerSettings/printerSettings21.bin"/><Relationship Id="rId16" Type="http://schemas.openxmlformats.org/officeDocument/2006/relationships/printerSettings" Target="../printerSettings/printerSettings35.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11" Type="http://schemas.openxmlformats.org/officeDocument/2006/relationships/printerSettings" Target="../printerSettings/printerSettings30.bin"/><Relationship Id="rId5" Type="http://schemas.openxmlformats.org/officeDocument/2006/relationships/printerSettings" Target="../printerSettings/printerSettings24.bin"/><Relationship Id="rId15" Type="http://schemas.openxmlformats.org/officeDocument/2006/relationships/printerSettings" Target="../printerSettings/printerSettings34.bin"/><Relationship Id="rId10" Type="http://schemas.openxmlformats.org/officeDocument/2006/relationships/printerSettings" Target="../printerSettings/printerSettings29.bin"/><Relationship Id="rId4" Type="http://schemas.openxmlformats.org/officeDocument/2006/relationships/printerSettings" Target="../printerSettings/printerSettings23.bin"/><Relationship Id="rId9" Type="http://schemas.openxmlformats.org/officeDocument/2006/relationships/printerSettings" Target="../printerSettings/printerSettings28.bin"/><Relationship Id="rId14" Type="http://schemas.openxmlformats.org/officeDocument/2006/relationships/printerSettings" Target="../printerSettings/printerSettings3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6.bin"/><Relationship Id="rId13" Type="http://schemas.openxmlformats.org/officeDocument/2006/relationships/printerSettings" Target="../printerSettings/printerSettings51.bin"/><Relationship Id="rId18" Type="http://schemas.openxmlformats.org/officeDocument/2006/relationships/printerSettings" Target="../printerSettings/printerSettings56.bin"/><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12" Type="http://schemas.openxmlformats.org/officeDocument/2006/relationships/printerSettings" Target="../printerSettings/printerSettings50.bin"/><Relationship Id="rId17" Type="http://schemas.openxmlformats.org/officeDocument/2006/relationships/printerSettings" Target="../printerSettings/printerSettings55.bin"/><Relationship Id="rId2" Type="http://schemas.openxmlformats.org/officeDocument/2006/relationships/printerSettings" Target="../printerSettings/printerSettings40.bin"/><Relationship Id="rId16" Type="http://schemas.openxmlformats.org/officeDocument/2006/relationships/printerSettings" Target="../printerSettings/printerSettings54.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11" Type="http://schemas.openxmlformats.org/officeDocument/2006/relationships/printerSettings" Target="../printerSettings/printerSettings49.bin"/><Relationship Id="rId5" Type="http://schemas.openxmlformats.org/officeDocument/2006/relationships/printerSettings" Target="../printerSettings/printerSettings43.bin"/><Relationship Id="rId15" Type="http://schemas.openxmlformats.org/officeDocument/2006/relationships/printerSettings" Target="../printerSettings/printerSettings53.bin"/><Relationship Id="rId10" Type="http://schemas.openxmlformats.org/officeDocument/2006/relationships/printerSettings" Target="../printerSettings/printerSettings48.bin"/><Relationship Id="rId4" Type="http://schemas.openxmlformats.org/officeDocument/2006/relationships/printerSettings" Target="../printerSettings/printerSettings42.bin"/><Relationship Id="rId9" Type="http://schemas.openxmlformats.org/officeDocument/2006/relationships/printerSettings" Target="../printerSettings/printerSettings47.bin"/><Relationship Id="rId14" Type="http://schemas.openxmlformats.org/officeDocument/2006/relationships/printerSettings" Target="../printerSettings/printerSettings5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18" Type="http://schemas.openxmlformats.org/officeDocument/2006/relationships/printerSettings" Target="../printerSettings/printerSettings7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17" Type="http://schemas.openxmlformats.org/officeDocument/2006/relationships/printerSettings" Target="../printerSettings/printerSettings77.bin"/><Relationship Id="rId2" Type="http://schemas.openxmlformats.org/officeDocument/2006/relationships/printerSettings" Target="../printerSettings/printerSettings62.bin"/><Relationship Id="rId16" Type="http://schemas.openxmlformats.org/officeDocument/2006/relationships/printerSettings" Target="../printerSettings/printerSettings76.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6.bin"/><Relationship Id="rId13" Type="http://schemas.openxmlformats.org/officeDocument/2006/relationships/printerSettings" Target="../printerSettings/printerSettings91.bin"/><Relationship Id="rId18" Type="http://schemas.openxmlformats.org/officeDocument/2006/relationships/printerSettings" Target="../printerSettings/printerSettings96.bin"/><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12" Type="http://schemas.openxmlformats.org/officeDocument/2006/relationships/printerSettings" Target="../printerSettings/printerSettings90.bin"/><Relationship Id="rId17" Type="http://schemas.openxmlformats.org/officeDocument/2006/relationships/printerSettings" Target="../printerSettings/printerSettings95.bin"/><Relationship Id="rId2" Type="http://schemas.openxmlformats.org/officeDocument/2006/relationships/printerSettings" Target="../printerSettings/printerSettings80.bin"/><Relationship Id="rId16" Type="http://schemas.openxmlformats.org/officeDocument/2006/relationships/printerSettings" Target="../printerSettings/printerSettings94.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11" Type="http://schemas.openxmlformats.org/officeDocument/2006/relationships/printerSettings" Target="../printerSettings/printerSettings89.bin"/><Relationship Id="rId5" Type="http://schemas.openxmlformats.org/officeDocument/2006/relationships/printerSettings" Target="../printerSettings/printerSettings83.bin"/><Relationship Id="rId15" Type="http://schemas.openxmlformats.org/officeDocument/2006/relationships/printerSettings" Target="../printerSettings/printerSettings93.bin"/><Relationship Id="rId10" Type="http://schemas.openxmlformats.org/officeDocument/2006/relationships/printerSettings" Target="../printerSettings/printerSettings88.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 Id="rId14" Type="http://schemas.openxmlformats.org/officeDocument/2006/relationships/printerSettings" Target="../printerSettings/printerSettings92.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printerSettings" Target="../printerSettings/printerSettings109.bin"/><Relationship Id="rId18" Type="http://schemas.openxmlformats.org/officeDocument/2006/relationships/printerSettings" Target="../printerSettings/printerSettings11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17" Type="http://schemas.openxmlformats.org/officeDocument/2006/relationships/printerSettings" Target="../printerSettings/printerSettings113.bin"/><Relationship Id="rId2" Type="http://schemas.openxmlformats.org/officeDocument/2006/relationships/printerSettings" Target="../printerSettings/printerSettings98.bin"/><Relationship Id="rId16" Type="http://schemas.openxmlformats.org/officeDocument/2006/relationships/printerSettings" Target="../printerSettings/printerSettings112.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5" Type="http://schemas.openxmlformats.org/officeDocument/2006/relationships/printerSettings" Target="../printerSettings/printerSettings101.bin"/><Relationship Id="rId15" Type="http://schemas.openxmlformats.org/officeDocument/2006/relationships/printerSettings" Target="../printerSettings/printerSettings111.bin"/><Relationship Id="rId10" Type="http://schemas.openxmlformats.org/officeDocument/2006/relationships/printerSettings" Target="../printerSettings/printerSettings106.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 Id="rId14" Type="http://schemas.openxmlformats.org/officeDocument/2006/relationships/printerSettings" Target="../printerSettings/printerSettings11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22.bin"/><Relationship Id="rId13" Type="http://schemas.openxmlformats.org/officeDocument/2006/relationships/printerSettings" Target="../printerSettings/printerSettings127.bin"/><Relationship Id="rId18" Type="http://schemas.openxmlformats.org/officeDocument/2006/relationships/printerSettings" Target="../printerSettings/printerSettings132.bin"/><Relationship Id="rId3" Type="http://schemas.openxmlformats.org/officeDocument/2006/relationships/printerSettings" Target="../printerSettings/printerSettings117.bin"/><Relationship Id="rId7" Type="http://schemas.openxmlformats.org/officeDocument/2006/relationships/printerSettings" Target="../printerSettings/printerSettings121.bin"/><Relationship Id="rId12" Type="http://schemas.openxmlformats.org/officeDocument/2006/relationships/printerSettings" Target="../printerSettings/printerSettings126.bin"/><Relationship Id="rId17" Type="http://schemas.openxmlformats.org/officeDocument/2006/relationships/printerSettings" Target="../printerSettings/printerSettings131.bin"/><Relationship Id="rId2" Type="http://schemas.openxmlformats.org/officeDocument/2006/relationships/printerSettings" Target="../printerSettings/printerSettings116.bin"/><Relationship Id="rId16" Type="http://schemas.openxmlformats.org/officeDocument/2006/relationships/printerSettings" Target="../printerSettings/printerSettings130.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11" Type="http://schemas.openxmlformats.org/officeDocument/2006/relationships/printerSettings" Target="../printerSettings/printerSettings125.bin"/><Relationship Id="rId5" Type="http://schemas.openxmlformats.org/officeDocument/2006/relationships/printerSettings" Target="../printerSettings/printerSettings119.bin"/><Relationship Id="rId15" Type="http://schemas.openxmlformats.org/officeDocument/2006/relationships/printerSettings" Target="../printerSettings/printerSettings129.bin"/><Relationship Id="rId10" Type="http://schemas.openxmlformats.org/officeDocument/2006/relationships/printerSettings" Target="../printerSettings/printerSettings124.bin"/><Relationship Id="rId4" Type="http://schemas.openxmlformats.org/officeDocument/2006/relationships/printerSettings" Target="../printerSettings/printerSettings118.bin"/><Relationship Id="rId9" Type="http://schemas.openxmlformats.org/officeDocument/2006/relationships/printerSettings" Target="../printerSettings/printerSettings123.bin"/><Relationship Id="rId14" Type="http://schemas.openxmlformats.org/officeDocument/2006/relationships/printerSettings" Target="../printerSettings/printerSettings12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41.bin"/><Relationship Id="rId13" Type="http://schemas.openxmlformats.org/officeDocument/2006/relationships/printerSettings" Target="../printerSettings/printerSettings146.bin"/><Relationship Id="rId18" Type="http://schemas.openxmlformats.org/officeDocument/2006/relationships/printerSettings" Target="../printerSettings/printerSettings151.bin"/><Relationship Id="rId3" Type="http://schemas.openxmlformats.org/officeDocument/2006/relationships/printerSettings" Target="../printerSettings/printerSettings136.bin"/><Relationship Id="rId7" Type="http://schemas.openxmlformats.org/officeDocument/2006/relationships/printerSettings" Target="../printerSettings/printerSettings140.bin"/><Relationship Id="rId12" Type="http://schemas.openxmlformats.org/officeDocument/2006/relationships/printerSettings" Target="../printerSettings/printerSettings145.bin"/><Relationship Id="rId17" Type="http://schemas.openxmlformats.org/officeDocument/2006/relationships/printerSettings" Target="../printerSettings/printerSettings150.bin"/><Relationship Id="rId2" Type="http://schemas.openxmlformats.org/officeDocument/2006/relationships/printerSettings" Target="../printerSettings/printerSettings135.bin"/><Relationship Id="rId16" Type="http://schemas.openxmlformats.org/officeDocument/2006/relationships/printerSettings" Target="../printerSettings/printerSettings149.bin"/><Relationship Id="rId1" Type="http://schemas.openxmlformats.org/officeDocument/2006/relationships/printerSettings" Target="../printerSettings/printerSettings134.bin"/><Relationship Id="rId6" Type="http://schemas.openxmlformats.org/officeDocument/2006/relationships/printerSettings" Target="../printerSettings/printerSettings139.bin"/><Relationship Id="rId11" Type="http://schemas.openxmlformats.org/officeDocument/2006/relationships/printerSettings" Target="../printerSettings/printerSettings144.bin"/><Relationship Id="rId5" Type="http://schemas.openxmlformats.org/officeDocument/2006/relationships/printerSettings" Target="../printerSettings/printerSettings138.bin"/><Relationship Id="rId15" Type="http://schemas.openxmlformats.org/officeDocument/2006/relationships/printerSettings" Target="../printerSettings/printerSettings148.bin"/><Relationship Id="rId10" Type="http://schemas.openxmlformats.org/officeDocument/2006/relationships/printerSettings" Target="../printerSettings/printerSettings143.bin"/><Relationship Id="rId4" Type="http://schemas.openxmlformats.org/officeDocument/2006/relationships/printerSettings" Target="../printerSettings/printerSettings137.bin"/><Relationship Id="rId9" Type="http://schemas.openxmlformats.org/officeDocument/2006/relationships/printerSettings" Target="../printerSettings/printerSettings142.bin"/><Relationship Id="rId14" Type="http://schemas.openxmlformats.org/officeDocument/2006/relationships/printerSettings" Target="../printerSettings/printerSettings147.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59.bin"/><Relationship Id="rId13" Type="http://schemas.openxmlformats.org/officeDocument/2006/relationships/printerSettings" Target="../printerSettings/printerSettings164.bin"/><Relationship Id="rId18" Type="http://schemas.openxmlformats.org/officeDocument/2006/relationships/printerSettings" Target="../printerSettings/printerSettings169.bin"/><Relationship Id="rId3" Type="http://schemas.openxmlformats.org/officeDocument/2006/relationships/printerSettings" Target="../printerSettings/printerSettings154.bin"/><Relationship Id="rId7" Type="http://schemas.openxmlformats.org/officeDocument/2006/relationships/printerSettings" Target="../printerSettings/printerSettings158.bin"/><Relationship Id="rId12" Type="http://schemas.openxmlformats.org/officeDocument/2006/relationships/printerSettings" Target="../printerSettings/printerSettings163.bin"/><Relationship Id="rId17" Type="http://schemas.openxmlformats.org/officeDocument/2006/relationships/printerSettings" Target="../printerSettings/printerSettings168.bin"/><Relationship Id="rId2" Type="http://schemas.openxmlformats.org/officeDocument/2006/relationships/printerSettings" Target="../printerSettings/printerSettings153.bin"/><Relationship Id="rId16" Type="http://schemas.openxmlformats.org/officeDocument/2006/relationships/printerSettings" Target="../printerSettings/printerSettings167.bin"/><Relationship Id="rId1" Type="http://schemas.openxmlformats.org/officeDocument/2006/relationships/printerSettings" Target="../printerSettings/printerSettings152.bin"/><Relationship Id="rId6" Type="http://schemas.openxmlformats.org/officeDocument/2006/relationships/printerSettings" Target="../printerSettings/printerSettings157.bin"/><Relationship Id="rId11" Type="http://schemas.openxmlformats.org/officeDocument/2006/relationships/printerSettings" Target="../printerSettings/printerSettings162.bin"/><Relationship Id="rId5" Type="http://schemas.openxmlformats.org/officeDocument/2006/relationships/printerSettings" Target="../printerSettings/printerSettings156.bin"/><Relationship Id="rId15" Type="http://schemas.openxmlformats.org/officeDocument/2006/relationships/printerSettings" Target="../printerSettings/printerSettings166.bin"/><Relationship Id="rId10" Type="http://schemas.openxmlformats.org/officeDocument/2006/relationships/printerSettings" Target="../printerSettings/printerSettings161.bin"/><Relationship Id="rId4" Type="http://schemas.openxmlformats.org/officeDocument/2006/relationships/printerSettings" Target="../printerSettings/printerSettings155.bin"/><Relationship Id="rId9" Type="http://schemas.openxmlformats.org/officeDocument/2006/relationships/printerSettings" Target="../printerSettings/printerSettings160.bin"/><Relationship Id="rId14" Type="http://schemas.openxmlformats.org/officeDocument/2006/relationships/printerSettings" Target="../printerSettings/printerSettings165.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77.bin"/><Relationship Id="rId13" Type="http://schemas.openxmlformats.org/officeDocument/2006/relationships/printerSettings" Target="../printerSettings/printerSettings182.bin"/><Relationship Id="rId18" Type="http://schemas.openxmlformats.org/officeDocument/2006/relationships/printerSettings" Target="../printerSettings/printerSettings187.bin"/><Relationship Id="rId3" Type="http://schemas.openxmlformats.org/officeDocument/2006/relationships/printerSettings" Target="../printerSettings/printerSettings172.bin"/><Relationship Id="rId7" Type="http://schemas.openxmlformats.org/officeDocument/2006/relationships/printerSettings" Target="../printerSettings/printerSettings176.bin"/><Relationship Id="rId12" Type="http://schemas.openxmlformats.org/officeDocument/2006/relationships/printerSettings" Target="../printerSettings/printerSettings181.bin"/><Relationship Id="rId17" Type="http://schemas.openxmlformats.org/officeDocument/2006/relationships/printerSettings" Target="../printerSettings/printerSettings186.bin"/><Relationship Id="rId2" Type="http://schemas.openxmlformats.org/officeDocument/2006/relationships/printerSettings" Target="../printerSettings/printerSettings171.bin"/><Relationship Id="rId16" Type="http://schemas.openxmlformats.org/officeDocument/2006/relationships/printerSettings" Target="../printerSettings/printerSettings185.bin"/><Relationship Id="rId1" Type="http://schemas.openxmlformats.org/officeDocument/2006/relationships/printerSettings" Target="../printerSettings/printerSettings170.bin"/><Relationship Id="rId6" Type="http://schemas.openxmlformats.org/officeDocument/2006/relationships/printerSettings" Target="../printerSettings/printerSettings175.bin"/><Relationship Id="rId11" Type="http://schemas.openxmlformats.org/officeDocument/2006/relationships/printerSettings" Target="../printerSettings/printerSettings180.bin"/><Relationship Id="rId5" Type="http://schemas.openxmlformats.org/officeDocument/2006/relationships/printerSettings" Target="../printerSettings/printerSettings174.bin"/><Relationship Id="rId15" Type="http://schemas.openxmlformats.org/officeDocument/2006/relationships/printerSettings" Target="../printerSettings/printerSettings184.bin"/><Relationship Id="rId10" Type="http://schemas.openxmlformats.org/officeDocument/2006/relationships/printerSettings" Target="../printerSettings/printerSettings179.bin"/><Relationship Id="rId4" Type="http://schemas.openxmlformats.org/officeDocument/2006/relationships/printerSettings" Target="../printerSettings/printerSettings173.bin"/><Relationship Id="rId9" Type="http://schemas.openxmlformats.org/officeDocument/2006/relationships/printerSettings" Target="../printerSettings/printerSettings178.bin"/><Relationship Id="rId14" Type="http://schemas.openxmlformats.org/officeDocument/2006/relationships/printerSettings" Target="../printerSettings/printerSettings18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8.bin"/><Relationship Id="rId1" Type="http://schemas.openxmlformats.org/officeDocument/2006/relationships/hyperlink" Target="https://www.weather.gov/wrh/Climate?wfo=ek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0.14999847407452621"/>
    <pageSetUpPr autoPageBreaks="0" fitToPage="1"/>
  </sheetPr>
  <dimension ref="A1:G69"/>
  <sheetViews>
    <sheetView showRuler="0" zoomScaleNormal="75" workbookViewId="0">
      <selection activeCell="C29" sqref="C29"/>
    </sheetView>
  </sheetViews>
  <sheetFormatPr defaultColWidth="9.140625" defaultRowHeight="12.75"/>
  <cols>
    <col min="1" max="1" width="8.28515625" style="3" bestFit="1" customWidth="1"/>
    <col min="2" max="2" width="11.42578125" style="3" customWidth="1"/>
    <col min="3" max="3" width="115.28515625" style="3" customWidth="1"/>
    <col min="4" max="16384" width="9.140625" style="3"/>
  </cols>
  <sheetData>
    <row r="1" spans="1:7" ht="27.75">
      <c r="B1" s="4" t="s">
        <v>190</v>
      </c>
      <c r="C1" s="5"/>
    </row>
    <row r="2" spans="1:7" ht="27.75">
      <c r="B2" s="4" t="s">
        <v>4</v>
      </c>
      <c r="C2" s="5"/>
    </row>
    <row r="3" spans="1:7" ht="23.25">
      <c r="B3" s="6"/>
      <c r="C3" s="5"/>
    </row>
    <row r="5" spans="1:7" ht="20.25">
      <c r="B5" s="187"/>
      <c r="C5" s="187"/>
    </row>
    <row r="7" spans="1:7" s="7" customFormat="1" ht="15.75">
      <c r="B7" s="8" t="s">
        <v>1</v>
      </c>
      <c r="C7" s="9"/>
      <c r="G7" s="3"/>
    </row>
    <row r="8" spans="1:7" s="10" customFormat="1">
      <c r="B8" s="11"/>
    </row>
    <row r="9" spans="1:7">
      <c r="A9" s="14"/>
      <c r="B9"/>
      <c r="C9"/>
      <c r="D9" s="14"/>
      <c r="E9" s="14"/>
      <c r="G9" s="14"/>
    </row>
    <row r="10" spans="1:7" ht="18">
      <c r="A10" s="14"/>
      <c r="B10" s="188" t="s">
        <v>14</v>
      </c>
      <c r="C10" s="188"/>
      <c r="D10" s="14"/>
      <c r="E10" s="14"/>
      <c r="G10" s="14"/>
    </row>
    <row r="11" spans="1:7">
      <c r="A11" s="14"/>
      <c r="B11"/>
      <c r="C11"/>
      <c r="D11" s="14"/>
      <c r="E11" s="14"/>
      <c r="G11" s="14"/>
    </row>
    <row r="12" spans="1:7">
      <c r="A12" s="14"/>
      <c r="B12" s="19" t="s">
        <v>94</v>
      </c>
      <c r="C12" s="19" t="e">
        <f>#REF!</f>
        <v>#REF!</v>
      </c>
      <c r="D12" s="14"/>
      <c r="E12" s="14"/>
      <c r="G12" s="14"/>
    </row>
    <row r="13" spans="1:7">
      <c r="B13" t="s">
        <v>0</v>
      </c>
      <c r="C13" t="str">
        <f>'BC Sum'!B5</f>
        <v>Summary of Benefits and Costs</v>
      </c>
      <c r="G13" s="14"/>
    </row>
    <row r="14" spans="1:7">
      <c r="B14" t="s">
        <v>2</v>
      </c>
      <c r="C14" t="str">
        <f>'Ann Bike Ben'!$B$5</f>
        <v xml:space="preserve">Annual Cyclist Preference Value Benefits </v>
      </c>
      <c r="G14" s="14"/>
    </row>
    <row r="15" spans="1:7">
      <c r="B15" t="s">
        <v>3</v>
      </c>
      <c r="C15" s="19" t="str">
        <f>'Ann Bike Ben'!B5</f>
        <v xml:space="preserve">Annual Cyclist Preference Value Benefits </v>
      </c>
      <c r="G15" s="14"/>
    </row>
    <row r="16" spans="1:7">
      <c r="B16" t="s">
        <v>6</v>
      </c>
      <c r="C16" s="19" t="str">
        <f>'Mortality Ben'!B5</f>
        <v>Annual Pedestrian and Cyclist Mortality Benefits</v>
      </c>
      <c r="G16" s="14"/>
    </row>
    <row r="17" spans="2:7">
      <c r="B17" t="s">
        <v>7</v>
      </c>
      <c r="C17" s="19" t="str">
        <f>'Daily BikePed'!B5</f>
        <v>Average Daily Pedestrian and Cyclist Trips</v>
      </c>
      <c r="G17" s="14"/>
    </row>
    <row r="18" spans="2:7">
      <c r="B18" t="s">
        <v>8</v>
      </c>
      <c r="C18" s="19" t="str">
        <f>'Ann BikePed'!B5</f>
        <v>Average Annual Pedestrian and Cyclist Trips</v>
      </c>
      <c r="G18" s="14"/>
    </row>
    <row r="19" spans="2:7">
      <c r="B19" t="s">
        <v>9</v>
      </c>
      <c r="C19" s="19" t="str">
        <f>'Bus Benefit'!B5</f>
        <v>Average Daily and Annual Bus Ridership Estimates</v>
      </c>
      <c r="G19" s="14"/>
    </row>
    <row r="20" spans="2:7">
      <c r="B20" t="s">
        <v>10</v>
      </c>
      <c r="C20" s="19" t="str">
        <f>Avoided!B5</f>
        <v>Avoided Rehabilitation Costs</v>
      </c>
      <c r="G20" s="14"/>
    </row>
    <row r="21" spans="2:7">
      <c r="B21" t="s">
        <v>11</v>
      </c>
      <c r="C21" s="19" t="str">
        <f>'Rem Value'!B5</f>
        <v>Residual Value of Project in 2045</v>
      </c>
      <c r="G21" s="14"/>
    </row>
    <row r="22" spans="2:7">
      <c r="B22" t="s">
        <v>91</v>
      </c>
      <c r="C22" s="19" t="str">
        <f>Safety!B5</f>
        <v>Annual Reduced Incident Safety Savings</v>
      </c>
      <c r="G22" s="14"/>
    </row>
    <row r="23" spans="2:7">
      <c r="B23" t="s">
        <v>12</v>
      </c>
      <c r="C23" s="19" t="str">
        <f>Emissions!B6</f>
        <v>Estimated Change in Emissions</v>
      </c>
      <c r="G23" s="14"/>
    </row>
    <row r="24" spans="2:7">
      <c r="B24" t="s">
        <v>13</v>
      </c>
      <c r="C24" s="19" t="str">
        <f>'VMT Reductions'!B5</f>
        <v>Annual Reduction in Vehicle Miles Traveled</v>
      </c>
      <c r="G24" s="14"/>
    </row>
    <row r="25" spans="2:7">
      <c r="B25" t="s">
        <v>82</v>
      </c>
      <c r="C25" t="str">
        <f>'Const Cost'!$B$5</f>
        <v>Project Cost Estimates</v>
      </c>
    </row>
    <row r="26" spans="2:7">
      <c r="B26" t="s">
        <v>184</v>
      </c>
      <c r="C26" t="str">
        <f>'An Maint Cost'!$B$5</f>
        <v>Estimated Annual Maintenance Costs</v>
      </c>
      <c r="G26" s="14"/>
    </row>
    <row r="27" spans="2:7">
      <c r="B27" t="s">
        <v>215</v>
      </c>
      <c r="C27" s="19" t="str">
        <f>Factors!$B$5</f>
        <v>Cost and Benefit Discount Factors</v>
      </c>
    </row>
    <row r="28" spans="2:7">
      <c r="B28"/>
      <c r="C28" s="19"/>
    </row>
    <row r="29" spans="2:7">
      <c r="B29"/>
      <c r="C29" s="19"/>
    </row>
    <row r="30" spans="2:7">
      <c r="B30"/>
      <c r="C30" s="19"/>
      <c r="G30" s="14"/>
    </row>
    <row r="31" spans="2:7">
      <c r="B31"/>
      <c r="C31" s="19"/>
    </row>
    <row r="32" spans="2:7">
      <c r="B32"/>
      <c r="C32" s="19"/>
    </row>
    <row r="33" spans="2:7">
      <c r="B33"/>
      <c r="C33" s="19"/>
    </row>
    <row r="34" spans="2:7">
      <c r="B34"/>
      <c r="C34"/>
    </row>
    <row r="35" spans="2:7">
      <c r="B35"/>
      <c r="C35"/>
    </row>
    <row r="36" spans="2:7">
      <c r="B36"/>
      <c r="C36"/>
    </row>
    <row r="38" spans="2:7" s="10" customFormat="1">
      <c r="B38" t="s">
        <v>95</v>
      </c>
      <c r="C38" s="19" t="e">
        <f>#REF!</f>
        <v>#REF!</v>
      </c>
      <c r="G38" s="14"/>
    </row>
    <row r="39" spans="2:7">
      <c r="B39" t="s">
        <v>12</v>
      </c>
      <c r="C39" s="19" t="e">
        <f>#REF!</f>
        <v>#REF!</v>
      </c>
      <c r="G39" s="14"/>
    </row>
    <row r="64" spans="7:7">
      <c r="G64" s="14"/>
    </row>
    <row r="69" spans="2:3" s="12" customFormat="1">
      <c r="B69" s="3"/>
      <c r="C69" s="3"/>
    </row>
  </sheetData>
  <customSheetViews>
    <customSheetView guid="{91DB263B-35BD-4276-ACB2-FC5FD8A26229}" fitToPage="1" showRuler="0" topLeftCell="A7">
      <selection activeCell="D21" sqref="D21"/>
      <pageMargins left="0.75" right="0.75" top="1" bottom="1" header="0.5" footer="0.5"/>
      <pageSetup scale="69" orientation="portrait" r:id="rId1"/>
      <headerFooter alignWithMargins="0">
        <oddHeader>&amp;R&amp;"Arial,Bold"&amp;26DRAFT</oddHeader>
        <oddFooter>&amp;L&amp;"Arial,Italic"&amp;8Prepared by EPS &amp;D&amp;R&amp;"Arial,Italic"&amp;8&amp;Z&amp;F</oddFooter>
      </headerFooter>
    </customSheetView>
    <customSheetView guid="{6D4EF0D7-55CD-45E8-9233-8CE1EFC9F503}" fitToPage="1" showRuler="0" topLeftCell="A7">
      <selection activeCell="D24" sqref="D24"/>
      <pageMargins left="0.75" right="0.75" top="1" bottom="1" header="0.5" footer="0.5"/>
      <pageSetup scale="69" orientation="portrait" r:id="rId2"/>
      <headerFooter alignWithMargins="0">
        <oddHeader>&amp;R&amp;"Arial,Bold"&amp;26DRAFT</oddHeader>
        <oddFooter>&amp;L&amp;"Arial,Italic"&amp;8Prepared by EPS &amp;D&amp;R&amp;"Arial,Italic"&amp;8&amp;Z&amp;F</oddFooter>
      </headerFooter>
    </customSheetView>
    <customSheetView guid="{6784BEB2-0CFB-4FEE-9718-BB80D0DF60E0}" fitToPage="1" printArea="1" hiddenRows="1" showRuler="0">
      <selection activeCell="B17" sqref="B17:B30"/>
      <pageMargins left="0.75" right="0.75" top="1" bottom="1" header="0.5" footer="0.5"/>
      <pageSetup scale="69" orientation="portrait" r:id="rId3"/>
      <headerFooter alignWithMargins="0">
        <oddHeader>&amp;R&amp;"Arial,Bold"&amp;26DRAFT</oddHeader>
        <oddFooter>&amp;L&amp;"Arial,Italic"&amp;8Prepared by EPS &amp;D&amp;R&amp;"Arial,Italic"&amp;8&amp;Z&amp;F</oddFooter>
      </headerFooter>
    </customSheetView>
    <customSheetView guid="{137ACAA3-F4FC-4608-9431-D9BEC285296D}" fitToPage="1" printArea="1" showRuler="0" topLeftCell="A7">
      <selection activeCell="D21" sqref="D21"/>
      <pageMargins left="0.75" right="0.75" top="1" bottom="1" header="0.5" footer="0.5"/>
      <pageSetup scale="69" orientation="portrait" r:id="rId4"/>
      <headerFooter alignWithMargins="0">
        <oddHeader>&amp;R&amp;"Arial,Bold"&amp;26DRAFT</oddHeader>
        <oddFooter>&amp;L&amp;"Arial,Italic"&amp;8Prepared by EPS &amp;D&amp;R&amp;"Arial,Italic"&amp;8&amp;Z&amp;F</oddFooter>
      </headerFooter>
    </customSheetView>
    <customSheetView guid="{2C4C3456-C7CD-4A92-A41E-A9C58787EDA1}" fitToPage="1" printArea="1" showRuler="0" topLeftCell="A7">
      <selection activeCell="D21" sqref="D21"/>
      <pageMargins left="0.75" right="0.75" top="1" bottom="1" header="0.5" footer="0.5"/>
      <pageSetup scale="69" orientation="portrait" r:id="rId5"/>
      <headerFooter alignWithMargins="0">
        <oddHeader>&amp;R&amp;"Arial,Bold"&amp;26DRAFT</oddHeader>
        <oddFooter>&amp;L&amp;"Arial,Italic"&amp;8Prepared by EPS &amp;D&amp;R&amp;"Arial,Italic"&amp;8&amp;Z&amp;F</oddFooter>
      </headerFooter>
    </customSheetView>
    <customSheetView guid="{D66558C1-17BA-459D-A37F-A1688366C2CF}" fitToPage="1" printArea="1" showRuler="0" topLeftCell="A7">
      <selection activeCell="D24" sqref="D24"/>
      <pageMargins left="0.75" right="0.75" top="1" bottom="1" header="0.5" footer="0.5"/>
      <pageSetup scale="69" orientation="portrait" r:id="rId6"/>
      <headerFooter alignWithMargins="0">
        <oddHeader>&amp;R&amp;"Arial,Bold"&amp;26DRAFT</oddHeader>
        <oddFooter>&amp;L&amp;"Arial,Italic"&amp;8Prepared by EPS &amp;D&amp;R&amp;"Arial,Italic"&amp;8&amp;Z&amp;F</oddFooter>
      </headerFooter>
    </customSheetView>
    <customSheetView guid="{F02EAE90-4444-46CB-A08B-4BEB10A4ECE7}" fitToPage="1" printArea="1" showRuler="0" topLeftCell="A7">
      <selection activeCell="D24" sqref="D24"/>
      <pageMargins left="0.75" right="0.75" top="1" bottom="1" header="0.5" footer="0.5"/>
      <pageSetup scale="69" orientation="portrait" r:id="rId7"/>
      <headerFooter alignWithMargins="0">
        <oddHeader>&amp;R&amp;"Arial,Bold"&amp;26DRAFT</oddHeader>
        <oddFooter>&amp;L&amp;"Arial,Italic"&amp;8Prepared by EPS &amp;D&amp;R&amp;"Arial,Italic"&amp;8&amp;Z&amp;F</oddFooter>
      </headerFooter>
    </customSheetView>
    <customSheetView guid="{058538D0-2E33-4BBA-8F0D-D42958A5F072}" fitToPage="1" printArea="1" showRuler="0" topLeftCell="A7">
      <selection activeCell="D24" sqref="D24"/>
      <pageMargins left="0.75" right="0.75" top="1" bottom="1" header="0.5" footer="0.5"/>
      <pageSetup scale="69" orientation="portrait" r:id="rId8"/>
      <headerFooter alignWithMargins="0">
        <oddHeader>&amp;R&amp;"Arial,Bold"&amp;26DRAFT</oddHeader>
        <oddFooter>&amp;L&amp;"Arial,Italic"&amp;8Prepared by EPS &amp;D&amp;R&amp;"Arial,Italic"&amp;8&amp;Z&amp;F</oddFooter>
      </headerFooter>
    </customSheetView>
    <customSheetView guid="{39C23816-21B1-47A6-A255-46DB5EB8E846}" fitToPage="1" printArea="1" showRuler="0" topLeftCell="A7">
      <selection activeCell="D24" sqref="D24"/>
      <pageMargins left="0.75" right="0.75" top="1" bottom="1" header="0.5" footer="0.5"/>
      <pageSetup scale="69" orientation="portrait" r:id="rId9"/>
      <headerFooter alignWithMargins="0">
        <oddHeader>&amp;R&amp;"Arial,Bold"&amp;26DRAFT</oddHeader>
        <oddFooter>&amp;L&amp;"Arial,Italic"&amp;8Prepared by EPS &amp;D&amp;R&amp;"Arial,Italic"&amp;8&amp;Z&amp;F</oddFooter>
      </headerFooter>
    </customSheetView>
    <customSheetView guid="{439D949C-6213-444A-BC9C-177362F74078}" fitToPage="1" printArea="1" showRuler="0" topLeftCell="A7">
      <selection activeCell="D24" sqref="D24"/>
      <pageMargins left="0.75" right="0.75" top="1" bottom="1" header="0.5" footer="0.5"/>
      <pageSetup scale="69" orientation="portrait" r:id="rId10"/>
      <headerFooter alignWithMargins="0">
        <oddHeader>&amp;R&amp;"Arial,Bold"&amp;26DRAFT</oddHeader>
        <oddFooter>&amp;L&amp;"Arial,Italic"&amp;8Prepared by EPS &amp;D&amp;R&amp;"Arial,Italic"&amp;8&amp;Z&amp;F</oddFooter>
      </headerFooter>
    </customSheetView>
    <customSheetView guid="{15FFB909-55FF-4825-B9C3-60C1C842CC05}" fitToPage="1" printArea="1" showRuler="0" topLeftCell="A7">
      <selection activeCell="E27" sqref="E27"/>
      <pageMargins left="0.75" right="0.75" top="1" bottom="1" header="0.5" footer="0.5"/>
      <pageSetup scale="69" orientation="portrait" r:id="rId11"/>
      <headerFooter alignWithMargins="0">
        <oddHeader>&amp;R&amp;"Arial,Bold"&amp;26DRAFT</oddHeader>
        <oddFooter>&amp;L&amp;"Arial,Italic"&amp;8Prepared by EPS &amp;D&amp;R&amp;"Arial,Italic"&amp;8&amp;Z&amp;F</oddFooter>
      </headerFooter>
    </customSheetView>
    <customSheetView guid="{F73A784B-A9A6-4C46-9B6B-163185550EA2}" fitToPage="1" printArea="1" showRuler="0" topLeftCell="A7">
      <selection activeCell="D24" sqref="D24"/>
      <pageMargins left="0.75" right="0.75" top="1" bottom="1" header="0.5" footer="0.5"/>
      <pageSetup scale="69" orientation="portrait" r:id="rId12"/>
      <headerFooter alignWithMargins="0">
        <oddHeader>&amp;R&amp;"Arial,Bold"&amp;26DRAFT</oddHeader>
        <oddFooter>&amp;L&amp;"Arial,Italic"&amp;8Prepared by EPS &amp;D&amp;R&amp;"Arial,Italic"&amp;8&amp;Z&amp;F</oddFooter>
      </headerFooter>
    </customSheetView>
    <customSheetView guid="{5F8A3C5E-2D1B-413F-AE84-3BAD5B0C6338}" fitToPage="1" printArea="1" showRuler="0" topLeftCell="A7">
      <selection activeCell="D24" sqref="D24"/>
      <pageMargins left="0.75" right="0.75" top="1" bottom="1" header="0.5" footer="0.5"/>
      <pageSetup scale="69" orientation="portrait" r:id="rId13"/>
      <headerFooter alignWithMargins="0">
        <oddHeader>&amp;R&amp;"Arial,Bold"&amp;26DRAFT</oddHeader>
        <oddFooter>&amp;L&amp;"Arial,Italic"&amp;8Prepared by EPS &amp;D&amp;R&amp;"Arial,Italic"&amp;8&amp;Z&amp;F</oddFooter>
      </headerFooter>
    </customSheetView>
    <customSheetView guid="{9D5C1F3A-37BA-4383-AF9B-995CB450E213}" fitToPage="1" printArea="1" showRuler="0" topLeftCell="A7">
      <selection activeCell="D24" sqref="D24"/>
      <pageMargins left="0.75" right="0.75" top="1" bottom="1" header="0.5" footer="0.5"/>
      <pageSetup scale="69" orientation="portrait" r:id="rId14"/>
      <headerFooter alignWithMargins="0">
        <oddHeader>&amp;R&amp;"Arial,Bold"&amp;26DRAFT</oddHeader>
        <oddFooter>&amp;L&amp;"Arial,Italic"&amp;8Prepared by EPS &amp;D&amp;R&amp;"Arial,Italic"&amp;8&amp;Z&amp;F</oddFooter>
      </headerFooter>
    </customSheetView>
    <customSheetView guid="{79E8FB63-FAB1-401F-8376-4C995C38C9B5}" fitToPage="1" printArea="1" showRuler="0" topLeftCell="A7">
      <selection activeCell="D24" sqref="D24"/>
      <pageMargins left="0.75" right="0.75" top="1" bottom="1" header="0.5" footer="0.5"/>
      <pageSetup scale="69" orientation="portrait" r:id="rId15"/>
      <headerFooter alignWithMargins="0">
        <oddHeader>&amp;R&amp;"Arial,Bold"&amp;26DRAFT</oddHeader>
        <oddFooter>&amp;L&amp;"Arial,Italic"&amp;8Prepared by EPS &amp;D&amp;R&amp;"Arial,Italic"&amp;8&amp;Z&amp;F</oddFooter>
      </headerFooter>
    </customSheetView>
    <customSheetView guid="{8729F7E6-15AB-4F73-A249-EE4D80E7409A}" fitToPage="1" printArea="1" showRuler="0" topLeftCell="A7">
      <selection activeCell="D24" sqref="D24"/>
      <pageMargins left="0.75" right="0.75" top="1" bottom="1" header="0.5" footer="0.5"/>
      <pageSetup scale="69" orientation="portrait" r:id="rId16"/>
      <headerFooter alignWithMargins="0">
        <oddHeader>&amp;R&amp;"Arial,Bold"&amp;26DRAFT</oddHeader>
        <oddFooter>&amp;L&amp;"Arial,Italic"&amp;8Prepared by EPS &amp;D&amp;R&amp;"Arial,Italic"&amp;8&amp;Z&amp;F</oddFooter>
      </headerFooter>
    </customSheetView>
    <customSheetView guid="{C37D0059-2E05-47AA-BEF7-B199FE45C44F}" fitToPage="1" printArea="1" showRuler="0">
      <selection activeCell="C26" sqref="C26"/>
      <pageMargins left="0.75" right="0.75" top="1" bottom="1" header="0.5" footer="0.5"/>
      <pageSetup scale="69" orientation="portrait" r:id="rId17"/>
      <headerFooter alignWithMargins="0">
        <oddHeader>&amp;R&amp;"Arial,Bold"&amp;26DRAFT</oddHeader>
        <oddFooter>&amp;L&amp;"Arial,Italic"&amp;8Prepared by EPS &amp;D&amp;R&amp;"Arial,Italic"&amp;8&amp;Z&amp;F</oddFooter>
      </headerFooter>
    </customSheetView>
  </customSheetViews>
  <mergeCells count="2">
    <mergeCell ref="B5:C5"/>
    <mergeCell ref="B10:C10"/>
  </mergeCells>
  <phoneticPr fontId="84" type="noConversion"/>
  <pageMargins left="0.75" right="0.75" top="1" bottom="1" header="0.5" footer="0.5"/>
  <pageSetup scale="69" orientation="portrait" r:id="rId18"/>
  <headerFooter alignWithMargins="0">
    <oddHeader>&amp;R&amp;"Arial,Bold"&amp;26DRAFT</oddHeader>
    <oddFooter>&amp;L&amp;"Arial,Italic"&amp;8Prepared by EPS &amp;D&amp;R&amp;"Arial,Italic"&amp;8&amp;Z&amp;F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DA352-283B-48CD-91B9-5E4E11F66373}">
  <sheetPr>
    <tabColor theme="7" tint="0.79998168889431442"/>
  </sheetPr>
  <dimension ref="B3:D12"/>
  <sheetViews>
    <sheetView workbookViewId="0">
      <selection activeCell="G27" sqref="G27"/>
    </sheetView>
  </sheetViews>
  <sheetFormatPr defaultRowHeight="12.75"/>
  <cols>
    <col min="2" max="2" width="27.140625" customWidth="1"/>
    <col min="3" max="4" width="15.7109375" customWidth="1"/>
  </cols>
  <sheetData>
    <row r="3" spans="2:4">
      <c r="B3" s="132"/>
      <c r="C3" s="132"/>
      <c r="D3" s="132"/>
    </row>
    <row r="4" spans="2:4" ht="25.5">
      <c r="B4" s="183" t="s">
        <v>36</v>
      </c>
      <c r="C4" s="184" t="s">
        <v>235</v>
      </c>
      <c r="D4" s="184" t="s">
        <v>236</v>
      </c>
    </row>
    <row r="5" spans="2:4">
      <c r="B5" s="134"/>
      <c r="C5" s="134"/>
      <c r="D5" s="134"/>
    </row>
    <row r="7" spans="2:4">
      <c r="B7" t="s">
        <v>232</v>
      </c>
      <c r="C7" s="185">
        <f>'BC Sum'!T42</f>
        <v>12304232.192172486</v>
      </c>
      <c r="D7" s="185">
        <f>'BC Sum'!W42</f>
        <v>21060989.474670835</v>
      </c>
    </row>
    <row r="9" spans="2:4">
      <c r="B9" t="s">
        <v>233</v>
      </c>
      <c r="C9" s="185">
        <f>'BC Sum'!U42</f>
        <v>10710025.172286445</v>
      </c>
      <c r="D9" s="185">
        <f>'BC Sum'!X42</f>
        <v>12375665.615730468</v>
      </c>
    </row>
    <row r="11" spans="2:4">
      <c r="B11" s="145" t="s">
        <v>234</v>
      </c>
      <c r="C11" s="186">
        <f>C7/C9</f>
        <v>1.1488518462133268</v>
      </c>
      <c r="D11" s="186">
        <f>D7/D9</f>
        <v>1.7018066040747433</v>
      </c>
    </row>
    <row r="12" spans="2:4">
      <c r="B12" s="134"/>
      <c r="C12" s="134"/>
      <c r="D12" s="134"/>
    </row>
  </sheetData>
  <printOptions horizontalCentered="1"/>
  <pageMargins left="0.7" right="0.7" top="0.75" bottom="0.75" header="0.3" footer="0.3"/>
  <pageSetup orientation="landscape" horizontalDpi="1200" verticalDpi="1200" r:id="rId1"/>
  <headerFooter>
    <oddHeader>&amp;R&amp;"Arial,Bold"&amp;28DRAFT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79998168889431442"/>
    <pageSetUpPr autoPageBreaks="0" fitToPage="1"/>
  </sheetPr>
  <dimension ref="A1:X64"/>
  <sheetViews>
    <sheetView zoomScale="50" zoomScaleNormal="50" workbookViewId="0">
      <selection activeCell="H21" sqref="H21"/>
    </sheetView>
  </sheetViews>
  <sheetFormatPr defaultColWidth="9.140625" defaultRowHeight="12.75"/>
  <cols>
    <col min="1" max="1" width="11.42578125" style="1" customWidth="1"/>
    <col min="2" max="2" width="11.5703125" style="1" customWidth="1"/>
    <col min="3" max="3" width="10.5703125" style="1" customWidth="1"/>
    <col min="4" max="6" width="13.7109375" style="1" customWidth="1"/>
    <col min="7" max="13" width="13.7109375" style="80" customWidth="1"/>
    <col min="14" max="14" width="12.7109375" style="1" customWidth="1"/>
    <col min="15" max="15" width="1.28515625" style="1" customWidth="1"/>
    <col min="16" max="16" width="12.5703125" style="80" customWidth="1"/>
    <col min="17" max="17" width="13" style="80" customWidth="1"/>
    <col min="18" max="18" width="13.28515625" style="1" customWidth="1"/>
    <col min="19" max="19" width="2.28515625" style="1" customWidth="1"/>
    <col min="20" max="21" width="12.7109375" style="1" bestFit="1" customWidth="1"/>
    <col min="22" max="22" width="1.7109375" style="1" customWidth="1"/>
    <col min="23" max="24" width="13.28515625" style="1" bestFit="1" customWidth="1"/>
    <col min="25" max="16384" width="9.140625" style="1"/>
  </cols>
  <sheetData>
    <row r="1" spans="1:24">
      <c r="A1" s="13"/>
    </row>
    <row r="2" spans="1:24">
      <c r="A2" s="13"/>
      <c r="B2" s="2" t="str">
        <f>Index!B13</f>
        <v>Table 1</v>
      </c>
    </row>
    <row r="3" spans="1:24">
      <c r="A3" s="13"/>
      <c r="B3" s="2" t="str">
        <f>Index!B1</f>
        <v>Crescent City Front Street Improvement Project</v>
      </c>
    </row>
    <row r="4" spans="1:24">
      <c r="A4" s="13"/>
      <c r="B4" s="2" t="str">
        <f>Index!B2</f>
        <v>Benefit Cost Analysis</v>
      </c>
    </row>
    <row r="5" spans="1:24">
      <c r="A5" s="13"/>
      <c r="B5" s="2" t="s">
        <v>5</v>
      </c>
    </row>
    <row r="7" spans="1:24">
      <c r="B7" s="20"/>
      <c r="C7" s="21"/>
      <c r="D7" s="22"/>
      <c r="E7" s="22"/>
      <c r="F7" s="22"/>
      <c r="G7" s="22"/>
      <c r="H7" s="22"/>
      <c r="I7" s="22"/>
      <c r="J7" s="22"/>
      <c r="K7" s="22"/>
      <c r="L7" s="22"/>
      <c r="M7" s="22"/>
      <c r="N7" s="23"/>
      <c r="O7" s="23"/>
      <c r="P7" s="22"/>
      <c r="Q7" s="22"/>
      <c r="R7" s="23"/>
      <c r="S7" s="23"/>
      <c r="T7" s="23"/>
      <c r="U7" s="23"/>
      <c r="V7" s="23"/>
      <c r="W7" s="23"/>
      <c r="X7" s="23"/>
    </row>
    <row r="8" spans="1:24">
      <c r="B8" s="25"/>
      <c r="C8" s="26"/>
      <c r="D8" s="190" t="s">
        <v>15</v>
      </c>
      <c r="E8" s="190"/>
      <c r="F8" s="190"/>
      <c r="G8" s="190"/>
      <c r="H8" s="190"/>
      <c r="I8" s="190"/>
      <c r="J8" s="190"/>
      <c r="K8" s="190"/>
      <c r="L8" s="190"/>
      <c r="M8" s="190"/>
      <c r="N8" s="190"/>
      <c r="O8" s="24"/>
      <c r="P8" s="56"/>
      <c r="Q8" s="56"/>
      <c r="R8" s="24"/>
      <c r="S8" s="24"/>
      <c r="T8" s="24"/>
      <c r="U8" s="24"/>
      <c r="V8" s="24"/>
      <c r="W8" s="24"/>
      <c r="X8" s="24"/>
    </row>
    <row r="9" spans="1:24" ht="12.75" customHeight="1">
      <c r="B9" s="196" t="s">
        <v>20</v>
      </c>
      <c r="C9" s="195" t="s">
        <v>21</v>
      </c>
      <c r="D9" s="191" t="s">
        <v>138</v>
      </c>
      <c r="E9" s="191" t="s">
        <v>137</v>
      </c>
      <c r="F9" s="191" t="s">
        <v>139</v>
      </c>
      <c r="G9" s="191" t="s">
        <v>228</v>
      </c>
      <c r="H9" s="191" t="s">
        <v>152</v>
      </c>
      <c r="I9" s="191" t="s">
        <v>214</v>
      </c>
      <c r="J9" s="191" t="s">
        <v>17</v>
      </c>
      <c r="K9" s="191" t="s">
        <v>174</v>
      </c>
      <c r="L9" s="191" t="s">
        <v>83</v>
      </c>
      <c r="M9" s="191" t="s">
        <v>77</v>
      </c>
      <c r="N9" s="194" t="s">
        <v>18</v>
      </c>
      <c r="O9" s="28"/>
      <c r="P9" s="193" t="s">
        <v>16</v>
      </c>
      <c r="Q9" s="193"/>
      <c r="R9" s="193"/>
      <c r="S9" s="26"/>
      <c r="T9" s="26"/>
      <c r="U9" s="26"/>
      <c r="V9" s="26"/>
      <c r="W9" s="26"/>
      <c r="X9" s="26"/>
    </row>
    <row r="10" spans="1:24" ht="29.25" customHeight="1">
      <c r="B10" s="196"/>
      <c r="C10" s="195"/>
      <c r="D10" s="192"/>
      <c r="E10" s="192"/>
      <c r="F10" s="192"/>
      <c r="G10" s="192"/>
      <c r="H10" s="192"/>
      <c r="I10" s="192"/>
      <c r="J10" s="192"/>
      <c r="K10" s="192"/>
      <c r="L10" s="192"/>
      <c r="M10" s="192"/>
      <c r="N10" s="195"/>
      <c r="O10" s="28"/>
      <c r="P10" s="191" t="s">
        <v>22</v>
      </c>
      <c r="Q10" s="192" t="s">
        <v>19</v>
      </c>
      <c r="R10" s="194" t="s">
        <v>23</v>
      </c>
      <c r="S10" s="26"/>
      <c r="T10" s="189" t="str">
        <f>"Discounted at "&amp;Factors!D9*100&amp;"%"</f>
        <v>Discounted at 7%</v>
      </c>
      <c r="U10" s="189"/>
      <c r="V10" s="29"/>
      <c r="W10" s="189" t="str">
        <f>"Discounted at "&amp;Factors!G9*100&amp;"%"</f>
        <v>Discounted at 3%</v>
      </c>
      <c r="X10" s="189"/>
    </row>
    <row r="11" spans="1:24">
      <c r="B11" s="196"/>
      <c r="C11" s="195"/>
      <c r="D11" s="192"/>
      <c r="E11" s="192"/>
      <c r="F11" s="192"/>
      <c r="G11" s="192"/>
      <c r="H11" s="192"/>
      <c r="I11" s="192"/>
      <c r="J11" s="192"/>
      <c r="K11" s="192"/>
      <c r="L11" s="192"/>
      <c r="M11" s="192"/>
      <c r="N11" s="195"/>
      <c r="O11" s="30"/>
      <c r="P11" s="192"/>
      <c r="Q11" s="192"/>
      <c r="R11" s="195"/>
      <c r="S11" s="24"/>
      <c r="T11" s="26" t="s">
        <v>24</v>
      </c>
      <c r="U11" s="26" t="s">
        <v>25</v>
      </c>
      <c r="V11" s="26"/>
      <c r="W11" s="26" t="str">
        <f>T11</f>
        <v>Benefits</v>
      </c>
      <c r="X11" s="26" t="str">
        <f>U11</f>
        <v>Costs</v>
      </c>
    </row>
    <row r="12" spans="1:24">
      <c r="B12" s="31"/>
      <c r="C12" s="32"/>
      <c r="D12" s="33"/>
      <c r="E12" s="33"/>
      <c r="F12" s="33"/>
      <c r="G12" s="33"/>
      <c r="H12" s="33"/>
      <c r="I12" s="33"/>
      <c r="J12" s="33"/>
      <c r="K12" s="33"/>
      <c r="L12" s="33"/>
      <c r="M12" s="33"/>
      <c r="N12" s="34"/>
      <c r="O12" s="34"/>
      <c r="P12" s="33"/>
      <c r="Q12" s="33"/>
      <c r="R12" s="34"/>
      <c r="S12" s="34"/>
      <c r="T12" s="34"/>
      <c r="U12" s="34"/>
      <c r="V12" s="34"/>
      <c r="W12" s="34"/>
      <c r="X12" s="34"/>
    </row>
    <row r="13" spans="1:24">
      <c r="D13" s="80"/>
      <c r="E13" s="80"/>
      <c r="F13" s="80"/>
    </row>
    <row r="14" spans="1:24">
      <c r="B14" s="36" t="s">
        <v>27</v>
      </c>
      <c r="D14" s="79" t="str">
        <f>'Ann Bike Ben'!B2</f>
        <v>Table 3</v>
      </c>
      <c r="E14" s="79" t="str">
        <f>'Ann Bike Ben'!B2</f>
        <v>Table 3</v>
      </c>
      <c r="F14" s="79" t="str">
        <f>'Ann Ped Ben'!B2</f>
        <v>Table 2</v>
      </c>
      <c r="G14" s="79" t="str">
        <f>'Ann Ped Ben'!B2</f>
        <v>Table 2</v>
      </c>
      <c r="H14" s="79" t="str">
        <f>'Mortality Ben'!B2</f>
        <v>Table 4</v>
      </c>
      <c r="I14" s="79" t="str">
        <f>'Bus Benefit'!B2</f>
        <v>Table 7</v>
      </c>
      <c r="J14" s="79" t="str">
        <f>'Rem Value'!B2</f>
        <v>Table 9</v>
      </c>
      <c r="K14" s="79" t="str">
        <f>Safety!B2</f>
        <v>Table 10</v>
      </c>
      <c r="L14" s="79" t="str">
        <f>Avoided!B2</f>
        <v>Table 8</v>
      </c>
      <c r="M14" s="79" t="str">
        <f>Emissions!B3</f>
        <v>Table 11</v>
      </c>
      <c r="N14" s="44"/>
      <c r="P14" s="79" t="str">
        <f>'Const Cost'!B2</f>
        <v>Table 13</v>
      </c>
      <c r="Q14" s="79" t="str">
        <f>'An Maint Cost'!B2</f>
        <v>Table 14</v>
      </c>
    </row>
    <row r="15" spans="1:24">
      <c r="D15" s="80"/>
      <c r="E15" s="80"/>
      <c r="F15" s="80"/>
    </row>
    <row r="16" spans="1:24">
      <c r="B16" s="37">
        <v>2020</v>
      </c>
      <c r="C16" s="40">
        <v>0</v>
      </c>
      <c r="D16" s="121">
        <v>0</v>
      </c>
      <c r="E16" s="121">
        <v>0</v>
      </c>
      <c r="F16" s="121">
        <f>'Ann Ped Ben'!E17</f>
        <v>0</v>
      </c>
      <c r="G16" s="121">
        <f>'Ann Ped Ben'!H17</f>
        <v>0</v>
      </c>
      <c r="H16" s="121">
        <f>'Mortality Ben'!N18</f>
        <v>0</v>
      </c>
      <c r="I16" s="121">
        <v>0</v>
      </c>
      <c r="J16" s="121">
        <v>0</v>
      </c>
      <c r="K16" s="121">
        <f>Safety!K15</f>
        <v>0</v>
      </c>
      <c r="L16" s="121">
        <v>0</v>
      </c>
      <c r="M16" s="121">
        <v>0</v>
      </c>
      <c r="N16" s="39">
        <f t="shared" ref="N16" si="0">SUBTOTAL(9,D16:M16)</f>
        <v>0</v>
      </c>
      <c r="P16" s="121">
        <v>0</v>
      </c>
      <c r="Q16" s="121">
        <v>0</v>
      </c>
      <c r="R16" s="39">
        <f t="shared" ref="R16" si="1">SUBTOTAL(9,P16:Q16)</f>
        <v>0</v>
      </c>
      <c r="T16" s="38">
        <f>$N16*Factors!$E13</f>
        <v>0</v>
      </c>
      <c r="U16" s="38">
        <f>$R16*Factors!$E13</f>
        <v>0</v>
      </c>
      <c r="W16" s="38">
        <f>$N16*Factors!$H13</f>
        <v>0</v>
      </c>
      <c r="X16" s="38">
        <f>$R16*Factors!$H13</f>
        <v>0</v>
      </c>
    </row>
    <row r="17" spans="2:24">
      <c r="B17" s="37">
        <v>2021</v>
      </c>
      <c r="C17" s="40">
        <v>1</v>
      </c>
      <c r="D17" s="121">
        <f>'Ann Ped Ben'!E17</f>
        <v>0</v>
      </c>
      <c r="E17" s="121">
        <f>'Ann Ped Ben'!H17</f>
        <v>0</v>
      </c>
      <c r="F17" s="121">
        <f>'Ann Bike Ben'!E16</f>
        <v>0</v>
      </c>
      <c r="G17" s="121">
        <f>'Ann Bike Ben'!H16</f>
        <v>0</v>
      </c>
      <c r="H17" s="121">
        <f>'Mortality Ben'!N18</f>
        <v>0</v>
      </c>
      <c r="I17" s="121">
        <f>'Bus Benefit'!G16</f>
        <v>0</v>
      </c>
      <c r="J17" s="121">
        <v>0</v>
      </c>
      <c r="K17" s="121">
        <f>Safety!K15</f>
        <v>0</v>
      </c>
      <c r="L17" s="121">
        <v>0</v>
      </c>
      <c r="M17" s="121">
        <f>Emissions!P17</f>
        <v>0</v>
      </c>
      <c r="N17" s="39">
        <f t="shared" ref="N17:N24" si="2">SUBTOTAL(9,D17:M17)</f>
        <v>0</v>
      </c>
      <c r="P17" s="121">
        <v>0</v>
      </c>
      <c r="Q17" s="121">
        <v>0</v>
      </c>
      <c r="R17" s="39">
        <f t="shared" ref="R17:R39" si="3">SUBTOTAL(9,P17:Q17)</f>
        <v>0</v>
      </c>
      <c r="T17" s="38">
        <f>$N17*Factors!$E14</f>
        <v>0</v>
      </c>
      <c r="U17" s="38">
        <f>$R17*Factors!$E14</f>
        <v>0</v>
      </c>
      <c r="W17" s="38">
        <f>$N17*Factors!$H14</f>
        <v>0</v>
      </c>
      <c r="X17" s="38">
        <f>$R17*Factors!$H14</f>
        <v>0</v>
      </c>
    </row>
    <row r="18" spans="2:24">
      <c r="B18" s="37">
        <v>2022</v>
      </c>
      <c r="C18" s="40">
        <v>2</v>
      </c>
      <c r="D18" s="121">
        <f>'Ann Ped Ben'!E18</f>
        <v>0</v>
      </c>
      <c r="E18" s="121">
        <f>'Ann Ped Ben'!H18</f>
        <v>0</v>
      </c>
      <c r="F18" s="121">
        <f>'Ann Bike Ben'!E17</f>
        <v>0</v>
      </c>
      <c r="G18" s="121">
        <f>'Ann Bike Ben'!H17</f>
        <v>0</v>
      </c>
      <c r="H18" s="121">
        <f>'Mortality Ben'!N19</f>
        <v>0</v>
      </c>
      <c r="I18" s="121">
        <f>'Bus Benefit'!G17</f>
        <v>0</v>
      </c>
      <c r="J18" s="121">
        <v>0</v>
      </c>
      <c r="K18" s="121">
        <f>Safety!K16</f>
        <v>0</v>
      </c>
      <c r="L18" s="121">
        <v>0</v>
      </c>
      <c r="M18" s="121">
        <f>Emissions!P18</f>
        <v>0</v>
      </c>
      <c r="N18" s="39">
        <f t="shared" si="2"/>
        <v>0</v>
      </c>
      <c r="P18" s="121">
        <v>0</v>
      </c>
      <c r="Q18" s="121">
        <v>0</v>
      </c>
      <c r="R18" s="39">
        <f t="shared" si="3"/>
        <v>0</v>
      </c>
      <c r="T18" s="38">
        <f>$N18*Factors!$E15</f>
        <v>0</v>
      </c>
      <c r="U18" s="38">
        <f>$R18*Factors!$E15</f>
        <v>0</v>
      </c>
      <c r="W18" s="38">
        <f>$N18*Factors!$H15</f>
        <v>0</v>
      </c>
      <c r="X18" s="38">
        <f>$R18*Factors!$H15</f>
        <v>0</v>
      </c>
    </row>
    <row r="19" spans="2:24">
      <c r="B19" s="37">
        <v>2023</v>
      </c>
      <c r="C19" s="40">
        <v>3</v>
      </c>
      <c r="D19" s="121">
        <f>'Ann Ped Ben'!E19</f>
        <v>0</v>
      </c>
      <c r="E19" s="121">
        <f>'Ann Ped Ben'!H19</f>
        <v>0</v>
      </c>
      <c r="F19" s="121">
        <f>'Ann Bike Ben'!E18</f>
        <v>0</v>
      </c>
      <c r="G19" s="121">
        <f>'Ann Bike Ben'!H18</f>
        <v>0</v>
      </c>
      <c r="H19" s="121">
        <f>'Mortality Ben'!N20</f>
        <v>0</v>
      </c>
      <c r="I19" s="121">
        <f>'Bus Benefit'!G18</f>
        <v>0</v>
      </c>
      <c r="J19" s="121">
        <v>0</v>
      </c>
      <c r="K19" s="121">
        <f>Safety!K17</f>
        <v>0</v>
      </c>
      <c r="L19" s="121">
        <v>0</v>
      </c>
      <c r="M19" s="121">
        <f>Emissions!P19</f>
        <v>0</v>
      </c>
      <c r="N19" s="39">
        <f t="shared" si="2"/>
        <v>0</v>
      </c>
      <c r="P19" s="121">
        <f>'Const Cost'!D12</f>
        <v>6166200.3157786457</v>
      </c>
      <c r="Q19" s="121">
        <v>0</v>
      </c>
      <c r="R19" s="39">
        <f t="shared" si="3"/>
        <v>6166200.3157786457</v>
      </c>
      <c r="T19" s="38">
        <f>$N19*Factors!$E16</f>
        <v>0</v>
      </c>
      <c r="U19" s="38">
        <f>$R19*Factors!$E16</f>
        <v>5033456.2262538085</v>
      </c>
      <c r="W19" s="38">
        <f>$N19*Factors!$H16</f>
        <v>0</v>
      </c>
      <c r="X19" s="38">
        <f>$R19*Factors!$H16</f>
        <v>5642946.7888856465</v>
      </c>
    </row>
    <row r="20" spans="2:24">
      <c r="B20" s="37">
        <v>2024</v>
      </c>
      <c r="C20" s="40">
        <v>4</v>
      </c>
      <c r="D20" s="121">
        <f>'Ann Ped Ben'!E20</f>
        <v>0</v>
      </c>
      <c r="E20" s="121">
        <f>'Ann Ped Ben'!H20</f>
        <v>0</v>
      </c>
      <c r="F20" s="121">
        <f>'Ann Bike Ben'!E19</f>
        <v>0</v>
      </c>
      <c r="G20" s="121">
        <f>'Ann Bike Ben'!H19</f>
        <v>0</v>
      </c>
      <c r="H20" s="121">
        <f>'Mortality Ben'!N21</f>
        <v>0</v>
      </c>
      <c r="I20" s="121">
        <f>'Bus Benefit'!G19</f>
        <v>0</v>
      </c>
      <c r="J20" s="121">
        <v>0</v>
      </c>
      <c r="K20" s="121">
        <f>Safety!K18</f>
        <v>0</v>
      </c>
      <c r="L20" s="121">
        <v>0</v>
      </c>
      <c r="M20" s="121">
        <f>Emissions!P20</f>
        <v>0</v>
      </c>
      <c r="N20" s="39">
        <f t="shared" si="2"/>
        <v>0</v>
      </c>
      <c r="P20" s="121">
        <f>'Const Cost'!E12</f>
        <v>7213746.5538913328</v>
      </c>
      <c r="Q20" s="121">
        <v>0</v>
      </c>
      <c r="R20" s="39">
        <f t="shared" si="3"/>
        <v>7213746.5538913328</v>
      </c>
      <c r="T20" s="38">
        <f>$N20*Factors!$E17</f>
        <v>0</v>
      </c>
      <c r="U20" s="38">
        <f>$R20*Factors!$E17</f>
        <v>5503332.7068880321</v>
      </c>
      <c r="W20" s="38">
        <f>$N20*Factors!$H17</f>
        <v>0</v>
      </c>
      <c r="X20" s="38">
        <f>$R20*Factors!$H17</f>
        <v>6409320.3800788848</v>
      </c>
    </row>
    <row r="21" spans="2:24">
      <c r="B21" s="37">
        <v>2025</v>
      </c>
      <c r="C21" s="40">
        <v>5</v>
      </c>
      <c r="D21" s="121">
        <f>'Ann Ped Ben'!E21</f>
        <v>269352</v>
      </c>
      <c r="E21" s="121">
        <f>'Ann Ped Ben'!H21</f>
        <v>134676</v>
      </c>
      <c r="F21" s="121">
        <f>'Ann Bike Ben'!E20</f>
        <v>69957.72</v>
      </c>
      <c r="G21" s="121">
        <f>'Ann Bike Ben'!H20</f>
        <v>17742.899999999998</v>
      </c>
      <c r="H21" s="121">
        <f>'Mortality Ben'!N22</f>
        <v>688397.43585000013</v>
      </c>
      <c r="I21" s="121">
        <f>'Bus Benefit'!G20</f>
        <v>41652.000000000007</v>
      </c>
      <c r="J21" s="121">
        <v>0</v>
      </c>
      <c r="K21" s="121">
        <f>Safety!K19</f>
        <v>78101.000000000015</v>
      </c>
      <c r="L21" s="121">
        <f>Avoided!D18</f>
        <v>648172.79999999993</v>
      </c>
      <c r="M21" s="121">
        <f>Emissions!P21</f>
        <v>2153.6667100564196</v>
      </c>
      <c r="N21" s="39">
        <f>SUBTOTAL(9,D21:M21)</f>
        <v>1950205.5225600563</v>
      </c>
      <c r="P21" s="121">
        <v>0</v>
      </c>
      <c r="Q21" s="121">
        <v>0</v>
      </c>
      <c r="R21" s="39">
        <f t="shared" si="3"/>
        <v>0</v>
      </c>
      <c r="T21" s="38">
        <f>$N21*Factors!$E18</f>
        <v>1390469.5847380457</v>
      </c>
      <c r="U21" s="38">
        <f>$R21*Factors!$E18</f>
        <v>0</v>
      </c>
      <c r="W21" s="38">
        <f>$N21*Factors!$H18</f>
        <v>1682264.4151148137</v>
      </c>
      <c r="X21" s="38">
        <f>$R21*Factors!$H18</f>
        <v>0</v>
      </c>
    </row>
    <row r="22" spans="2:24">
      <c r="B22" s="37">
        <v>2026</v>
      </c>
      <c r="C22" s="40">
        <v>6</v>
      </c>
      <c r="D22" s="121">
        <f>'Ann Ped Ben'!E22</f>
        <v>269352</v>
      </c>
      <c r="E22" s="121">
        <f>'Ann Ped Ben'!H22</f>
        <v>134676</v>
      </c>
      <c r="F22" s="121">
        <f>'Ann Bike Ben'!E21</f>
        <v>69957.72</v>
      </c>
      <c r="G22" s="121">
        <f>'Ann Bike Ben'!H21</f>
        <v>17742.899999999998</v>
      </c>
      <c r="H22" s="121">
        <f>'Mortality Ben'!N23</f>
        <v>688397.43585000013</v>
      </c>
      <c r="I22" s="121">
        <f>'Bus Benefit'!G21</f>
        <v>41652.000000000007</v>
      </c>
      <c r="J22" s="121">
        <v>0</v>
      </c>
      <c r="K22" s="121">
        <f>Safety!K20</f>
        <v>78101.000000000015</v>
      </c>
      <c r="L22" s="121">
        <v>0</v>
      </c>
      <c r="M22" s="121">
        <f>Emissions!P22</f>
        <v>2153.6667100564196</v>
      </c>
      <c r="N22" s="39">
        <f t="shared" si="2"/>
        <v>1302032.7225600565</v>
      </c>
      <c r="P22" s="121">
        <v>0</v>
      </c>
      <c r="Q22" s="121">
        <v>0</v>
      </c>
      <c r="R22" s="39">
        <f t="shared" si="3"/>
        <v>0</v>
      </c>
      <c r="T22" s="38">
        <f>$N22*Factors!$E19</f>
        <v>867599.37983253621</v>
      </c>
      <c r="U22" s="38">
        <f>$R22*Factors!$E19</f>
        <v>0</v>
      </c>
      <c r="W22" s="38">
        <f>$N22*Factors!$H19</f>
        <v>1090431.9068310037</v>
      </c>
      <c r="X22" s="38">
        <f>$R22*Factors!$H19</f>
        <v>0</v>
      </c>
    </row>
    <row r="23" spans="2:24">
      <c r="B23" s="37">
        <v>2027</v>
      </c>
      <c r="C23" s="40">
        <v>7</v>
      </c>
      <c r="D23" s="121">
        <f>'Ann Ped Ben'!E23</f>
        <v>269352</v>
      </c>
      <c r="E23" s="121">
        <f>'Ann Ped Ben'!H23</f>
        <v>134676</v>
      </c>
      <c r="F23" s="121">
        <f>'Ann Bike Ben'!E22</f>
        <v>69957.72</v>
      </c>
      <c r="G23" s="121">
        <f>'Ann Bike Ben'!H22</f>
        <v>17742.899999999998</v>
      </c>
      <c r="H23" s="121">
        <f>'Mortality Ben'!N24</f>
        <v>688397.43585000013</v>
      </c>
      <c r="I23" s="121">
        <f>'Bus Benefit'!G22</f>
        <v>41652.000000000007</v>
      </c>
      <c r="J23" s="121">
        <v>0</v>
      </c>
      <c r="K23" s="121">
        <f>Safety!K21</f>
        <v>78101.000000000015</v>
      </c>
      <c r="L23" s="121">
        <v>0</v>
      </c>
      <c r="M23" s="121">
        <f>Emissions!P23</f>
        <v>2153.6667100564196</v>
      </c>
      <c r="N23" s="39">
        <f t="shared" si="2"/>
        <v>1302032.7225600565</v>
      </c>
      <c r="P23" s="121">
        <v>0</v>
      </c>
      <c r="Q23" s="121">
        <v>0</v>
      </c>
      <c r="R23" s="39">
        <f t="shared" si="3"/>
        <v>0</v>
      </c>
      <c r="T23" s="38">
        <f>$N23*Factors!$E20</f>
        <v>810840.54189956642</v>
      </c>
      <c r="U23" s="38">
        <f>$R23*Factors!$E20</f>
        <v>0</v>
      </c>
      <c r="W23" s="38">
        <f>$N23*Factors!$H20</f>
        <v>1058671.7542048579</v>
      </c>
      <c r="X23" s="38">
        <f>$R23*Factors!$H20</f>
        <v>0</v>
      </c>
    </row>
    <row r="24" spans="2:24">
      <c r="B24" s="37">
        <v>2028</v>
      </c>
      <c r="C24" s="40">
        <v>8</v>
      </c>
      <c r="D24" s="121">
        <f>'Ann Ped Ben'!E24</f>
        <v>269352</v>
      </c>
      <c r="E24" s="121">
        <f>'Ann Ped Ben'!H24</f>
        <v>134676</v>
      </c>
      <c r="F24" s="121">
        <f>'Ann Bike Ben'!E23</f>
        <v>69957.72</v>
      </c>
      <c r="G24" s="121">
        <f>'Ann Bike Ben'!H23</f>
        <v>17742.899999999998</v>
      </c>
      <c r="H24" s="121">
        <f>'Mortality Ben'!N25</f>
        <v>688397.43585000013</v>
      </c>
      <c r="I24" s="121">
        <f>'Bus Benefit'!G23</f>
        <v>41652.000000000007</v>
      </c>
      <c r="J24" s="121">
        <v>0</v>
      </c>
      <c r="K24" s="121">
        <f>Safety!K22</f>
        <v>78101.000000000015</v>
      </c>
      <c r="L24" s="121">
        <v>0</v>
      </c>
      <c r="M24" s="121">
        <f>Emissions!P24</f>
        <v>2153.6667100564196</v>
      </c>
      <c r="N24" s="39">
        <f t="shared" si="2"/>
        <v>1302032.7225600565</v>
      </c>
      <c r="P24" s="121">
        <v>0</v>
      </c>
      <c r="Q24" s="121">
        <v>0</v>
      </c>
      <c r="R24" s="39">
        <f t="shared" si="3"/>
        <v>0</v>
      </c>
      <c r="T24" s="38">
        <f>$N24*Factors!$E21</f>
        <v>757794.8989715575</v>
      </c>
      <c r="U24" s="38">
        <f>$R24*Factors!$E21</f>
        <v>0</v>
      </c>
      <c r="W24" s="38">
        <f>$N24*Factors!$H21</f>
        <v>1027836.6545678232</v>
      </c>
      <c r="X24" s="38">
        <f>$R24*Factors!$H21</f>
        <v>0</v>
      </c>
    </row>
    <row r="25" spans="2:24">
      <c r="B25" s="37">
        <v>2029</v>
      </c>
      <c r="C25" s="40">
        <v>9</v>
      </c>
      <c r="D25" s="121">
        <f>'Ann Ped Ben'!E25</f>
        <v>269352</v>
      </c>
      <c r="E25" s="121">
        <f>'Ann Ped Ben'!H25</f>
        <v>134676</v>
      </c>
      <c r="F25" s="121">
        <f>'Ann Bike Ben'!E24</f>
        <v>69957.72</v>
      </c>
      <c r="G25" s="121">
        <f>'Ann Bike Ben'!H24</f>
        <v>17742.899999999998</v>
      </c>
      <c r="H25" s="121">
        <f>'Mortality Ben'!N26</f>
        <v>688397.43585000013</v>
      </c>
      <c r="I25" s="121">
        <f>'Bus Benefit'!G24</f>
        <v>41652.000000000007</v>
      </c>
      <c r="J25" s="121">
        <v>0</v>
      </c>
      <c r="K25" s="121">
        <f>Safety!K23</f>
        <v>78101.000000000015</v>
      </c>
      <c r="L25" s="121">
        <v>0</v>
      </c>
      <c r="M25" s="121">
        <f>Emissions!P25</f>
        <v>2153.6667100564196</v>
      </c>
      <c r="N25" s="39">
        <f>SUBTOTAL(9,D25:M25)</f>
        <v>1302032.7225600565</v>
      </c>
      <c r="P25" s="121">
        <v>0</v>
      </c>
      <c r="Q25" s="121">
        <f>'An Maint Cost'!D11</f>
        <v>19000</v>
      </c>
      <c r="R25" s="39">
        <f t="shared" si="3"/>
        <v>19000</v>
      </c>
      <c r="T25" s="38">
        <f>$N25*Factors!$E22</f>
        <v>708219.53174911928</v>
      </c>
      <c r="U25" s="38">
        <f>$R25*Factors!$E22</f>
        <v>10334.741109098813</v>
      </c>
      <c r="W25" s="38">
        <f>$N25*Factors!$H22</f>
        <v>997899.6646289546</v>
      </c>
      <c r="X25" s="38">
        <f>$R25*Factors!$H22</f>
        <v>14561.917914528911</v>
      </c>
    </row>
    <row r="26" spans="2:24">
      <c r="B26" s="37">
        <v>2030</v>
      </c>
      <c r="C26" s="40">
        <v>10</v>
      </c>
      <c r="D26" s="121">
        <f>'Ann Ped Ben'!E26</f>
        <v>269352</v>
      </c>
      <c r="E26" s="121">
        <f>'Ann Ped Ben'!H26</f>
        <v>134676</v>
      </c>
      <c r="F26" s="121">
        <f>'Ann Bike Ben'!E25</f>
        <v>69957.72</v>
      </c>
      <c r="G26" s="121">
        <f>'Ann Bike Ben'!H25</f>
        <v>17742.899999999998</v>
      </c>
      <c r="H26" s="121">
        <f>'Mortality Ben'!N27</f>
        <v>688397.43585000013</v>
      </c>
      <c r="I26" s="121">
        <f>'Bus Benefit'!G25</f>
        <v>41652.000000000007</v>
      </c>
      <c r="J26" s="121">
        <v>0</v>
      </c>
      <c r="K26" s="121">
        <f>Safety!K24</f>
        <v>78101.000000000015</v>
      </c>
      <c r="L26" s="121">
        <v>0</v>
      </c>
      <c r="M26" s="121">
        <f>Emissions!P26</f>
        <v>2153.6667100564196</v>
      </c>
      <c r="N26" s="39">
        <f t="shared" ref="N26:N40" si="4">SUBTOTAL(9,D26:M26)</f>
        <v>1302032.7225600565</v>
      </c>
      <c r="P26" s="121">
        <v>0</v>
      </c>
      <c r="Q26" s="121">
        <v>0</v>
      </c>
      <c r="R26" s="39">
        <f t="shared" si="3"/>
        <v>0</v>
      </c>
      <c r="T26" s="38">
        <f>$N26*Factors!$E23</f>
        <v>661887.41284964397</v>
      </c>
      <c r="U26" s="38">
        <f>$R26*Factors!$E23</f>
        <v>0</v>
      </c>
      <c r="W26" s="38">
        <f>$N26*Factors!$H23</f>
        <v>968834.62585335388</v>
      </c>
      <c r="X26" s="38">
        <f>$R26*Factors!$H23</f>
        <v>0</v>
      </c>
    </row>
    <row r="27" spans="2:24">
      <c r="B27" s="37">
        <v>2031</v>
      </c>
      <c r="C27" s="40">
        <v>11</v>
      </c>
      <c r="D27" s="121">
        <f>'Ann Ped Ben'!E27</f>
        <v>269352</v>
      </c>
      <c r="E27" s="121">
        <f>'Ann Ped Ben'!H27</f>
        <v>134676</v>
      </c>
      <c r="F27" s="121">
        <f>'Ann Bike Ben'!E26</f>
        <v>69957.72</v>
      </c>
      <c r="G27" s="121">
        <f>'Ann Bike Ben'!H26</f>
        <v>17742.899999999998</v>
      </c>
      <c r="H27" s="121">
        <f>'Mortality Ben'!N28</f>
        <v>688397.43585000013</v>
      </c>
      <c r="I27" s="121">
        <f>'Bus Benefit'!G26</f>
        <v>41652.000000000007</v>
      </c>
      <c r="J27" s="121">
        <v>0</v>
      </c>
      <c r="K27" s="121">
        <f>Safety!K25</f>
        <v>78101.000000000015</v>
      </c>
      <c r="L27" s="121">
        <v>0</v>
      </c>
      <c r="M27" s="121">
        <f>Emissions!P27</f>
        <v>2153.6667100564196</v>
      </c>
      <c r="N27" s="39">
        <f t="shared" si="4"/>
        <v>1302032.7225600565</v>
      </c>
      <c r="P27" s="121">
        <v>0</v>
      </c>
      <c r="Q27" s="121">
        <f>'An Maint Cost'!D13</f>
        <v>22000</v>
      </c>
      <c r="R27" s="39">
        <f>SUBTOTAL(9,P27:Q27)</f>
        <v>22000</v>
      </c>
      <c r="T27" s="38">
        <f>$N27*Factors!$E24</f>
        <v>618586.36714920006</v>
      </c>
      <c r="U27" s="38">
        <f>$R27*Factors!$E24</f>
        <v>10452.041520526907</v>
      </c>
      <c r="W27" s="38">
        <f>$N27*Factors!$H24</f>
        <v>940616.14160519803</v>
      </c>
      <c r="X27" s="38">
        <f>$R27*Factors!$H24</f>
        <v>15893.268085172769</v>
      </c>
    </row>
    <row r="28" spans="2:24">
      <c r="B28" s="37">
        <v>2032</v>
      </c>
      <c r="C28" s="40">
        <v>12</v>
      </c>
      <c r="D28" s="121">
        <f>'Ann Ped Ben'!E28</f>
        <v>269352</v>
      </c>
      <c r="E28" s="121">
        <f>'Ann Ped Ben'!H28</f>
        <v>134676</v>
      </c>
      <c r="F28" s="121">
        <f>'Ann Bike Ben'!E27</f>
        <v>69957.72</v>
      </c>
      <c r="G28" s="121">
        <f>'Ann Bike Ben'!H27</f>
        <v>17742.899999999998</v>
      </c>
      <c r="H28" s="121">
        <f>'Mortality Ben'!N29</f>
        <v>688397.43585000013</v>
      </c>
      <c r="I28" s="121">
        <f>'Bus Benefit'!G27</f>
        <v>41652.000000000007</v>
      </c>
      <c r="J28" s="121">
        <v>0</v>
      </c>
      <c r="K28" s="121">
        <f>Safety!K26</f>
        <v>78101.000000000015</v>
      </c>
      <c r="L28" s="121">
        <v>0</v>
      </c>
      <c r="M28" s="121">
        <f>Emissions!P28</f>
        <v>2153.6667100564196</v>
      </c>
      <c r="N28" s="39">
        <f t="shared" si="4"/>
        <v>1302032.7225600565</v>
      </c>
      <c r="P28" s="121">
        <v>0</v>
      </c>
      <c r="Q28" s="121">
        <v>0</v>
      </c>
      <c r="R28" s="39">
        <f t="shared" si="3"/>
        <v>0</v>
      </c>
      <c r="T28" s="38">
        <f>$N28*Factors!$E25</f>
        <v>578118.10013943934</v>
      </c>
      <c r="U28" s="38">
        <f>$R28*Factors!$E25</f>
        <v>0</v>
      </c>
      <c r="W28" s="38">
        <f>$N28*Factors!$H25</f>
        <v>913219.55495650286</v>
      </c>
      <c r="X28" s="38">
        <f>$R28*Factors!$H25</f>
        <v>0</v>
      </c>
    </row>
    <row r="29" spans="2:24">
      <c r="B29" s="37">
        <v>2033</v>
      </c>
      <c r="C29" s="40">
        <v>13</v>
      </c>
      <c r="D29" s="121">
        <f>'Ann Ped Ben'!E29</f>
        <v>269352</v>
      </c>
      <c r="E29" s="121">
        <f>'Ann Ped Ben'!H29</f>
        <v>134676</v>
      </c>
      <c r="F29" s="121">
        <f>'Ann Bike Ben'!E28</f>
        <v>69957.72</v>
      </c>
      <c r="G29" s="121">
        <f>'Ann Bike Ben'!H28</f>
        <v>17742.899999999998</v>
      </c>
      <c r="H29" s="121">
        <f>'Mortality Ben'!N30</f>
        <v>688397.43585000013</v>
      </c>
      <c r="I29" s="121">
        <f>'Bus Benefit'!G28</f>
        <v>41652.000000000007</v>
      </c>
      <c r="J29" s="121">
        <v>0</v>
      </c>
      <c r="K29" s="121">
        <f>Safety!K27</f>
        <v>78101.000000000015</v>
      </c>
      <c r="L29" s="121">
        <v>0</v>
      </c>
      <c r="M29" s="121">
        <f>Emissions!P29</f>
        <v>2153.6667100564196</v>
      </c>
      <c r="N29" s="39">
        <f t="shared" si="4"/>
        <v>1302032.7225600565</v>
      </c>
      <c r="P29" s="121">
        <v>0</v>
      </c>
      <c r="Q29" s="121">
        <f>'An Maint Cost'!D11</f>
        <v>19000</v>
      </c>
      <c r="R29" s="39">
        <f t="shared" si="3"/>
        <v>19000</v>
      </c>
      <c r="T29" s="38">
        <f>$N29*Factors!$E26</f>
        <v>540297.28984994325</v>
      </c>
      <c r="U29" s="38">
        <f>$R29*Factors!$E26</f>
        <v>7884.3245098822135</v>
      </c>
      <c r="W29" s="38">
        <f>$N29*Factors!$H26</f>
        <v>886620.9271422358</v>
      </c>
      <c r="X29" s="38">
        <f>$R29*Factors!$H26</f>
        <v>12938.075459870377</v>
      </c>
    </row>
    <row r="30" spans="2:24">
      <c r="B30" s="37">
        <v>2034</v>
      </c>
      <c r="C30" s="40">
        <v>14</v>
      </c>
      <c r="D30" s="121">
        <f>'Ann Ped Ben'!E30</f>
        <v>269352</v>
      </c>
      <c r="E30" s="121">
        <f>'Ann Ped Ben'!H30</f>
        <v>134676</v>
      </c>
      <c r="F30" s="121">
        <f>'Ann Bike Ben'!E29</f>
        <v>69957.72</v>
      </c>
      <c r="G30" s="121">
        <f>'Ann Bike Ben'!H29</f>
        <v>17742.899999999998</v>
      </c>
      <c r="H30" s="121">
        <f>'Mortality Ben'!N31</f>
        <v>688397.43585000013</v>
      </c>
      <c r="I30" s="121">
        <f>'Bus Benefit'!G29</f>
        <v>41652.000000000007</v>
      </c>
      <c r="J30" s="121">
        <v>0</v>
      </c>
      <c r="K30" s="121">
        <f>Safety!K28</f>
        <v>78101.000000000015</v>
      </c>
      <c r="L30" s="121">
        <v>0</v>
      </c>
      <c r="M30" s="121">
        <f>Emissions!P30</f>
        <v>2153.6667100564196</v>
      </c>
      <c r="N30" s="39">
        <f t="shared" si="4"/>
        <v>1302032.7225600565</v>
      </c>
      <c r="P30" s="121">
        <v>0</v>
      </c>
      <c r="Q30" s="121">
        <v>0</v>
      </c>
      <c r="R30" s="39">
        <f t="shared" si="3"/>
        <v>0</v>
      </c>
      <c r="T30" s="38">
        <f>$N30*Factors!$E27</f>
        <v>504950.73817751708</v>
      </c>
      <c r="U30" s="38">
        <f>$R30*Factors!$E27</f>
        <v>0</v>
      </c>
      <c r="W30" s="38">
        <f>$N30*Factors!$H27</f>
        <v>860797.01664294745</v>
      </c>
      <c r="X30" s="38">
        <f>$R30*Factors!$H27</f>
        <v>0</v>
      </c>
    </row>
    <row r="31" spans="2:24">
      <c r="B31" s="37">
        <v>2035</v>
      </c>
      <c r="C31" s="40">
        <v>15</v>
      </c>
      <c r="D31" s="121">
        <f>'Ann Ped Ben'!E31</f>
        <v>269352</v>
      </c>
      <c r="E31" s="121">
        <f>'Ann Ped Ben'!H31</f>
        <v>134676</v>
      </c>
      <c r="F31" s="121">
        <f>'Ann Bike Ben'!E30</f>
        <v>69957.72</v>
      </c>
      <c r="G31" s="121">
        <f>'Ann Bike Ben'!H30</f>
        <v>17742.899999999998</v>
      </c>
      <c r="H31" s="121">
        <f>'Mortality Ben'!N32</f>
        <v>688397.43585000013</v>
      </c>
      <c r="I31" s="121">
        <f>'Bus Benefit'!G30</f>
        <v>41652.000000000007</v>
      </c>
      <c r="J31" s="121">
        <v>0</v>
      </c>
      <c r="K31" s="121">
        <f>Safety!K29</f>
        <v>78101.000000000015</v>
      </c>
      <c r="L31" s="121">
        <v>0</v>
      </c>
      <c r="M31" s="121">
        <f>Emissions!P31</f>
        <v>2153.6667100564196</v>
      </c>
      <c r="N31" s="39">
        <f t="shared" si="4"/>
        <v>1302032.7225600565</v>
      </c>
      <c r="P31" s="121">
        <v>0</v>
      </c>
      <c r="Q31" s="121">
        <v>0</v>
      </c>
      <c r="R31" s="39">
        <f t="shared" si="3"/>
        <v>0</v>
      </c>
      <c r="T31" s="38">
        <f>$N31*Factors!$E28</f>
        <v>471916.57773599727</v>
      </c>
      <c r="U31" s="38">
        <f>$R31*Factors!$E28</f>
        <v>0</v>
      </c>
      <c r="W31" s="38">
        <f>$N31*Factors!$H28</f>
        <v>835725.25887664792</v>
      </c>
      <c r="X31" s="38">
        <f>$R31*Factors!$H28</f>
        <v>0</v>
      </c>
    </row>
    <row r="32" spans="2:24">
      <c r="B32" s="37">
        <v>2036</v>
      </c>
      <c r="C32" s="40">
        <v>16</v>
      </c>
      <c r="D32" s="121">
        <f>'Ann Ped Ben'!E32</f>
        <v>269352</v>
      </c>
      <c r="E32" s="121">
        <f>'Ann Ped Ben'!H32</f>
        <v>134676</v>
      </c>
      <c r="F32" s="121">
        <f>'Ann Bike Ben'!E31</f>
        <v>69957.72</v>
      </c>
      <c r="G32" s="121">
        <f>'Ann Bike Ben'!H31</f>
        <v>17742.899999999998</v>
      </c>
      <c r="H32" s="121">
        <f>'Mortality Ben'!N33</f>
        <v>688397.43585000013</v>
      </c>
      <c r="I32" s="121">
        <f>'Bus Benefit'!G31</f>
        <v>41652.000000000007</v>
      </c>
      <c r="J32" s="121">
        <v>0</v>
      </c>
      <c r="K32" s="121">
        <f>Safety!K30</f>
        <v>78101.000000000015</v>
      </c>
      <c r="L32" s="121">
        <v>0</v>
      </c>
      <c r="M32" s="121">
        <f>Emissions!P32</f>
        <v>2153.6667100564196</v>
      </c>
      <c r="N32" s="39">
        <f t="shared" si="4"/>
        <v>1302032.7225600565</v>
      </c>
      <c r="P32" s="121">
        <v>0</v>
      </c>
      <c r="Q32" s="121">
        <v>0</v>
      </c>
      <c r="R32" s="39">
        <f t="shared" si="3"/>
        <v>0</v>
      </c>
      <c r="T32" s="38">
        <f>$N32*Factors!$E29</f>
        <v>441043.53059438994</v>
      </c>
      <c r="U32" s="38">
        <f>$R32*Factors!$E29</f>
        <v>0</v>
      </c>
      <c r="W32" s="38">
        <f>$N32*Factors!$H29</f>
        <v>811383.74648218253</v>
      </c>
      <c r="X32" s="38">
        <f>$R32*Factors!$H29</f>
        <v>0</v>
      </c>
    </row>
    <row r="33" spans="2:24">
      <c r="B33" s="37">
        <v>2037</v>
      </c>
      <c r="C33" s="40">
        <v>17</v>
      </c>
      <c r="D33" s="121">
        <f>'Ann Ped Ben'!E33</f>
        <v>269352</v>
      </c>
      <c r="E33" s="121">
        <f>'Ann Ped Ben'!H33</f>
        <v>134676</v>
      </c>
      <c r="F33" s="121">
        <f>'Ann Bike Ben'!E32</f>
        <v>69957.72</v>
      </c>
      <c r="G33" s="121">
        <f>'Ann Bike Ben'!H32</f>
        <v>17742.899999999998</v>
      </c>
      <c r="H33" s="121">
        <f>'Mortality Ben'!N34</f>
        <v>688397.43585000013</v>
      </c>
      <c r="I33" s="121">
        <f>'Bus Benefit'!G32</f>
        <v>41652.000000000007</v>
      </c>
      <c r="J33" s="121">
        <v>0</v>
      </c>
      <c r="K33" s="121">
        <f>Safety!K31</f>
        <v>78101.000000000015</v>
      </c>
      <c r="L33" s="121">
        <v>0</v>
      </c>
      <c r="M33" s="121">
        <f>Emissions!P33</f>
        <v>2153.6667100564196</v>
      </c>
      <c r="N33" s="39">
        <f t="shared" si="4"/>
        <v>1302032.7225600565</v>
      </c>
      <c r="P33" s="121">
        <v>0</v>
      </c>
      <c r="Q33" s="121">
        <f>'An Maint Cost'!D15</f>
        <v>427500</v>
      </c>
      <c r="R33" s="39">
        <f t="shared" si="3"/>
        <v>427500</v>
      </c>
      <c r="T33" s="38">
        <f>$N33*Factors!$E30</f>
        <v>412190.21550877567</v>
      </c>
      <c r="U33" s="38">
        <f>$R33*Factors!$E30</f>
        <v>135335.55192340707</v>
      </c>
      <c r="W33" s="38">
        <f>$N33*Factors!$H30</f>
        <v>787751.21017687628</v>
      </c>
      <c r="X33" s="38">
        <f>$R33*Factors!$H30</f>
        <v>258644.53059863966</v>
      </c>
    </row>
    <row r="34" spans="2:24">
      <c r="B34" s="37">
        <v>2038</v>
      </c>
      <c r="C34" s="40">
        <v>18</v>
      </c>
      <c r="D34" s="121">
        <f>'Ann Ped Ben'!E34</f>
        <v>269352</v>
      </c>
      <c r="E34" s="121">
        <f>'Ann Ped Ben'!H34</f>
        <v>134676</v>
      </c>
      <c r="F34" s="121">
        <f>'Ann Bike Ben'!E33</f>
        <v>69957.72</v>
      </c>
      <c r="G34" s="121">
        <f>'Ann Bike Ben'!H33</f>
        <v>17742.899999999998</v>
      </c>
      <c r="H34" s="121">
        <f>'Mortality Ben'!N35</f>
        <v>688397.43585000013</v>
      </c>
      <c r="I34" s="121">
        <f>'Bus Benefit'!G33</f>
        <v>41652.000000000007</v>
      </c>
      <c r="J34" s="121">
        <v>0</v>
      </c>
      <c r="K34" s="121">
        <f>Safety!K32</f>
        <v>78101.000000000015</v>
      </c>
      <c r="L34" s="121">
        <v>0</v>
      </c>
      <c r="M34" s="121">
        <f>Emissions!P34</f>
        <v>2153.6667100564196</v>
      </c>
      <c r="N34" s="39">
        <f t="shared" si="4"/>
        <v>1302032.7225600565</v>
      </c>
      <c r="P34" s="121">
        <v>0</v>
      </c>
      <c r="Q34" s="121">
        <v>0</v>
      </c>
      <c r="R34" s="39">
        <f t="shared" si="3"/>
        <v>0</v>
      </c>
      <c r="T34" s="38">
        <f>$N34*Factors!$E31</f>
        <v>385224.50047549128</v>
      </c>
      <c r="U34" s="38">
        <f>$R34*Factors!$E31</f>
        <v>0</v>
      </c>
      <c r="W34" s="38">
        <f>$N34*Factors!$H31</f>
        <v>764807.00017172447</v>
      </c>
      <c r="X34" s="38">
        <f>$R34*Factors!$H31</f>
        <v>0</v>
      </c>
    </row>
    <row r="35" spans="2:24">
      <c r="B35" s="37">
        <v>2039</v>
      </c>
      <c r="C35" s="40">
        <v>19</v>
      </c>
      <c r="D35" s="121">
        <f>'Ann Ped Ben'!E35</f>
        <v>269352</v>
      </c>
      <c r="E35" s="121">
        <f>'Ann Ped Ben'!H35</f>
        <v>134676</v>
      </c>
      <c r="F35" s="121">
        <f>'Ann Bike Ben'!E34</f>
        <v>69957.72</v>
      </c>
      <c r="G35" s="121">
        <f>'Ann Bike Ben'!H34</f>
        <v>17742.899999999998</v>
      </c>
      <c r="H35" s="121">
        <f>'Mortality Ben'!N36</f>
        <v>688397.43585000013</v>
      </c>
      <c r="I35" s="121">
        <f>'Bus Benefit'!G34</f>
        <v>41652.000000000007</v>
      </c>
      <c r="J35" s="121">
        <v>0</v>
      </c>
      <c r="K35" s="121">
        <f>Safety!K33</f>
        <v>78101.000000000015</v>
      </c>
      <c r="L35" s="121">
        <v>0</v>
      </c>
      <c r="M35" s="121">
        <f>Emissions!P35</f>
        <v>2153.6667100564196</v>
      </c>
      <c r="N35" s="39">
        <f t="shared" si="4"/>
        <v>1302032.7225600565</v>
      </c>
      <c r="P35" s="121">
        <v>0</v>
      </c>
      <c r="Q35" s="121">
        <f>Q28</f>
        <v>0</v>
      </c>
      <c r="R35" s="39">
        <f t="shared" si="3"/>
        <v>0</v>
      </c>
      <c r="T35" s="38">
        <f>$N35*Factors!$E32</f>
        <v>360022.89764064603</v>
      </c>
      <c r="U35" s="38">
        <f>$R35*Factors!$E32</f>
        <v>0</v>
      </c>
      <c r="W35" s="38">
        <f>$N35*Factors!$H32</f>
        <v>742531.06812788791</v>
      </c>
      <c r="X35" s="38">
        <f>$R35*Factors!$H32</f>
        <v>0</v>
      </c>
    </row>
    <row r="36" spans="2:24">
      <c r="B36" s="37">
        <v>2040</v>
      </c>
      <c r="C36" s="40">
        <v>20</v>
      </c>
      <c r="D36" s="121">
        <f>'Ann Ped Ben'!E36</f>
        <v>269352</v>
      </c>
      <c r="E36" s="121">
        <f>'Ann Ped Ben'!H36</f>
        <v>134676</v>
      </c>
      <c r="F36" s="121">
        <f>'Ann Bike Ben'!E35</f>
        <v>69957.72</v>
      </c>
      <c r="G36" s="121">
        <f>'Ann Bike Ben'!H35</f>
        <v>17742.899999999998</v>
      </c>
      <c r="H36" s="121">
        <f>'Mortality Ben'!N37</f>
        <v>688397.43585000013</v>
      </c>
      <c r="I36" s="121">
        <f>'Bus Benefit'!G35</f>
        <v>41652.000000000007</v>
      </c>
      <c r="J36" s="121">
        <v>0</v>
      </c>
      <c r="K36" s="121">
        <f>Safety!K34</f>
        <v>78101.000000000015</v>
      </c>
      <c r="L36" s="121">
        <v>0</v>
      </c>
      <c r="M36" s="121">
        <f>Emissions!P36</f>
        <v>2153.6667100564196</v>
      </c>
      <c r="N36" s="39">
        <f t="shared" si="4"/>
        <v>1302032.7225600565</v>
      </c>
      <c r="P36" s="121">
        <v>0</v>
      </c>
      <c r="Q36" s="121">
        <v>0</v>
      </c>
      <c r="R36" s="39">
        <f t="shared" si="3"/>
        <v>0</v>
      </c>
      <c r="T36" s="38">
        <f>$N36*Factors!$E33</f>
        <v>336469.99779499631</v>
      </c>
      <c r="U36" s="38">
        <f>$R36*Factors!$E33</f>
        <v>0</v>
      </c>
      <c r="W36" s="38">
        <f>$N36*Factors!$H33</f>
        <v>720903.94963872619</v>
      </c>
      <c r="X36" s="38">
        <f>$R36*Factors!$H33</f>
        <v>0</v>
      </c>
    </row>
    <row r="37" spans="2:24">
      <c r="B37" s="37">
        <v>2041</v>
      </c>
      <c r="C37" s="40">
        <v>21</v>
      </c>
      <c r="D37" s="121">
        <f>'Ann Ped Ben'!E37</f>
        <v>269352</v>
      </c>
      <c r="E37" s="121">
        <f>'Ann Ped Ben'!H37</f>
        <v>134676</v>
      </c>
      <c r="F37" s="121">
        <f>'Ann Bike Ben'!E36</f>
        <v>69957.72</v>
      </c>
      <c r="G37" s="121">
        <f>'Ann Bike Ben'!H36</f>
        <v>17742.899999999998</v>
      </c>
      <c r="H37" s="121">
        <f>'Mortality Ben'!N38</f>
        <v>688397.43585000013</v>
      </c>
      <c r="I37" s="121">
        <f>'Bus Benefit'!G36</f>
        <v>41652.000000000007</v>
      </c>
      <c r="J37" s="121">
        <v>0</v>
      </c>
      <c r="K37" s="121">
        <f>Safety!K35</f>
        <v>78101.000000000015</v>
      </c>
      <c r="L37" s="121">
        <v>0</v>
      </c>
      <c r="M37" s="121">
        <f>Emissions!P37</f>
        <v>2153.6667100564196</v>
      </c>
      <c r="N37" s="39">
        <f t="shared" si="4"/>
        <v>1302032.7225600565</v>
      </c>
      <c r="P37" s="121">
        <v>0</v>
      </c>
      <c r="Q37" s="121">
        <f>'An Maint Cost'!D11</f>
        <v>19000</v>
      </c>
      <c r="R37" s="39">
        <f t="shared" si="3"/>
        <v>19000</v>
      </c>
      <c r="T37" s="38">
        <f>$N37*Factors!$E34</f>
        <v>314457.94186448253</v>
      </c>
      <c r="U37" s="38">
        <f>$R37*Factors!$E34</f>
        <v>4588.7486480967327</v>
      </c>
      <c r="W37" s="38">
        <f>$N37*Factors!$H34</f>
        <v>699906.7472220643</v>
      </c>
      <c r="X37" s="38">
        <f>$R37*Factors!$H34</f>
        <v>10213.436242272197</v>
      </c>
    </row>
    <row r="38" spans="2:24">
      <c r="B38" s="37">
        <v>2042</v>
      </c>
      <c r="C38" s="40">
        <v>22</v>
      </c>
      <c r="D38" s="121">
        <f>'Ann Ped Ben'!E38</f>
        <v>269352</v>
      </c>
      <c r="E38" s="121">
        <f>'Ann Ped Ben'!H38</f>
        <v>134676</v>
      </c>
      <c r="F38" s="121">
        <f>'Ann Bike Ben'!E37</f>
        <v>69957.72</v>
      </c>
      <c r="G38" s="121">
        <f>'Ann Bike Ben'!H37</f>
        <v>17742.899999999998</v>
      </c>
      <c r="H38" s="121">
        <f>'Mortality Ben'!N39</f>
        <v>688397.43585000013</v>
      </c>
      <c r="I38" s="121">
        <f>'Bus Benefit'!G37</f>
        <v>41652.000000000007</v>
      </c>
      <c r="J38" s="121">
        <v>0</v>
      </c>
      <c r="K38" s="121">
        <f>Safety!K36</f>
        <v>78101.000000000015</v>
      </c>
      <c r="L38" s="121">
        <v>0</v>
      </c>
      <c r="M38" s="121">
        <f>Emissions!P38</f>
        <v>2153.6667100564196</v>
      </c>
      <c r="N38" s="39">
        <f t="shared" si="4"/>
        <v>1302032.7225600565</v>
      </c>
      <c r="P38" s="121">
        <v>0</v>
      </c>
      <c r="Q38" s="121">
        <v>0</v>
      </c>
      <c r="R38" s="39">
        <f t="shared" si="3"/>
        <v>0</v>
      </c>
      <c r="T38" s="38">
        <f>$N38*Factors!$E35</f>
        <v>293885.92697615188</v>
      </c>
      <c r="U38" s="38">
        <f>$R38*Factors!$E35</f>
        <v>0</v>
      </c>
      <c r="W38" s="38">
        <f>$N38*Factors!$H35</f>
        <v>679521.11380782945</v>
      </c>
      <c r="X38" s="38">
        <f>$R38*Factors!$H35</f>
        <v>0</v>
      </c>
    </row>
    <row r="39" spans="2:24">
      <c r="B39" s="37">
        <v>2043</v>
      </c>
      <c r="C39" s="40">
        <v>23</v>
      </c>
      <c r="D39" s="121">
        <f>'Ann Ped Ben'!E39</f>
        <v>269352</v>
      </c>
      <c r="E39" s="121">
        <f>'Ann Ped Ben'!H39</f>
        <v>134676</v>
      </c>
      <c r="F39" s="121">
        <f>'Ann Bike Ben'!E38</f>
        <v>69957.72</v>
      </c>
      <c r="G39" s="121">
        <f>'Ann Bike Ben'!H38</f>
        <v>17742.899999999998</v>
      </c>
      <c r="H39" s="121">
        <f>'Mortality Ben'!N40</f>
        <v>688397.43585000013</v>
      </c>
      <c r="I39" s="121">
        <f>'Bus Benefit'!G38</f>
        <v>41652.000000000007</v>
      </c>
      <c r="J39" s="121">
        <v>0</v>
      </c>
      <c r="K39" s="121">
        <f>Safety!K37</f>
        <v>78101.000000000015</v>
      </c>
      <c r="L39" s="121">
        <v>0</v>
      </c>
      <c r="M39" s="121">
        <f>Emissions!P39</f>
        <v>2153.6667100564196</v>
      </c>
      <c r="N39" s="39">
        <f t="shared" si="4"/>
        <v>1302032.7225600565</v>
      </c>
      <c r="P39" s="121">
        <v>0</v>
      </c>
      <c r="Q39" s="121">
        <f>'An Maint Cost'!D13</f>
        <v>22000</v>
      </c>
      <c r="R39" s="39">
        <f t="shared" si="3"/>
        <v>22000</v>
      </c>
      <c r="T39" s="38">
        <f>$N39*Factors!$E36</f>
        <v>274659.74483752513</v>
      </c>
      <c r="U39" s="38">
        <f>$R39*Factors!$E36</f>
        <v>4640.8314335946661</v>
      </c>
      <c r="W39" s="38">
        <f>$N39*Factors!$H36</f>
        <v>659729.23670663044</v>
      </c>
      <c r="X39" s="38">
        <f>$R39*Factors!$H36</f>
        <v>11147.218465453279</v>
      </c>
    </row>
    <row r="40" spans="2:24">
      <c r="B40" s="37">
        <v>2044</v>
      </c>
      <c r="C40" s="40">
        <v>24</v>
      </c>
      <c r="D40" s="121">
        <f>'Ann Ped Ben'!E40</f>
        <v>269352</v>
      </c>
      <c r="E40" s="121">
        <f>'Ann Ped Ben'!H40</f>
        <v>134676</v>
      </c>
      <c r="F40" s="121">
        <f>'Ann Bike Ben'!E39</f>
        <v>69957.72</v>
      </c>
      <c r="G40" s="121">
        <f>'Ann Bike Ben'!H39</f>
        <v>17742.899999999998</v>
      </c>
      <c r="H40" s="121">
        <f>'Mortality Ben'!N41</f>
        <v>688397.43585000013</v>
      </c>
      <c r="I40" s="121">
        <f>'Bus Benefit'!G39</f>
        <v>41652.000000000007</v>
      </c>
      <c r="J40" s="121">
        <f>'Rem Value'!D25</f>
        <v>6689973.5</v>
      </c>
      <c r="K40" s="121">
        <f>Safety!K38</f>
        <v>78101.000000000015</v>
      </c>
      <c r="L40" s="121">
        <v>0</v>
      </c>
      <c r="M40" s="121">
        <f>Emissions!P40</f>
        <v>2153.6667100564196</v>
      </c>
      <c r="N40" s="39">
        <f t="shared" si="4"/>
        <v>7992006.2225600565</v>
      </c>
      <c r="P40" s="121">
        <v>0</v>
      </c>
      <c r="Q40" s="121">
        <v>0</v>
      </c>
      <c r="R40" s="39">
        <f t="shared" ref="R40" si="5">SUBTOTAL(9,P40:Q40)</f>
        <v>0</v>
      </c>
      <c r="T40" s="38">
        <f>$N40*Factors!$E37</f>
        <v>1575597.0133874628</v>
      </c>
      <c r="U40" s="38">
        <f>$R40*Factors!$E37</f>
        <v>0</v>
      </c>
      <c r="W40" s="38">
        <f>$N40*Factors!$H37</f>
        <v>3931537.4819125766</v>
      </c>
      <c r="X40" s="38">
        <f>$R40*Factors!$H37</f>
        <v>0</v>
      </c>
    </row>
    <row r="41" spans="2:24">
      <c r="D41" s="80"/>
      <c r="E41" s="80"/>
      <c r="F41" s="80"/>
      <c r="N41" s="39"/>
    </row>
    <row r="42" spans="2:24">
      <c r="B42" s="36" t="s">
        <v>26</v>
      </c>
      <c r="D42" s="111">
        <f t="shared" ref="D42:N42" si="6">SUM(D17:D40)</f>
        <v>5387040</v>
      </c>
      <c r="E42" s="111">
        <f t="shared" si="6"/>
        <v>2693520</v>
      </c>
      <c r="F42" s="111">
        <f t="shared" si="6"/>
        <v>1399154.3999999997</v>
      </c>
      <c r="G42" s="111">
        <f t="shared" si="6"/>
        <v>354858.00000000006</v>
      </c>
      <c r="H42" s="111">
        <f t="shared" si="6"/>
        <v>13767948.717000002</v>
      </c>
      <c r="I42" s="111">
        <f t="shared" si="6"/>
        <v>833040.00000000012</v>
      </c>
      <c r="J42" s="111">
        <f t="shared" si="6"/>
        <v>6689973.5</v>
      </c>
      <c r="K42" s="111">
        <f t="shared" si="6"/>
        <v>1562020.0000000002</v>
      </c>
      <c r="L42" s="111">
        <f t="shared" si="6"/>
        <v>648172.79999999993</v>
      </c>
      <c r="M42" s="111">
        <f t="shared" si="6"/>
        <v>43073.334201128404</v>
      </c>
      <c r="N42" s="111">
        <f t="shared" si="6"/>
        <v>33378800.751201116</v>
      </c>
      <c r="O42" s="111"/>
      <c r="P42" s="111">
        <f>SUM(P17:P40)</f>
        <v>13379946.869669978</v>
      </c>
      <c r="Q42" s="111">
        <f>SUM(Q17:Q40)</f>
        <v>528500</v>
      </c>
      <c r="R42" s="39">
        <f>SUM(R17:R40)</f>
        <v>13908446.869669978</v>
      </c>
      <c r="T42" s="39">
        <f>SUM(T16:T40)</f>
        <v>12304232.192172486</v>
      </c>
      <c r="U42" s="39">
        <f>SUM(U16:U40)</f>
        <v>10710025.172286445</v>
      </c>
      <c r="W42" s="39">
        <f>SUM(W17:W40)</f>
        <v>21060989.474670835</v>
      </c>
      <c r="X42" s="39">
        <f>SUM(X17:X40)</f>
        <v>12375665.615730468</v>
      </c>
    </row>
    <row r="43" spans="2:24">
      <c r="D43" s="80"/>
      <c r="E43" s="80"/>
      <c r="F43" s="80"/>
      <c r="N43" s="80"/>
      <c r="O43" s="80"/>
    </row>
    <row r="44" spans="2:24">
      <c r="B44" s="27" t="s">
        <v>28</v>
      </c>
      <c r="D44" s="111">
        <f t="shared" ref="D44:M44" si="7">NPV(0.07,D17:D40)+D16</f>
        <v>2176935.9254139522</v>
      </c>
      <c r="E44" s="111">
        <f t="shared" si="7"/>
        <v>1088467.9627069761</v>
      </c>
      <c r="F44" s="111">
        <f t="shared" si="7"/>
        <v>565406.87994910078</v>
      </c>
      <c r="G44" s="111">
        <f t="shared" si="7"/>
        <v>143400.29563926469</v>
      </c>
      <c r="H44" s="111">
        <f t="shared" si="7"/>
        <v>5563712.5733787473</v>
      </c>
      <c r="I44" s="111">
        <f t="shared" si="7"/>
        <v>336636.57654423197</v>
      </c>
      <c r="J44" s="111">
        <f t="shared" si="7"/>
        <v>1318905.663072017</v>
      </c>
      <c r="K44" s="111">
        <f t="shared" si="7"/>
        <v>631221.86845003988</v>
      </c>
      <c r="L44" s="111">
        <f t="shared" si="7"/>
        <v>462138.24831723177</v>
      </c>
      <c r="M44" s="111">
        <f t="shared" si="7"/>
        <v>17406.198700918852</v>
      </c>
      <c r="N44" s="111">
        <f>NPV(0.07,N17:N40)+N16</f>
        <v>12304232.192172483</v>
      </c>
      <c r="O44" s="111"/>
      <c r="P44" s="39">
        <f t="shared" ref="P44:Q44" si="8">NPV(0.07,P17:P40)+P16</f>
        <v>10536788.933141842</v>
      </c>
      <c r="Q44" s="39">
        <f t="shared" si="8"/>
        <v>173236.23914460625</v>
      </c>
      <c r="R44" s="39">
        <f>NPV(0.07,R17:R40)+R16</f>
        <v>10710025.172286449</v>
      </c>
      <c r="T44" s="111"/>
    </row>
    <row r="45" spans="2:24">
      <c r="B45" s="35" t="s">
        <v>29</v>
      </c>
    </row>
    <row r="46" spans="2:24">
      <c r="B46" s="27"/>
    </row>
    <row r="47" spans="2:24">
      <c r="B47" s="27" t="s">
        <v>30</v>
      </c>
      <c r="U47" s="67">
        <f>T42/U42</f>
        <v>1.1488518462133268</v>
      </c>
      <c r="V47" s="67"/>
      <c r="W47" s="67"/>
      <c r="X47" s="67">
        <f>W42/X42</f>
        <v>1.7018066040747433</v>
      </c>
    </row>
    <row r="48" spans="2:24">
      <c r="B48" s="15"/>
      <c r="C48" s="15"/>
      <c r="D48" s="15"/>
      <c r="E48" s="15"/>
      <c r="F48" s="15"/>
      <c r="G48" s="112"/>
      <c r="H48" s="112"/>
      <c r="I48" s="112"/>
      <c r="J48" s="112"/>
      <c r="K48" s="112"/>
      <c r="L48" s="112"/>
      <c r="M48" s="112"/>
      <c r="N48" s="15"/>
      <c r="O48" s="15"/>
      <c r="P48" s="112"/>
      <c r="Q48" s="112"/>
      <c r="R48" s="15"/>
      <c r="S48" s="15"/>
      <c r="T48" s="15"/>
      <c r="U48" s="15"/>
      <c r="V48" s="15"/>
      <c r="W48" s="15"/>
      <c r="X48" s="15"/>
    </row>
    <row r="49" spans="2:24">
      <c r="X49" s="18" t="s">
        <v>32</v>
      </c>
    </row>
    <row r="50" spans="2:24">
      <c r="B50" s="1" t="s">
        <v>31</v>
      </c>
    </row>
    <row r="52" spans="2:24">
      <c r="G52" s="1"/>
      <c r="H52" s="1"/>
      <c r="I52" s="1"/>
      <c r="J52" s="1"/>
      <c r="K52" s="1"/>
      <c r="L52" s="1"/>
      <c r="M52" s="1"/>
      <c r="P52" s="1"/>
      <c r="Q52" s="1"/>
    </row>
    <row r="53" spans="2:24">
      <c r="U53" s="38"/>
    </row>
    <row r="62" spans="2:24">
      <c r="F62" s="129"/>
      <c r="G62" s="122"/>
      <c r="H62" s="122"/>
      <c r="I62" s="122"/>
      <c r="J62" s="122"/>
      <c r="K62" s="122"/>
      <c r="L62" s="122"/>
      <c r="M62" s="122"/>
    </row>
    <row r="64" spans="2:24">
      <c r="D64" s="39"/>
      <c r="E64" s="39"/>
    </row>
  </sheetData>
  <customSheetViews>
    <customSheetView guid="{91DB263B-35BD-4276-ACB2-FC5FD8A26229}" fitToPage="1" printArea="1" topLeftCell="A21">
      <selection activeCell="F35" sqref="F35"/>
      <pageMargins left="1" right="1" top="1" bottom="1" header="0.5" footer="0.5"/>
      <printOptions horizontalCentered="1"/>
      <pageSetup paperSize="4" scale="86" orientation="portrait" r:id="rId1"/>
      <headerFooter>
        <oddHeader>&amp;R&amp;"Arial,Bold"&amp;28DRAFT</oddHeader>
        <oddFooter>&amp;L&amp;"Arial,Italic"&amp;8Prepared by EPS  &amp;D&amp;R&amp;"Arial,Italic"&amp;6&amp;Z&amp;F</oddFooter>
      </headerFooter>
    </customSheetView>
    <customSheetView guid="{6D4EF0D7-55CD-45E8-9233-8CE1EFC9F503}" fitToPage="1" printArea="1" topLeftCell="A21">
      <selection activeCell="F35" sqref="F35"/>
      <pageMargins left="1" right="1" top="1" bottom="1" header="0.5" footer="0.5"/>
      <printOptions horizontalCentered="1"/>
      <pageSetup paperSize="4" scale="86" orientation="portrait" r:id="rId2"/>
      <headerFooter>
        <oddHeader>&amp;R&amp;"Arial,Bold"&amp;28DRAFT</oddHeader>
        <oddFooter>&amp;L&amp;"Arial,Italic"&amp;8Prepared by EPS  &amp;D&amp;R&amp;"Arial,Italic"&amp;6&amp;Z&amp;F</oddFooter>
      </headerFooter>
    </customSheetView>
    <customSheetView guid="{6784BEB2-0CFB-4FEE-9718-BB80D0DF60E0}" fitToPage="1" printArea="1" topLeftCell="A18">
      <selection activeCell="K42" sqref="K42"/>
      <pageMargins left="1" right="1" top="1" bottom="1" header="0.5" footer="0.5"/>
      <printOptions horizontalCentered="1"/>
      <pageSetup paperSize="4" scale="86" orientation="portrait" r:id="rId3"/>
      <headerFooter>
        <oddHeader>&amp;R&amp;"Arial,Bold"&amp;28DRAFT</oddHeader>
        <oddFooter>&amp;L&amp;"Arial,Italic"&amp;8Prepared by EPS  &amp;D&amp;R&amp;"Arial,Italic"&amp;6&amp;Z&amp;F</oddFooter>
      </headerFooter>
    </customSheetView>
    <customSheetView guid="{137ACAA3-F4FC-4608-9431-D9BEC285296D}" fitToPage="1" printArea="1" topLeftCell="A21">
      <selection activeCell="F35" sqref="F35"/>
      <pageMargins left="1" right="1" top="1" bottom="1" header="0.5" footer="0.5"/>
      <printOptions horizontalCentered="1"/>
      <pageSetup paperSize="4" scale="86" orientation="portrait" r:id="rId4"/>
      <headerFooter>
        <oddHeader>&amp;R&amp;"Arial,Bold"&amp;28DRAFT</oddHeader>
        <oddFooter>&amp;L&amp;"Arial,Italic"&amp;8Prepared by EPS  &amp;D&amp;R&amp;"Arial,Italic"&amp;6&amp;Z&amp;F</oddFooter>
      </headerFooter>
    </customSheetView>
    <customSheetView guid="{2C4C3456-C7CD-4A92-A41E-A9C58787EDA1}" fitToPage="1" printArea="1" topLeftCell="A21">
      <selection activeCell="F35" sqref="F35"/>
      <pageMargins left="1" right="1" top="1" bottom="1" header="0.5" footer="0.5"/>
      <printOptions horizontalCentered="1"/>
      <pageSetup paperSize="4" scale="86" orientation="portrait" r:id="rId5"/>
      <headerFooter>
        <oddHeader>&amp;R&amp;"Arial,Bold"&amp;28DRAFT</oddHeader>
        <oddFooter>&amp;L&amp;"Arial,Italic"&amp;8Prepared by EPS  &amp;D&amp;R&amp;"Arial,Italic"&amp;6&amp;Z&amp;F</oddFooter>
      </headerFooter>
    </customSheetView>
    <customSheetView guid="{D66558C1-17BA-459D-A37F-A1688366C2CF}" fitToPage="1" printArea="1" topLeftCell="A21">
      <selection activeCell="F35" sqref="F35"/>
      <pageMargins left="1" right="1" top="1" bottom="1" header="0.5" footer="0.5"/>
      <printOptions horizontalCentered="1"/>
      <pageSetup paperSize="4" scale="86" orientation="portrait" r:id="rId6"/>
      <headerFooter>
        <oddHeader>&amp;R&amp;"Arial,Bold"&amp;28DRAFT</oddHeader>
        <oddFooter>&amp;L&amp;"Arial,Italic"&amp;8Prepared by EPS  &amp;D&amp;R&amp;"Arial,Italic"&amp;6&amp;Z&amp;F</oddFooter>
      </headerFooter>
    </customSheetView>
    <customSheetView guid="{F02EAE90-4444-46CB-A08B-4BEB10A4ECE7}" fitToPage="1" printArea="1" topLeftCell="A21">
      <selection activeCell="F35" sqref="F35"/>
      <pageMargins left="1" right="1" top="1" bottom="1" header="0.5" footer="0.5"/>
      <printOptions horizontalCentered="1"/>
      <pageSetup paperSize="4" scale="86" orientation="portrait" r:id="rId7"/>
      <headerFooter>
        <oddHeader>&amp;R&amp;"Arial,Bold"&amp;28DRAFT</oddHeader>
        <oddFooter>&amp;L&amp;"Arial,Italic"&amp;8Prepared by EPS  &amp;D&amp;R&amp;"Arial,Italic"&amp;6&amp;Z&amp;F</oddFooter>
      </headerFooter>
    </customSheetView>
    <customSheetView guid="{058538D0-2E33-4BBA-8F0D-D42958A5F072}" fitToPage="1" printArea="1" topLeftCell="A21">
      <selection activeCell="F35" sqref="F35"/>
      <pageMargins left="1" right="1" top="1" bottom="1" header="0.5" footer="0.5"/>
      <printOptions horizontalCentered="1"/>
      <pageSetup paperSize="4" scale="86" orientation="portrait" r:id="rId8"/>
      <headerFooter>
        <oddHeader>&amp;R&amp;"Arial,Bold"&amp;28DRAFT</oddHeader>
        <oddFooter>&amp;L&amp;"Arial,Italic"&amp;8Prepared by EPS  &amp;D&amp;R&amp;"Arial,Italic"&amp;6&amp;Z&amp;F</oddFooter>
      </headerFooter>
    </customSheetView>
    <customSheetView guid="{39C23816-21B1-47A6-A255-46DB5EB8E846}" fitToPage="1" printArea="1" topLeftCell="A21">
      <selection activeCell="F35" sqref="F35"/>
      <pageMargins left="1" right="1" top="1" bottom="1" header="0.5" footer="0.5"/>
      <printOptions horizontalCentered="1"/>
      <pageSetup paperSize="4" scale="86" orientation="portrait" r:id="rId9"/>
      <headerFooter>
        <oddHeader>&amp;R&amp;"Arial,Bold"&amp;28DRAFT</oddHeader>
        <oddFooter>&amp;L&amp;"Arial,Italic"&amp;8Prepared by EPS  &amp;D&amp;R&amp;"Arial,Italic"&amp;6&amp;Z&amp;F</oddFooter>
      </headerFooter>
    </customSheetView>
    <customSheetView guid="{439D949C-6213-444A-BC9C-177362F74078}" fitToPage="1" printArea="1" topLeftCell="A21">
      <selection activeCell="F35" sqref="F35"/>
      <pageMargins left="1" right="1" top="1" bottom="1" header="0.5" footer="0.5"/>
      <printOptions horizontalCentered="1"/>
      <pageSetup paperSize="4" scale="86" orientation="portrait" r:id="rId10"/>
      <headerFooter>
        <oddHeader>&amp;R&amp;"Arial,Bold"&amp;28DRAFT</oddHeader>
        <oddFooter>&amp;L&amp;"Arial,Italic"&amp;8Prepared by EPS  &amp;D&amp;R&amp;"Arial,Italic"&amp;6&amp;Z&amp;F</oddFooter>
      </headerFooter>
    </customSheetView>
    <customSheetView guid="{15FFB909-55FF-4825-B9C3-60C1C842CC05}" fitToPage="1" printArea="1" topLeftCell="A21">
      <selection activeCell="F35" sqref="F35"/>
      <pageMargins left="1" right="1" top="1" bottom="1" header="0.5" footer="0.5"/>
      <printOptions horizontalCentered="1"/>
      <pageSetup paperSize="4" scale="86" orientation="portrait" r:id="rId11"/>
      <headerFooter>
        <oddHeader>&amp;R&amp;"Arial,Bold"&amp;28DRAFT</oddHeader>
        <oddFooter>&amp;L&amp;"Arial,Italic"&amp;8Prepared by EPS  &amp;D&amp;R&amp;"Arial,Italic"&amp;6&amp;Z&amp;F</oddFooter>
      </headerFooter>
    </customSheetView>
    <customSheetView guid="{F73A784B-A9A6-4C46-9B6B-163185550EA2}" fitToPage="1" printArea="1" topLeftCell="A21">
      <selection activeCell="F35" sqref="F35"/>
      <pageMargins left="1" right="1" top="1" bottom="1" header="0.5" footer="0.5"/>
      <printOptions horizontalCentered="1"/>
      <pageSetup paperSize="4" scale="86" orientation="portrait" r:id="rId12"/>
      <headerFooter>
        <oddHeader>&amp;R&amp;"Arial,Bold"&amp;28DRAFT</oddHeader>
        <oddFooter>&amp;L&amp;"Arial,Italic"&amp;8Prepared by EPS  &amp;D&amp;R&amp;"Arial,Italic"&amp;6&amp;Z&amp;F</oddFooter>
      </headerFooter>
    </customSheetView>
    <customSheetView guid="{5F8A3C5E-2D1B-413F-AE84-3BAD5B0C6338}" fitToPage="1" printArea="1" topLeftCell="A21">
      <selection activeCell="F35" sqref="F35"/>
      <pageMargins left="1" right="1" top="1" bottom="1" header="0.5" footer="0.5"/>
      <printOptions horizontalCentered="1"/>
      <pageSetup paperSize="4" scale="86" orientation="portrait" r:id="rId13"/>
      <headerFooter>
        <oddHeader>&amp;R&amp;"Arial,Bold"&amp;28DRAFT</oddHeader>
        <oddFooter>&amp;L&amp;"Arial,Italic"&amp;8Prepared by EPS  &amp;D&amp;R&amp;"Arial,Italic"&amp;6&amp;Z&amp;F</oddFooter>
      </headerFooter>
    </customSheetView>
    <customSheetView guid="{9D5C1F3A-37BA-4383-AF9B-995CB450E213}" fitToPage="1" printArea="1" topLeftCell="A21">
      <selection activeCell="F35" sqref="F35"/>
      <pageMargins left="1" right="1" top="1" bottom="1" header="0.5" footer="0.5"/>
      <printOptions horizontalCentered="1"/>
      <pageSetup paperSize="4" scale="86" orientation="portrait" r:id="rId14"/>
      <headerFooter>
        <oddHeader>&amp;R&amp;"Arial,Bold"&amp;28DRAFT</oddHeader>
        <oddFooter>&amp;L&amp;"Arial,Italic"&amp;8Prepared by EPS  &amp;D&amp;R&amp;"Arial,Italic"&amp;6&amp;Z&amp;F</oddFooter>
      </headerFooter>
    </customSheetView>
    <customSheetView guid="{79E8FB63-FAB1-401F-8376-4C995C38C9B5}" fitToPage="1" printArea="1" topLeftCell="A21">
      <selection activeCell="F35" sqref="F35"/>
      <pageMargins left="1" right="1" top="1" bottom="1" header="0.5" footer="0.5"/>
      <printOptions horizontalCentered="1"/>
      <pageSetup paperSize="4" scale="86" orientation="portrait" r:id="rId15"/>
      <headerFooter>
        <oddHeader>&amp;R&amp;"Arial,Bold"&amp;28DRAFT</oddHeader>
        <oddFooter>&amp;L&amp;"Arial,Italic"&amp;8Prepared by EPS  &amp;D&amp;R&amp;"Arial,Italic"&amp;6&amp;Z&amp;F</oddFooter>
      </headerFooter>
    </customSheetView>
    <customSheetView guid="{8729F7E6-15AB-4F73-A249-EE4D80E7409A}" fitToPage="1" printArea="1" topLeftCell="A21">
      <selection activeCell="F35" sqref="F35"/>
      <pageMargins left="1" right="1" top="1" bottom="1" header="0.5" footer="0.5"/>
      <printOptions horizontalCentered="1"/>
      <pageSetup paperSize="4" scale="86" orientation="portrait" r:id="rId16"/>
      <headerFooter>
        <oddHeader>&amp;R&amp;"Arial,Bold"&amp;28DRAFT</oddHeader>
        <oddFooter>&amp;L&amp;"Arial,Italic"&amp;8Prepared by EPS  &amp;D&amp;R&amp;"Arial,Italic"&amp;6&amp;Z&amp;F</oddFooter>
      </headerFooter>
    </customSheetView>
    <customSheetView guid="{C37D0059-2E05-47AA-BEF7-B199FE45C44F}" fitToPage="1" printArea="1" topLeftCell="A21">
      <selection activeCell="F35" sqref="F35"/>
      <pageMargins left="1" right="1" top="1" bottom="1" header="0.5" footer="0.5"/>
      <printOptions horizontalCentered="1"/>
      <pageSetup paperSize="4" scale="86" orientation="portrait" r:id="rId17"/>
      <headerFooter>
        <oddHeader>&amp;R&amp;"Arial,Bold"&amp;28DRAFT</oddHeader>
        <oddFooter>&amp;L&amp;"Arial,Italic"&amp;8Prepared by EPS  &amp;D&amp;R&amp;"Arial,Italic"&amp;6&amp;Z&amp;F</oddFooter>
      </headerFooter>
    </customSheetView>
  </customSheetViews>
  <mergeCells count="20">
    <mergeCell ref="C9:C11"/>
    <mergeCell ref="Q10:Q11"/>
    <mergeCell ref="H9:H11"/>
    <mergeCell ref="T10:U10"/>
    <mergeCell ref="B9:B11"/>
    <mergeCell ref="G9:G11"/>
    <mergeCell ref="K9:K11"/>
    <mergeCell ref="L9:L11"/>
    <mergeCell ref="N9:N11"/>
    <mergeCell ref="F9:F11"/>
    <mergeCell ref="I9:I11"/>
    <mergeCell ref="W10:X10"/>
    <mergeCell ref="D8:N8"/>
    <mergeCell ref="E9:E11"/>
    <mergeCell ref="P9:R9"/>
    <mergeCell ref="D9:D11"/>
    <mergeCell ref="J9:J11"/>
    <mergeCell ref="M9:M11"/>
    <mergeCell ref="R10:R11"/>
    <mergeCell ref="P10:P11"/>
  </mergeCells>
  <conditionalFormatting sqref="U53">
    <cfRule type="cellIs" dxfId="1" priority="1" operator="lessThan">
      <formula>0</formula>
    </cfRule>
    <cfRule type="cellIs" dxfId="0" priority="2" operator="greaterThanOrEqual">
      <formula>0</formula>
    </cfRule>
  </conditionalFormatting>
  <printOptions horizontalCentered="1"/>
  <pageMargins left="1" right="1" top="1" bottom="1" header="0.5" footer="0.5"/>
  <pageSetup paperSize="4" scale="72" orientation="portrait" r:id="rId18"/>
  <headerFooter>
    <oddHeader>&amp;R&amp;"Arial,Bold"&amp;28DRAFT</oddHeader>
    <oddFooter>&amp;L&amp;"Arial,Italic"&amp;8Prepared by EPS  &amp;D&amp;R&amp;"Arial,Italic"&amp;6&amp;Z&amp;F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77B06-B370-4AE4-933D-479B078E6C0D}">
  <sheetPr>
    <tabColor theme="7" tint="0.79998168889431442"/>
    <pageSetUpPr autoPageBreaks="0" fitToPage="1"/>
  </sheetPr>
  <dimension ref="A1:K52"/>
  <sheetViews>
    <sheetView zoomScaleNormal="100" workbookViewId="0">
      <selection sqref="A1:XFD1"/>
    </sheetView>
  </sheetViews>
  <sheetFormatPr defaultColWidth="9.140625" defaultRowHeight="12.75"/>
  <cols>
    <col min="1" max="1" width="11.42578125" style="1" customWidth="1"/>
    <col min="2" max="2" width="37.5703125" style="1" customWidth="1"/>
    <col min="3" max="3" width="12.42578125" style="1" customWidth="1"/>
    <col min="4" max="5" width="12.7109375" style="1" customWidth="1"/>
    <col min="6" max="6" width="1.7109375" style="1" customWidth="1"/>
    <col min="7" max="8" width="12.7109375" style="1" customWidth="1"/>
    <col min="9" max="9" width="1.7109375" style="1" customWidth="1"/>
    <col min="10" max="11" width="12.7109375" style="1" customWidth="1"/>
    <col min="12" max="16384" width="9.140625" style="1"/>
  </cols>
  <sheetData>
    <row r="1" spans="1:11">
      <c r="A1" s="13"/>
    </row>
    <row r="2" spans="1:11">
      <c r="A2" s="13"/>
      <c r="B2" s="2" t="str">
        <f>Index!B14</f>
        <v>Table 2</v>
      </c>
      <c r="C2" s="2"/>
    </row>
    <row r="3" spans="1:11">
      <c r="A3" s="13"/>
      <c r="B3" s="2" t="str">
        <f>Index!B1</f>
        <v>Crescent City Front Street Improvement Project</v>
      </c>
      <c r="C3" s="2"/>
    </row>
    <row r="4" spans="1:11">
      <c r="A4" s="13"/>
      <c r="B4" s="2" t="str">
        <f>Index!B2</f>
        <v>Benefit Cost Analysis</v>
      </c>
      <c r="C4" s="2"/>
    </row>
    <row r="5" spans="1:11">
      <c r="A5" s="13"/>
      <c r="B5" s="2" t="s">
        <v>143</v>
      </c>
      <c r="C5" s="2"/>
    </row>
    <row r="7" spans="1:11">
      <c r="B7" s="16"/>
      <c r="C7" s="16"/>
      <c r="D7" s="16"/>
      <c r="E7" s="16"/>
      <c r="F7" s="41"/>
      <c r="G7" s="16"/>
      <c r="H7" s="16"/>
      <c r="I7" s="41"/>
      <c r="J7" s="16"/>
      <c r="K7" s="16"/>
    </row>
    <row r="8" spans="1:11">
      <c r="B8" s="66"/>
      <c r="C8" s="66"/>
      <c r="D8" s="199" t="s">
        <v>104</v>
      </c>
      <c r="E8" s="199"/>
      <c r="F8" s="42"/>
      <c r="G8" s="199" t="s">
        <v>189</v>
      </c>
      <c r="H8" s="199"/>
      <c r="I8" s="42"/>
      <c r="J8" s="199" t="s">
        <v>26</v>
      </c>
      <c r="K8" s="199"/>
    </row>
    <row r="9" spans="1:11" ht="38.25">
      <c r="B9" s="68" t="s">
        <v>20</v>
      </c>
      <c r="C9" s="68" t="s">
        <v>51</v>
      </c>
      <c r="D9" s="69" t="s">
        <v>134</v>
      </c>
      <c r="E9" s="69" t="s">
        <v>133</v>
      </c>
      <c r="F9" s="42"/>
      <c r="G9" s="69" t="s">
        <v>134</v>
      </c>
      <c r="H9" s="69" t="s">
        <v>133</v>
      </c>
      <c r="I9" s="42"/>
      <c r="J9" s="69" t="s">
        <v>134</v>
      </c>
      <c r="K9" s="69" t="s">
        <v>133</v>
      </c>
    </row>
    <row r="10" spans="1:11">
      <c r="B10" s="63"/>
      <c r="C10" s="63"/>
      <c r="D10" s="63"/>
      <c r="E10" s="63"/>
      <c r="F10" s="15"/>
      <c r="G10" s="63"/>
      <c r="H10" s="63"/>
      <c r="I10" s="15"/>
      <c r="J10" s="63"/>
      <c r="K10" s="63"/>
    </row>
    <row r="11" spans="1:11">
      <c r="B11" s="64"/>
      <c r="C11" s="64"/>
      <c r="D11" s="64"/>
      <c r="E11" s="64"/>
      <c r="G11" s="64"/>
      <c r="H11" s="64"/>
      <c r="J11" s="64"/>
      <c r="K11" s="64"/>
    </row>
    <row r="12" spans="1:11">
      <c r="B12" s="17" t="s">
        <v>129</v>
      </c>
      <c r="C12" s="157">
        <v>10</v>
      </c>
      <c r="D12" s="64"/>
      <c r="E12" s="64"/>
      <c r="G12" s="64"/>
      <c r="H12" s="64"/>
      <c r="J12" s="64"/>
      <c r="K12" s="64"/>
    </row>
    <row r="13" spans="1:11">
      <c r="B13" s="17" t="s">
        <v>130</v>
      </c>
      <c r="C13" s="160">
        <v>0.86</v>
      </c>
      <c r="D13" s="64"/>
      <c r="E13" s="64"/>
      <c r="G13" s="64"/>
      <c r="H13" s="64"/>
      <c r="J13" s="64"/>
      <c r="K13" s="64"/>
    </row>
    <row r="14" spans="1:11">
      <c r="B14" s="17" t="s">
        <v>131</v>
      </c>
      <c r="C14" s="200">
        <v>0.1</v>
      </c>
      <c r="D14" s="200"/>
      <c r="E14" s="200"/>
      <c r="G14" s="65"/>
      <c r="H14" s="65"/>
      <c r="J14" s="65"/>
      <c r="K14" s="65"/>
    </row>
    <row r="15" spans="1:11">
      <c r="B15" s="17" t="s">
        <v>96</v>
      </c>
      <c r="C15" s="158">
        <v>0.5</v>
      </c>
      <c r="D15" s="64"/>
      <c r="E15" s="70"/>
      <c r="G15" s="64"/>
      <c r="H15" s="64"/>
      <c r="J15" s="64"/>
      <c r="K15" s="64"/>
    </row>
    <row r="17" spans="2:11">
      <c r="B17" s="71">
        <v>2021</v>
      </c>
      <c r="C17" s="71"/>
      <c r="D17" s="73">
        <f>'Ann BikePed'!C15</f>
        <v>0</v>
      </c>
      <c r="E17" s="72">
        <f>D17*$C$12*$C$13*$C$14</f>
        <v>0</v>
      </c>
      <c r="G17" s="74">
        <f>'Ann BikePed'!E15</f>
        <v>0</v>
      </c>
      <c r="H17" s="72">
        <f>G17*$C$12*$C$13*$C$14*$C$15</f>
        <v>0</v>
      </c>
      <c r="J17" s="74">
        <f>D17+G17</f>
        <v>0</v>
      </c>
      <c r="K17" s="72">
        <f>E17+H17</f>
        <v>0</v>
      </c>
    </row>
    <row r="18" spans="2:11">
      <c r="B18" s="71">
        <v>2022</v>
      </c>
      <c r="C18" s="71"/>
      <c r="D18" s="73">
        <f>'Ann BikePed'!C16</f>
        <v>0</v>
      </c>
      <c r="E18" s="72">
        <f t="shared" ref="E18:E40" si="0">D18*$C$12*$C$13*$C$14</f>
        <v>0</v>
      </c>
      <c r="G18" s="74">
        <f>'Ann BikePed'!E16</f>
        <v>0</v>
      </c>
      <c r="H18" s="72">
        <f t="shared" ref="H18:H40" si="1">G18*$C$12*$C$13*$C$14*$C$15</f>
        <v>0</v>
      </c>
      <c r="J18" s="74">
        <f t="shared" ref="J18:K40" si="2">D18+G18</f>
        <v>0</v>
      </c>
      <c r="K18" s="72">
        <f t="shared" si="2"/>
        <v>0</v>
      </c>
    </row>
    <row r="19" spans="2:11">
      <c r="B19" s="71">
        <v>2023</v>
      </c>
      <c r="C19" s="71"/>
      <c r="D19" s="73">
        <f>'Ann BikePed'!C17</f>
        <v>0</v>
      </c>
      <c r="E19" s="72">
        <f t="shared" si="0"/>
        <v>0</v>
      </c>
      <c r="G19" s="74">
        <f>'Ann BikePed'!E17</f>
        <v>0</v>
      </c>
      <c r="H19" s="72">
        <f t="shared" si="1"/>
        <v>0</v>
      </c>
      <c r="J19" s="74">
        <f t="shared" si="2"/>
        <v>0</v>
      </c>
      <c r="K19" s="72">
        <f t="shared" si="2"/>
        <v>0</v>
      </c>
    </row>
    <row r="20" spans="2:11">
      <c r="B20" s="71" t="s">
        <v>237</v>
      </c>
      <c r="C20" s="71"/>
      <c r="D20" s="73">
        <f>'Ann BikePed'!C18</f>
        <v>0</v>
      </c>
      <c r="E20" s="72">
        <f t="shared" si="0"/>
        <v>0</v>
      </c>
      <c r="G20" s="74">
        <f>'Ann BikePed'!E18</f>
        <v>0</v>
      </c>
      <c r="H20" s="72">
        <f t="shared" si="1"/>
        <v>0</v>
      </c>
      <c r="J20" s="74">
        <f t="shared" si="2"/>
        <v>0</v>
      </c>
      <c r="K20" s="72">
        <f t="shared" si="2"/>
        <v>0</v>
      </c>
    </row>
    <row r="21" spans="2:11">
      <c r="B21" s="71">
        <v>2025</v>
      </c>
      <c r="C21" s="71"/>
      <c r="D21" s="73">
        <f>'Ann BikePed'!C19</f>
        <v>313200</v>
      </c>
      <c r="E21" s="72">
        <f t="shared" si="0"/>
        <v>269352</v>
      </c>
      <c r="G21" s="74">
        <f>'Ann BikePed'!E19</f>
        <v>313200</v>
      </c>
      <c r="H21" s="72">
        <f>G21*$C$12*$C$13*$C$14*$C$15</f>
        <v>134676</v>
      </c>
      <c r="J21" s="74">
        <f t="shared" si="2"/>
        <v>626400</v>
      </c>
      <c r="K21" s="72">
        <f t="shared" si="2"/>
        <v>404028</v>
      </c>
    </row>
    <row r="22" spans="2:11">
      <c r="B22" s="71">
        <v>2026</v>
      </c>
      <c r="C22" s="71"/>
      <c r="D22" s="73">
        <f>'Ann BikePed'!C20</f>
        <v>313200</v>
      </c>
      <c r="E22" s="72">
        <f t="shared" si="0"/>
        <v>269352</v>
      </c>
      <c r="G22" s="74">
        <f>'Ann BikePed'!E20</f>
        <v>313200</v>
      </c>
      <c r="H22" s="72">
        <f t="shared" si="1"/>
        <v>134676</v>
      </c>
      <c r="J22" s="74">
        <f t="shared" si="2"/>
        <v>626400</v>
      </c>
      <c r="K22" s="72">
        <f t="shared" si="2"/>
        <v>404028</v>
      </c>
    </row>
    <row r="23" spans="2:11">
      <c r="B23" s="71">
        <v>2027</v>
      </c>
      <c r="C23" s="71"/>
      <c r="D23" s="73">
        <f>'Ann BikePed'!C21</f>
        <v>313200</v>
      </c>
      <c r="E23" s="72">
        <f t="shared" si="0"/>
        <v>269352</v>
      </c>
      <c r="G23" s="74">
        <f>'Ann BikePed'!E21</f>
        <v>313200</v>
      </c>
      <c r="H23" s="72">
        <f t="shared" si="1"/>
        <v>134676</v>
      </c>
      <c r="J23" s="74">
        <f t="shared" si="2"/>
        <v>626400</v>
      </c>
      <c r="K23" s="72">
        <f t="shared" si="2"/>
        <v>404028</v>
      </c>
    </row>
    <row r="24" spans="2:11">
      <c r="B24" s="71">
        <v>2028</v>
      </c>
      <c r="C24" s="71"/>
      <c r="D24" s="73">
        <f>'Ann BikePed'!C22</f>
        <v>313200</v>
      </c>
      <c r="E24" s="72">
        <f t="shared" si="0"/>
        <v>269352</v>
      </c>
      <c r="G24" s="74">
        <f>'Ann BikePed'!E22</f>
        <v>313200</v>
      </c>
      <c r="H24" s="72">
        <f t="shared" si="1"/>
        <v>134676</v>
      </c>
      <c r="J24" s="74">
        <f t="shared" si="2"/>
        <v>626400</v>
      </c>
      <c r="K24" s="72">
        <f t="shared" si="2"/>
        <v>404028</v>
      </c>
    </row>
    <row r="25" spans="2:11">
      <c r="B25" s="71">
        <v>2029</v>
      </c>
      <c r="C25" s="71"/>
      <c r="D25" s="73">
        <f>'Ann BikePed'!C23</f>
        <v>313200</v>
      </c>
      <c r="E25" s="72">
        <f t="shared" si="0"/>
        <v>269352</v>
      </c>
      <c r="G25" s="74">
        <f>'Ann BikePed'!E23</f>
        <v>313200</v>
      </c>
      <c r="H25" s="72">
        <f t="shared" si="1"/>
        <v>134676</v>
      </c>
      <c r="J25" s="74">
        <f t="shared" si="2"/>
        <v>626400</v>
      </c>
      <c r="K25" s="72">
        <f t="shared" si="2"/>
        <v>404028</v>
      </c>
    </row>
    <row r="26" spans="2:11">
      <c r="B26" s="71">
        <v>2030</v>
      </c>
      <c r="C26" s="71"/>
      <c r="D26" s="73">
        <f>'Ann BikePed'!C24</f>
        <v>313200</v>
      </c>
      <c r="E26" s="72">
        <f t="shared" si="0"/>
        <v>269352</v>
      </c>
      <c r="G26" s="74">
        <f>'Ann BikePed'!E24</f>
        <v>313200</v>
      </c>
      <c r="H26" s="72">
        <f t="shared" si="1"/>
        <v>134676</v>
      </c>
      <c r="J26" s="74">
        <f t="shared" si="2"/>
        <v>626400</v>
      </c>
      <c r="K26" s="72">
        <f t="shared" si="2"/>
        <v>404028</v>
      </c>
    </row>
    <row r="27" spans="2:11">
      <c r="B27" s="71">
        <v>2031</v>
      </c>
      <c r="C27" s="71"/>
      <c r="D27" s="73">
        <f>'Ann BikePed'!C25</f>
        <v>313200</v>
      </c>
      <c r="E27" s="72">
        <f t="shared" si="0"/>
        <v>269352</v>
      </c>
      <c r="G27" s="74">
        <f>'Ann BikePed'!E25</f>
        <v>313200</v>
      </c>
      <c r="H27" s="72">
        <f t="shared" si="1"/>
        <v>134676</v>
      </c>
      <c r="J27" s="74">
        <f t="shared" si="2"/>
        <v>626400</v>
      </c>
      <c r="K27" s="72">
        <f t="shared" si="2"/>
        <v>404028</v>
      </c>
    </row>
    <row r="28" spans="2:11">
      <c r="B28" s="71">
        <v>2032</v>
      </c>
      <c r="C28" s="71"/>
      <c r="D28" s="73">
        <f>'Ann BikePed'!C26</f>
        <v>313200</v>
      </c>
      <c r="E28" s="72">
        <f t="shared" si="0"/>
        <v>269352</v>
      </c>
      <c r="G28" s="74">
        <f>'Ann BikePed'!E26</f>
        <v>313200</v>
      </c>
      <c r="H28" s="72">
        <f t="shared" si="1"/>
        <v>134676</v>
      </c>
      <c r="J28" s="74">
        <f t="shared" si="2"/>
        <v>626400</v>
      </c>
      <c r="K28" s="72">
        <f t="shared" si="2"/>
        <v>404028</v>
      </c>
    </row>
    <row r="29" spans="2:11">
      <c r="B29" s="71">
        <v>2033</v>
      </c>
      <c r="C29" s="71"/>
      <c r="D29" s="73">
        <f>'Ann BikePed'!C27</f>
        <v>313200</v>
      </c>
      <c r="E29" s="72">
        <f t="shared" si="0"/>
        <v>269352</v>
      </c>
      <c r="G29" s="74">
        <f>'Ann BikePed'!E27</f>
        <v>313200</v>
      </c>
      <c r="H29" s="72">
        <f t="shared" si="1"/>
        <v>134676</v>
      </c>
      <c r="J29" s="74">
        <f t="shared" si="2"/>
        <v>626400</v>
      </c>
      <c r="K29" s="72">
        <f t="shared" si="2"/>
        <v>404028</v>
      </c>
    </row>
    <row r="30" spans="2:11">
      <c r="B30" s="71">
        <v>2034</v>
      </c>
      <c r="C30" s="71"/>
      <c r="D30" s="73">
        <f>'Ann BikePed'!C28</f>
        <v>313200</v>
      </c>
      <c r="E30" s="72">
        <f t="shared" si="0"/>
        <v>269352</v>
      </c>
      <c r="G30" s="74">
        <f>'Ann BikePed'!E28</f>
        <v>313200</v>
      </c>
      <c r="H30" s="72">
        <f t="shared" si="1"/>
        <v>134676</v>
      </c>
      <c r="J30" s="74">
        <f t="shared" si="2"/>
        <v>626400</v>
      </c>
      <c r="K30" s="72">
        <f t="shared" si="2"/>
        <v>404028</v>
      </c>
    </row>
    <row r="31" spans="2:11">
      <c r="B31" s="71">
        <v>2035</v>
      </c>
      <c r="C31" s="71"/>
      <c r="D31" s="73">
        <f>'Ann BikePed'!C29</f>
        <v>313200</v>
      </c>
      <c r="E31" s="72">
        <f>D31*$C$12*$C$13*$C$14</f>
        <v>269352</v>
      </c>
      <c r="G31" s="74">
        <f>'Ann BikePed'!E29</f>
        <v>313200</v>
      </c>
      <c r="H31" s="72">
        <f t="shared" si="1"/>
        <v>134676</v>
      </c>
      <c r="J31" s="74">
        <f>D31+G31</f>
        <v>626400</v>
      </c>
      <c r="K31" s="72">
        <f t="shared" si="2"/>
        <v>404028</v>
      </c>
    </row>
    <row r="32" spans="2:11">
      <c r="B32" s="71">
        <v>2036</v>
      </c>
      <c r="C32" s="71"/>
      <c r="D32" s="73">
        <f>'Ann BikePed'!C30</f>
        <v>313200</v>
      </c>
      <c r="E32" s="72">
        <f t="shared" si="0"/>
        <v>269352</v>
      </c>
      <c r="G32" s="74">
        <f>'Ann BikePed'!E30</f>
        <v>313200</v>
      </c>
      <c r="H32" s="72">
        <f t="shared" si="1"/>
        <v>134676</v>
      </c>
      <c r="J32" s="74">
        <f t="shared" si="2"/>
        <v>626400</v>
      </c>
      <c r="K32" s="72">
        <f t="shared" si="2"/>
        <v>404028</v>
      </c>
    </row>
    <row r="33" spans="2:11">
      <c r="B33" s="71">
        <v>2037</v>
      </c>
      <c r="C33" s="71"/>
      <c r="D33" s="73">
        <f>'Ann BikePed'!C31</f>
        <v>313200</v>
      </c>
      <c r="E33" s="72">
        <f t="shared" si="0"/>
        <v>269352</v>
      </c>
      <c r="G33" s="74">
        <f>'Ann BikePed'!E31</f>
        <v>313200</v>
      </c>
      <c r="H33" s="72">
        <f t="shared" si="1"/>
        <v>134676</v>
      </c>
      <c r="J33" s="74">
        <f t="shared" si="2"/>
        <v>626400</v>
      </c>
      <c r="K33" s="72">
        <f t="shared" si="2"/>
        <v>404028</v>
      </c>
    </row>
    <row r="34" spans="2:11">
      <c r="B34" s="71">
        <v>2038</v>
      </c>
      <c r="C34" s="71"/>
      <c r="D34" s="73">
        <f>'Ann BikePed'!C32</f>
        <v>313200</v>
      </c>
      <c r="E34" s="72">
        <f t="shared" si="0"/>
        <v>269352</v>
      </c>
      <c r="G34" s="74">
        <f>'Ann BikePed'!E32</f>
        <v>313200</v>
      </c>
      <c r="H34" s="72">
        <f t="shared" si="1"/>
        <v>134676</v>
      </c>
      <c r="J34" s="74">
        <f t="shared" si="2"/>
        <v>626400</v>
      </c>
      <c r="K34" s="72">
        <f t="shared" si="2"/>
        <v>404028</v>
      </c>
    </row>
    <row r="35" spans="2:11">
      <c r="B35" s="71">
        <v>2039</v>
      </c>
      <c r="C35" s="71"/>
      <c r="D35" s="73">
        <f>'Ann BikePed'!C33</f>
        <v>313200</v>
      </c>
      <c r="E35" s="72">
        <f t="shared" si="0"/>
        <v>269352</v>
      </c>
      <c r="G35" s="74">
        <f>'Ann BikePed'!E33</f>
        <v>313200</v>
      </c>
      <c r="H35" s="72">
        <f t="shared" si="1"/>
        <v>134676</v>
      </c>
      <c r="J35" s="74">
        <f t="shared" si="2"/>
        <v>626400</v>
      </c>
      <c r="K35" s="72">
        <f t="shared" si="2"/>
        <v>404028</v>
      </c>
    </row>
    <row r="36" spans="2:11">
      <c r="B36" s="71">
        <v>2040</v>
      </c>
      <c r="C36" s="71"/>
      <c r="D36" s="73">
        <f>'Ann BikePed'!C34</f>
        <v>313200</v>
      </c>
      <c r="E36" s="72">
        <f t="shared" si="0"/>
        <v>269352</v>
      </c>
      <c r="G36" s="74">
        <f>'Ann BikePed'!E34</f>
        <v>313200</v>
      </c>
      <c r="H36" s="72">
        <f t="shared" si="1"/>
        <v>134676</v>
      </c>
      <c r="J36" s="74">
        <f t="shared" si="2"/>
        <v>626400</v>
      </c>
      <c r="K36" s="72">
        <f t="shared" si="2"/>
        <v>404028</v>
      </c>
    </row>
    <row r="37" spans="2:11">
      <c r="B37" s="71">
        <v>2041</v>
      </c>
      <c r="C37" s="71"/>
      <c r="D37" s="73">
        <f>'Ann BikePed'!C35</f>
        <v>313200</v>
      </c>
      <c r="E37" s="72">
        <f t="shared" si="0"/>
        <v>269352</v>
      </c>
      <c r="G37" s="74">
        <f>'Ann BikePed'!E35</f>
        <v>313200</v>
      </c>
      <c r="H37" s="72">
        <f t="shared" si="1"/>
        <v>134676</v>
      </c>
      <c r="J37" s="74">
        <f t="shared" si="2"/>
        <v>626400</v>
      </c>
      <c r="K37" s="72">
        <f t="shared" si="2"/>
        <v>404028</v>
      </c>
    </row>
    <row r="38" spans="2:11">
      <c r="B38" s="71">
        <v>2042</v>
      </c>
      <c r="C38" s="71"/>
      <c r="D38" s="73">
        <f>'Ann BikePed'!C36</f>
        <v>313200</v>
      </c>
      <c r="E38" s="72">
        <f t="shared" si="0"/>
        <v>269352</v>
      </c>
      <c r="G38" s="74">
        <f>'Ann BikePed'!E36</f>
        <v>313200</v>
      </c>
      <c r="H38" s="72">
        <f t="shared" si="1"/>
        <v>134676</v>
      </c>
      <c r="J38" s="74">
        <f t="shared" si="2"/>
        <v>626400</v>
      </c>
      <c r="K38" s="72">
        <f t="shared" si="2"/>
        <v>404028</v>
      </c>
    </row>
    <row r="39" spans="2:11">
      <c r="B39" s="71">
        <v>2043</v>
      </c>
      <c r="C39" s="71"/>
      <c r="D39" s="73">
        <f>'Ann BikePed'!C37</f>
        <v>313200</v>
      </c>
      <c r="E39" s="72">
        <f t="shared" si="0"/>
        <v>269352</v>
      </c>
      <c r="G39" s="74">
        <f>'Ann BikePed'!E37</f>
        <v>313200</v>
      </c>
      <c r="H39" s="72">
        <f t="shared" si="1"/>
        <v>134676</v>
      </c>
      <c r="J39" s="74">
        <f t="shared" si="2"/>
        <v>626400</v>
      </c>
      <c r="K39" s="72">
        <f t="shared" si="2"/>
        <v>404028</v>
      </c>
    </row>
    <row r="40" spans="2:11">
      <c r="B40" s="71">
        <v>2044</v>
      </c>
      <c r="C40" s="71"/>
      <c r="D40" s="73">
        <f>'Ann BikePed'!C38</f>
        <v>313200</v>
      </c>
      <c r="E40" s="72">
        <f t="shared" si="0"/>
        <v>269352</v>
      </c>
      <c r="G40" s="74">
        <f>'Ann BikePed'!E38</f>
        <v>313200</v>
      </c>
      <c r="H40" s="72">
        <f t="shared" si="1"/>
        <v>134676</v>
      </c>
      <c r="J40" s="74">
        <f t="shared" si="2"/>
        <v>626400</v>
      </c>
      <c r="K40" s="72">
        <f t="shared" si="2"/>
        <v>404028</v>
      </c>
    </row>
    <row r="41" spans="2:11">
      <c r="B41" s="15"/>
      <c r="C41" s="15"/>
      <c r="D41" s="117"/>
      <c r="E41" s="15"/>
      <c r="F41" s="15"/>
      <c r="G41" s="15"/>
      <c r="H41" s="15"/>
      <c r="I41" s="15"/>
      <c r="J41" s="15"/>
      <c r="K41" s="15"/>
    </row>
    <row r="42" spans="2:11">
      <c r="E42" s="18"/>
      <c r="K42" s="18" t="s">
        <v>163</v>
      </c>
    </row>
    <row r="43" spans="2:11" ht="38.25" customHeight="1">
      <c r="B43" s="198" t="s">
        <v>192</v>
      </c>
      <c r="C43" s="198"/>
      <c r="D43" s="198"/>
      <c r="E43" s="198"/>
      <c r="F43" s="198"/>
      <c r="G43" s="198"/>
      <c r="H43" s="198"/>
      <c r="I43" s="198"/>
      <c r="J43" s="198"/>
      <c r="K43" s="198"/>
    </row>
    <row r="45" spans="2:11" ht="12.75" customHeight="1">
      <c r="B45" s="197" t="s">
        <v>162</v>
      </c>
      <c r="C45" s="197"/>
      <c r="D45" s="197"/>
      <c r="E45" s="197"/>
      <c r="F45" s="197"/>
      <c r="G45" s="197"/>
      <c r="H45" s="197"/>
      <c r="I45" s="197"/>
      <c r="J45" s="197"/>
      <c r="K45" s="197"/>
    </row>
    <row r="46" spans="2:11">
      <c r="B46" s="197"/>
      <c r="C46" s="197"/>
      <c r="D46" s="197"/>
      <c r="E46" s="197"/>
      <c r="F46" s="197"/>
      <c r="G46" s="197"/>
      <c r="H46" s="197"/>
      <c r="I46" s="197"/>
      <c r="J46" s="197"/>
      <c r="K46" s="197"/>
    </row>
    <row r="47" spans="2:11">
      <c r="B47" s="1" t="s">
        <v>132</v>
      </c>
    </row>
    <row r="48" spans="2:11" ht="12.75" customHeight="1">
      <c r="B48" s="197" t="s">
        <v>160</v>
      </c>
      <c r="C48" s="197"/>
      <c r="D48" s="197"/>
      <c r="E48" s="197"/>
      <c r="F48" s="197"/>
      <c r="G48" s="197"/>
      <c r="H48" s="197"/>
      <c r="I48" s="197"/>
      <c r="J48" s="197"/>
      <c r="K48" s="197"/>
    </row>
    <row r="49" spans="2:11">
      <c r="B49" s="197"/>
      <c r="C49" s="197"/>
      <c r="D49" s="197"/>
      <c r="E49" s="197"/>
      <c r="F49" s="197"/>
      <c r="G49" s="197"/>
      <c r="H49" s="197"/>
      <c r="I49" s="197"/>
      <c r="J49" s="197"/>
      <c r="K49" s="197"/>
    </row>
    <row r="50" spans="2:11" ht="12.75" customHeight="1">
      <c r="B50" s="197" t="s">
        <v>231</v>
      </c>
      <c r="C50" s="197"/>
      <c r="D50" s="197"/>
      <c r="E50" s="197"/>
      <c r="F50" s="197"/>
      <c r="G50" s="197"/>
      <c r="H50" s="197"/>
      <c r="I50" s="197"/>
      <c r="J50" s="197"/>
      <c r="K50" s="197"/>
    </row>
    <row r="51" spans="2:11">
      <c r="B51" s="197"/>
      <c r="C51" s="197"/>
      <c r="D51" s="197"/>
      <c r="E51" s="197"/>
      <c r="F51" s="197"/>
      <c r="G51" s="197"/>
      <c r="H51" s="197"/>
      <c r="I51" s="197"/>
      <c r="J51" s="197"/>
      <c r="K51" s="197"/>
    </row>
    <row r="52" spans="2:11">
      <c r="B52" s="197"/>
      <c r="C52" s="197"/>
      <c r="D52" s="197"/>
      <c r="E52" s="197"/>
      <c r="F52" s="197"/>
      <c r="G52" s="197"/>
      <c r="H52" s="197"/>
      <c r="I52" s="197"/>
      <c r="J52" s="197"/>
      <c r="K52" s="197"/>
    </row>
  </sheetData>
  <mergeCells count="8">
    <mergeCell ref="B45:K46"/>
    <mergeCell ref="B48:K49"/>
    <mergeCell ref="B50:K52"/>
    <mergeCell ref="B43:K43"/>
    <mergeCell ref="D8:E8"/>
    <mergeCell ref="G8:H8"/>
    <mergeCell ref="J8:K8"/>
    <mergeCell ref="C14:E14"/>
  </mergeCells>
  <printOptions horizontalCentered="1"/>
  <pageMargins left="1" right="1" top="1" bottom="1" header="0.5" footer="0.5"/>
  <pageSetup scale="66" orientation="landscape" r:id="rId1"/>
  <headerFooter>
    <oddHeader>&amp;R&amp;"Arial,Bold"&amp;28DRAFT</oddHeader>
    <oddFooter>&amp;L&amp;"Arial,Italic"&amp;8Prepared by EPS  &amp;D&amp;R&amp;"Arial,Italic"&amp;6&amp;Z&amp;F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7" tint="0.79998168889431442"/>
    <pageSetUpPr autoPageBreaks="0" fitToPage="1"/>
  </sheetPr>
  <dimension ref="A1:N51"/>
  <sheetViews>
    <sheetView zoomScaleNormal="100" workbookViewId="0">
      <selection sqref="A1:XFD1"/>
    </sheetView>
  </sheetViews>
  <sheetFormatPr defaultColWidth="9.140625" defaultRowHeight="12.75"/>
  <cols>
    <col min="1" max="1" width="11.42578125" style="1" customWidth="1"/>
    <col min="2" max="2" width="41" style="1" customWidth="1"/>
    <col min="3" max="3" width="12.42578125" style="1" customWidth="1"/>
    <col min="4" max="5" width="12.7109375" style="1" customWidth="1"/>
    <col min="6" max="6" width="1.7109375" style="1" customWidth="1"/>
    <col min="7" max="8" width="12.7109375" style="1" customWidth="1"/>
    <col min="9" max="9" width="1.7109375" style="1" customWidth="1"/>
    <col min="10" max="11" width="12.7109375" style="1" customWidth="1"/>
    <col min="12" max="16384" width="9.140625" style="1"/>
  </cols>
  <sheetData>
    <row r="1" spans="1:11">
      <c r="A1" s="13"/>
    </row>
    <row r="2" spans="1:11">
      <c r="A2" s="13"/>
      <c r="B2" s="2" t="str">
        <f>Index!B15</f>
        <v>Table 3</v>
      </c>
      <c r="C2" s="2"/>
    </row>
    <row r="3" spans="1:11">
      <c r="A3" s="13"/>
      <c r="B3" s="2" t="str">
        <f>Index!B1</f>
        <v>Crescent City Front Street Improvement Project</v>
      </c>
      <c r="C3" s="2"/>
    </row>
    <row r="4" spans="1:11">
      <c r="A4" s="13"/>
      <c r="B4" s="2" t="str">
        <f>Index!B2</f>
        <v>Benefit Cost Analysis</v>
      </c>
      <c r="C4" s="2"/>
    </row>
    <row r="5" spans="1:11">
      <c r="A5" s="13"/>
      <c r="B5" s="2" t="s">
        <v>144</v>
      </c>
      <c r="C5" s="2"/>
    </row>
    <row r="7" spans="1:11">
      <c r="B7" s="16"/>
      <c r="C7" s="16"/>
      <c r="D7" s="16"/>
      <c r="E7" s="16"/>
      <c r="F7" s="41"/>
      <c r="G7" s="16"/>
      <c r="H7" s="16"/>
      <c r="I7" s="41"/>
      <c r="J7" s="16"/>
      <c r="K7" s="16"/>
    </row>
    <row r="8" spans="1:11">
      <c r="B8" s="66"/>
      <c r="C8" s="66"/>
      <c r="D8" s="199" t="s">
        <v>104</v>
      </c>
      <c r="E8" s="199"/>
      <c r="F8" s="42"/>
      <c r="G8" s="199" t="s">
        <v>189</v>
      </c>
      <c r="H8" s="199"/>
      <c r="I8" s="42"/>
      <c r="J8" s="199" t="s">
        <v>26</v>
      </c>
      <c r="K8" s="199"/>
    </row>
    <row r="9" spans="1:11" ht="38.25">
      <c r="B9" s="68" t="s">
        <v>20</v>
      </c>
      <c r="C9" s="68" t="s">
        <v>51</v>
      </c>
      <c r="D9" s="69" t="s">
        <v>134</v>
      </c>
      <c r="E9" s="69" t="s">
        <v>133</v>
      </c>
      <c r="F9" s="42"/>
      <c r="G9" s="69" t="s">
        <v>134</v>
      </c>
      <c r="H9" s="69" t="s">
        <v>133</v>
      </c>
      <c r="I9" s="42"/>
      <c r="J9" s="69" t="s">
        <v>134</v>
      </c>
      <c r="K9" s="69" t="s">
        <v>133</v>
      </c>
    </row>
    <row r="10" spans="1:11">
      <c r="B10" s="63"/>
      <c r="C10" s="63"/>
      <c r="D10" s="63"/>
      <c r="E10" s="63"/>
      <c r="F10" s="15"/>
      <c r="G10" s="63"/>
      <c r="H10" s="63"/>
      <c r="I10" s="15"/>
      <c r="J10" s="63"/>
      <c r="K10" s="63"/>
    </row>
    <row r="11" spans="1:11">
      <c r="B11" s="64"/>
      <c r="C11" s="64"/>
      <c r="D11" s="64"/>
      <c r="E11" s="64"/>
      <c r="G11" s="64"/>
      <c r="H11" s="64"/>
      <c r="J11" s="64"/>
      <c r="K11" s="64"/>
    </row>
    <row r="12" spans="1:11">
      <c r="B12" s="17" t="s">
        <v>140</v>
      </c>
      <c r="C12" s="160">
        <v>2.38</v>
      </c>
      <c r="D12" s="64"/>
      <c r="E12" s="64"/>
      <c r="G12" s="64"/>
      <c r="H12" s="64"/>
      <c r="J12" s="64"/>
      <c r="K12" s="64"/>
    </row>
    <row r="13" spans="1:11">
      <c r="B13" s="17" t="s">
        <v>131</v>
      </c>
      <c r="C13" s="201">
        <v>1.42</v>
      </c>
      <c r="D13" s="201"/>
      <c r="E13" s="201"/>
      <c r="G13" s="65"/>
      <c r="H13" s="65"/>
      <c r="J13" s="65"/>
      <c r="K13" s="65"/>
    </row>
    <row r="14" spans="1:11">
      <c r="B14" s="17" t="s">
        <v>96</v>
      </c>
      <c r="C14" s="158">
        <v>0.5</v>
      </c>
      <c r="D14" s="64"/>
      <c r="E14" s="70"/>
      <c r="G14" s="64"/>
      <c r="H14" s="64"/>
      <c r="J14" s="64"/>
      <c r="K14" s="64"/>
    </row>
    <row r="16" spans="1:11">
      <c r="B16" s="71">
        <v>2021</v>
      </c>
      <c r="C16" s="71"/>
      <c r="D16" s="73">
        <f>'Ann BikePed'!I15</f>
        <v>0</v>
      </c>
      <c r="E16" s="72">
        <f>D16*$C$12*$C$13</f>
        <v>0</v>
      </c>
      <c r="G16" s="74">
        <f>'Ann BikePed'!K15</f>
        <v>0</v>
      </c>
      <c r="H16" s="72">
        <f>G16*$C$12*$C$13*$C$14</f>
        <v>0</v>
      </c>
      <c r="J16" s="74">
        <f>D16+G16</f>
        <v>0</v>
      </c>
      <c r="K16" s="72">
        <f>E16+H16</f>
        <v>0</v>
      </c>
    </row>
    <row r="17" spans="2:11">
      <c r="B17" s="71">
        <v>2022</v>
      </c>
      <c r="C17" s="71"/>
      <c r="D17" s="73">
        <f>'Ann BikePed'!I16</f>
        <v>0</v>
      </c>
      <c r="E17" s="72">
        <f t="shared" ref="E17:E39" si="0">D17*$C$12*$C$13</f>
        <v>0</v>
      </c>
      <c r="G17" s="74">
        <f>'Ann BikePed'!K16</f>
        <v>0</v>
      </c>
      <c r="H17" s="72">
        <f t="shared" ref="H17:H19" si="1">G17*$C$12*$C$13*$C$14</f>
        <v>0</v>
      </c>
      <c r="J17" s="74">
        <f t="shared" ref="J17:J39" si="2">D17+G17</f>
        <v>0</v>
      </c>
      <c r="K17" s="72">
        <f t="shared" ref="K17:K39" si="3">E17+H17</f>
        <v>0</v>
      </c>
    </row>
    <row r="18" spans="2:11">
      <c r="B18" s="71">
        <v>2023</v>
      </c>
      <c r="C18" s="71"/>
      <c r="D18" s="73">
        <f>'Ann BikePed'!I17</f>
        <v>0</v>
      </c>
      <c r="E18" s="72">
        <f t="shared" si="0"/>
        <v>0</v>
      </c>
      <c r="G18" s="74">
        <f>'Ann BikePed'!K17</f>
        <v>0</v>
      </c>
      <c r="H18" s="72">
        <f t="shared" si="1"/>
        <v>0</v>
      </c>
      <c r="J18" s="74">
        <f t="shared" si="2"/>
        <v>0</v>
      </c>
      <c r="K18" s="72">
        <f t="shared" si="3"/>
        <v>0</v>
      </c>
    </row>
    <row r="19" spans="2:11">
      <c r="B19" s="71" t="s">
        <v>237</v>
      </c>
      <c r="C19" s="71"/>
      <c r="D19" s="73">
        <f>'Ann BikePed'!I18</f>
        <v>0</v>
      </c>
      <c r="E19" s="72">
        <f t="shared" si="0"/>
        <v>0</v>
      </c>
      <c r="G19" s="74">
        <f>'Ann BikePed'!K18</f>
        <v>0</v>
      </c>
      <c r="H19" s="72">
        <f t="shared" si="1"/>
        <v>0</v>
      </c>
      <c r="J19" s="74">
        <f t="shared" si="2"/>
        <v>0</v>
      </c>
      <c r="K19" s="72">
        <f t="shared" si="3"/>
        <v>0</v>
      </c>
    </row>
    <row r="20" spans="2:11">
      <c r="B20" s="71">
        <v>2025</v>
      </c>
      <c r="C20" s="71"/>
      <c r="D20" s="73">
        <f>'Ann BikePed'!I19</f>
        <v>20700</v>
      </c>
      <c r="E20" s="72">
        <f t="shared" si="0"/>
        <v>69957.72</v>
      </c>
      <c r="G20" s="74">
        <f>'Ann BikePed'!K19</f>
        <v>10500</v>
      </c>
      <c r="H20" s="72">
        <f>G20*$C$12*$C$13*$C$14</f>
        <v>17742.899999999998</v>
      </c>
      <c r="J20" s="74">
        <f t="shared" si="2"/>
        <v>31200</v>
      </c>
      <c r="K20" s="72">
        <f t="shared" si="3"/>
        <v>87700.62</v>
      </c>
    </row>
    <row r="21" spans="2:11">
      <c r="B21" s="71">
        <v>2026</v>
      </c>
      <c r="C21" s="71"/>
      <c r="D21" s="73">
        <f>'Ann BikePed'!I20</f>
        <v>20700</v>
      </c>
      <c r="E21" s="72">
        <f t="shared" si="0"/>
        <v>69957.72</v>
      </c>
      <c r="G21" s="74">
        <f>'Ann BikePed'!K20</f>
        <v>10500</v>
      </c>
      <c r="H21" s="72">
        <f t="shared" ref="H21:H39" si="4">G21*$C$12*$C$13*$C$14</f>
        <v>17742.899999999998</v>
      </c>
      <c r="J21" s="74">
        <f t="shared" si="2"/>
        <v>31200</v>
      </c>
      <c r="K21" s="72">
        <f t="shared" si="3"/>
        <v>87700.62</v>
      </c>
    </row>
    <row r="22" spans="2:11">
      <c r="B22" s="71">
        <v>2027</v>
      </c>
      <c r="C22" s="71"/>
      <c r="D22" s="73">
        <f>'Ann BikePed'!I21</f>
        <v>20700</v>
      </c>
      <c r="E22" s="72">
        <f t="shared" si="0"/>
        <v>69957.72</v>
      </c>
      <c r="G22" s="74">
        <f>'Ann BikePed'!K21</f>
        <v>10500</v>
      </c>
      <c r="H22" s="72">
        <f t="shared" si="4"/>
        <v>17742.899999999998</v>
      </c>
      <c r="J22" s="74">
        <f t="shared" si="2"/>
        <v>31200</v>
      </c>
      <c r="K22" s="72">
        <f t="shared" si="3"/>
        <v>87700.62</v>
      </c>
    </row>
    <row r="23" spans="2:11">
      <c r="B23" s="71">
        <v>2028</v>
      </c>
      <c r="C23" s="71"/>
      <c r="D23" s="73">
        <f>'Ann BikePed'!I22</f>
        <v>20700</v>
      </c>
      <c r="E23" s="72">
        <f t="shared" si="0"/>
        <v>69957.72</v>
      </c>
      <c r="G23" s="74">
        <f>'Ann BikePed'!K22</f>
        <v>10500</v>
      </c>
      <c r="H23" s="72">
        <f t="shared" si="4"/>
        <v>17742.899999999998</v>
      </c>
      <c r="J23" s="74">
        <f t="shared" si="2"/>
        <v>31200</v>
      </c>
      <c r="K23" s="72">
        <f t="shared" si="3"/>
        <v>87700.62</v>
      </c>
    </row>
    <row r="24" spans="2:11">
      <c r="B24" s="71">
        <v>2029</v>
      </c>
      <c r="C24" s="71"/>
      <c r="D24" s="73">
        <f>'Ann BikePed'!I23</f>
        <v>20700</v>
      </c>
      <c r="E24" s="72">
        <f t="shared" si="0"/>
        <v>69957.72</v>
      </c>
      <c r="G24" s="74">
        <f>'Ann BikePed'!K23</f>
        <v>10500</v>
      </c>
      <c r="H24" s="72">
        <f t="shared" si="4"/>
        <v>17742.899999999998</v>
      </c>
      <c r="J24" s="74">
        <f t="shared" si="2"/>
        <v>31200</v>
      </c>
      <c r="K24" s="72">
        <f t="shared" si="3"/>
        <v>87700.62</v>
      </c>
    </row>
    <row r="25" spans="2:11">
      <c r="B25" s="71">
        <v>2030</v>
      </c>
      <c r="C25" s="71"/>
      <c r="D25" s="73">
        <f>'Ann BikePed'!I24</f>
        <v>20700</v>
      </c>
      <c r="E25" s="72">
        <f t="shared" si="0"/>
        <v>69957.72</v>
      </c>
      <c r="G25" s="74">
        <f>'Ann BikePed'!K24</f>
        <v>10500</v>
      </c>
      <c r="H25" s="72">
        <f t="shared" si="4"/>
        <v>17742.899999999998</v>
      </c>
      <c r="J25" s="74">
        <f t="shared" si="2"/>
        <v>31200</v>
      </c>
      <c r="K25" s="72">
        <f t="shared" si="3"/>
        <v>87700.62</v>
      </c>
    </row>
    <row r="26" spans="2:11">
      <c r="B26" s="71">
        <v>2031</v>
      </c>
      <c r="C26" s="71"/>
      <c r="D26" s="73">
        <f>'Ann BikePed'!I25</f>
        <v>20700</v>
      </c>
      <c r="E26" s="72">
        <f t="shared" si="0"/>
        <v>69957.72</v>
      </c>
      <c r="G26" s="74">
        <f>'Ann BikePed'!K25</f>
        <v>10500</v>
      </c>
      <c r="H26" s="72">
        <f t="shared" si="4"/>
        <v>17742.899999999998</v>
      </c>
      <c r="J26" s="74">
        <f t="shared" si="2"/>
        <v>31200</v>
      </c>
      <c r="K26" s="72">
        <f t="shared" si="3"/>
        <v>87700.62</v>
      </c>
    </row>
    <row r="27" spans="2:11">
      <c r="B27" s="71">
        <v>2032</v>
      </c>
      <c r="C27" s="71"/>
      <c r="D27" s="73">
        <f>'Ann BikePed'!I26</f>
        <v>20700</v>
      </c>
      <c r="E27" s="72">
        <f t="shared" si="0"/>
        <v>69957.72</v>
      </c>
      <c r="G27" s="74">
        <f>'Ann BikePed'!K26</f>
        <v>10500</v>
      </c>
      <c r="H27" s="72">
        <f t="shared" si="4"/>
        <v>17742.899999999998</v>
      </c>
      <c r="J27" s="74">
        <f t="shared" si="2"/>
        <v>31200</v>
      </c>
      <c r="K27" s="72">
        <f t="shared" si="3"/>
        <v>87700.62</v>
      </c>
    </row>
    <row r="28" spans="2:11">
      <c r="B28" s="71">
        <v>2033</v>
      </c>
      <c r="C28" s="71"/>
      <c r="D28" s="73">
        <f>'Ann BikePed'!I27</f>
        <v>20700</v>
      </c>
      <c r="E28" s="72">
        <f t="shared" si="0"/>
        <v>69957.72</v>
      </c>
      <c r="G28" s="74">
        <f>'Ann BikePed'!K27</f>
        <v>10500</v>
      </c>
      <c r="H28" s="72">
        <f t="shared" si="4"/>
        <v>17742.899999999998</v>
      </c>
      <c r="J28" s="74">
        <f t="shared" si="2"/>
        <v>31200</v>
      </c>
      <c r="K28" s="72">
        <f t="shared" si="3"/>
        <v>87700.62</v>
      </c>
    </row>
    <row r="29" spans="2:11">
      <c r="B29" s="71">
        <v>2034</v>
      </c>
      <c r="C29" s="71"/>
      <c r="D29" s="73">
        <f>'Ann BikePed'!I28</f>
        <v>20700</v>
      </c>
      <c r="E29" s="72">
        <f t="shared" si="0"/>
        <v>69957.72</v>
      </c>
      <c r="G29" s="74">
        <f>'Ann BikePed'!K28</f>
        <v>10500</v>
      </c>
      <c r="H29" s="72">
        <f t="shared" si="4"/>
        <v>17742.899999999998</v>
      </c>
      <c r="J29" s="74">
        <f t="shared" si="2"/>
        <v>31200</v>
      </c>
      <c r="K29" s="72">
        <f t="shared" si="3"/>
        <v>87700.62</v>
      </c>
    </row>
    <row r="30" spans="2:11">
      <c r="B30" s="71">
        <v>2035</v>
      </c>
      <c r="C30" s="71"/>
      <c r="D30" s="73">
        <f>'Ann BikePed'!I29</f>
        <v>20700</v>
      </c>
      <c r="E30" s="72">
        <f t="shared" si="0"/>
        <v>69957.72</v>
      </c>
      <c r="G30" s="74">
        <f>'Ann BikePed'!K29</f>
        <v>10500</v>
      </c>
      <c r="H30" s="72">
        <f t="shared" si="4"/>
        <v>17742.899999999998</v>
      </c>
      <c r="J30" s="74">
        <f t="shared" si="2"/>
        <v>31200</v>
      </c>
      <c r="K30" s="72">
        <f t="shared" si="3"/>
        <v>87700.62</v>
      </c>
    </row>
    <row r="31" spans="2:11">
      <c r="B31" s="71">
        <v>2036</v>
      </c>
      <c r="C31" s="71"/>
      <c r="D31" s="73">
        <f>'Ann BikePed'!I30</f>
        <v>20700</v>
      </c>
      <c r="E31" s="72">
        <f t="shared" si="0"/>
        <v>69957.72</v>
      </c>
      <c r="G31" s="74">
        <f>'Ann BikePed'!K30</f>
        <v>10500</v>
      </c>
      <c r="H31" s="72">
        <f t="shared" si="4"/>
        <v>17742.899999999998</v>
      </c>
      <c r="J31" s="74">
        <f t="shared" si="2"/>
        <v>31200</v>
      </c>
      <c r="K31" s="72">
        <f t="shared" si="3"/>
        <v>87700.62</v>
      </c>
    </row>
    <row r="32" spans="2:11">
      <c r="B32" s="71">
        <v>2037</v>
      </c>
      <c r="C32" s="71"/>
      <c r="D32" s="73">
        <f>'Ann BikePed'!I31</f>
        <v>20700</v>
      </c>
      <c r="E32" s="72">
        <f t="shared" si="0"/>
        <v>69957.72</v>
      </c>
      <c r="G32" s="74">
        <f>'Ann BikePed'!K31</f>
        <v>10500</v>
      </c>
      <c r="H32" s="72">
        <f t="shared" si="4"/>
        <v>17742.899999999998</v>
      </c>
      <c r="J32" s="74">
        <f t="shared" si="2"/>
        <v>31200</v>
      </c>
      <c r="K32" s="72">
        <f t="shared" si="3"/>
        <v>87700.62</v>
      </c>
    </row>
    <row r="33" spans="2:11">
      <c r="B33" s="71">
        <v>2038</v>
      </c>
      <c r="C33" s="71"/>
      <c r="D33" s="73">
        <f>'Ann BikePed'!I32</f>
        <v>20700</v>
      </c>
      <c r="E33" s="72">
        <f t="shared" si="0"/>
        <v>69957.72</v>
      </c>
      <c r="G33" s="74">
        <f>'Ann BikePed'!K32</f>
        <v>10500</v>
      </c>
      <c r="H33" s="72">
        <f t="shared" si="4"/>
        <v>17742.899999999998</v>
      </c>
      <c r="J33" s="74">
        <f t="shared" si="2"/>
        <v>31200</v>
      </c>
      <c r="K33" s="72">
        <f t="shared" si="3"/>
        <v>87700.62</v>
      </c>
    </row>
    <row r="34" spans="2:11">
      <c r="B34" s="71">
        <v>2039</v>
      </c>
      <c r="C34" s="71"/>
      <c r="D34" s="73">
        <f>'Ann BikePed'!I33</f>
        <v>20700</v>
      </c>
      <c r="E34" s="72">
        <f t="shared" si="0"/>
        <v>69957.72</v>
      </c>
      <c r="G34" s="74">
        <f>'Ann BikePed'!K33</f>
        <v>10500</v>
      </c>
      <c r="H34" s="72">
        <f t="shared" si="4"/>
        <v>17742.899999999998</v>
      </c>
      <c r="J34" s="74">
        <f t="shared" si="2"/>
        <v>31200</v>
      </c>
      <c r="K34" s="72">
        <f t="shared" si="3"/>
        <v>87700.62</v>
      </c>
    </row>
    <row r="35" spans="2:11">
      <c r="B35" s="71">
        <v>2040</v>
      </c>
      <c r="C35" s="71"/>
      <c r="D35" s="73">
        <f>'Ann BikePed'!I34</f>
        <v>20700</v>
      </c>
      <c r="E35" s="72">
        <f t="shared" si="0"/>
        <v>69957.72</v>
      </c>
      <c r="G35" s="74">
        <f>'Ann BikePed'!K34</f>
        <v>10500</v>
      </c>
      <c r="H35" s="72">
        <f t="shared" si="4"/>
        <v>17742.899999999998</v>
      </c>
      <c r="J35" s="74">
        <f t="shared" si="2"/>
        <v>31200</v>
      </c>
      <c r="K35" s="72">
        <f t="shared" si="3"/>
        <v>87700.62</v>
      </c>
    </row>
    <row r="36" spans="2:11">
      <c r="B36" s="71">
        <v>2041</v>
      </c>
      <c r="C36" s="71"/>
      <c r="D36" s="73">
        <f>'Ann BikePed'!I35</f>
        <v>20700</v>
      </c>
      <c r="E36" s="72">
        <f t="shared" si="0"/>
        <v>69957.72</v>
      </c>
      <c r="G36" s="74">
        <f>'Ann BikePed'!K35</f>
        <v>10500</v>
      </c>
      <c r="H36" s="72">
        <f t="shared" si="4"/>
        <v>17742.899999999998</v>
      </c>
      <c r="J36" s="74">
        <f t="shared" si="2"/>
        <v>31200</v>
      </c>
      <c r="K36" s="72">
        <f t="shared" si="3"/>
        <v>87700.62</v>
      </c>
    </row>
    <row r="37" spans="2:11">
      <c r="B37" s="71">
        <v>2042</v>
      </c>
      <c r="C37" s="71"/>
      <c r="D37" s="73">
        <f>'Ann BikePed'!I36</f>
        <v>20700</v>
      </c>
      <c r="E37" s="72">
        <f t="shared" si="0"/>
        <v>69957.72</v>
      </c>
      <c r="G37" s="74">
        <f>'Ann BikePed'!K36</f>
        <v>10500</v>
      </c>
      <c r="H37" s="72">
        <f t="shared" si="4"/>
        <v>17742.899999999998</v>
      </c>
      <c r="J37" s="74">
        <f t="shared" si="2"/>
        <v>31200</v>
      </c>
      <c r="K37" s="72">
        <f t="shared" si="3"/>
        <v>87700.62</v>
      </c>
    </row>
    <row r="38" spans="2:11">
      <c r="B38" s="71">
        <v>2043</v>
      </c>
      <c r="C38" s="71"/>
      <c r="D38" s="73">
        <f>'Ann BikePed'!I37</f>
        <v>20700</v>
      </c>
      <c r="E38" s="72">
        <f t="shared" si="0"/>
        <v>69957.72</v>
      </c>
      <c r="G38" s="74">
        <f>'Ann BikePed'!K37</f>
        <v>10500</v>
      </c>
      <c r="H38" s="72">
        <f t="shared" si="4"/>
        <v>17742.899999999998</v>
      </c>
      <c r="J38" s="74">
        <f t="shared" si="2"/>
        <v>31200</v>
      </c>
      <c r="K38" s="72">
        <f t="shared" si="3"/>
        <v>87700.62</v>
      </c>
    </row>
    <row r="39" spans="2:11">
      <c r="B39" s="71">
        <v>2044</v>
      </c>
      <c r="C39" s="71"/>
      <c r="D39" s="73">
        <f>'Ann BikePed'!I38</f>
        <v>20700</v>
      </c>
      <c r="E39" s="72">
        <f t="shared" si="0"/>
        <v>69957.72</v>
      </c>
      <c r="G39" s="74">
        <f>'Ann BikePed'!K38</f>
        <v>10500</v>
      </c>
      <c r="H39" s="72">
        <f t="shared" si="4"/>
        <v>17742.899999999998</v>
      </c>
      <c r="J39" s="74">
        <f t="shared" si="2"/>
        <v>31200</v>
      </c>
      <c r="K39" s="72">
        <f t="shared" si="3"/>
        <v>87700.62</v>
      </c>
    </row>
    <row r="40" spans="2:11">
      <c r="B40" s="15"/>
      <c r="C40" s="15"/>
      <c r="D40" s="117"/>
      <c r="E40" s="15"/>
      <c r="F40" s="15"/>
      <c r="G40" s="15"/>
      <c r="H40" s="15"/>
      <c r="I40" s="15"/>
      <c r="J40" s="15"/>
      <c r="K40" s="15"/>
    </row>
    <row r="41" spans="2:11">
      <c r="E41" s="18"/>
      <c r="K41" s="18" t="s">
        <v>159</v>
      </c>
    </row>
    <row r="42" spans="2:11" ht="40.5" customHeight="1">
      <c r="B42" s="198" t="s">
        <v>192</v>
      </c>
      <c r="C42" s="198"/>
      <c r="D42" s="198"/>
      <c r="E42" s="198"/>
      <c r="F42" s="198"/>
      <c r="G42" s="198"/>
      <c r="H42" s="198"/>
      <c r="I42" s="198"/>
      <c r="J42" s="198"/>
      <c r="K42" s="198"/>
    </row>
    <row r="44" spans="2:11" ht="12.75" customHeight="1">
      <c r="B44" s="197" t="s">
        <v>161</v>
      </c>
      <c r="C44" s="197"/>
      <c r="D44" s="197"/>
      <c r="E44" s="197"/>
      <c r="F44" s="197"/>
      <c r="G44" s="197"/>
      <c r="H44" s="197"/>
      <c r="I44" s="197"/>
      <c r="J44" s="197"/>
      <c r="K44" s="197"/>
    </row>
    <row r="45" spans="2:11">
      <c r="B45" s="197"/>
      <c r="C45" s="197"/>
      <c r="D45" s="197"/>
      <c r="E45" s="197"/>
      <c r="F45" s="197"/>
      <c r="G45" s="197"/>
      <c r="H45" s="197"/>
      <c r="I45" s="197"/>
      <c r="J45" s="197"/>
      <c r="K45" s="197"/>
    </row>
    <row r="46" spans="2:11">
      <c r="B46" s="1" t="s">
        <v>132</v>
      </c>
    </row>
    <row r="47" spans="2:11" ht="12.75" customHeight="1">
      <c r="B47" s="197" t="s">
        <v>160</v>
      </c>
      <c r="C47" s="197"/>
      <c r="D47" s="197"/>
      <c r="E47" s="197"/>
      <c r="F47" s="197"/>
      <c r="G47" s="197"/>
      <c r="H47" s="197"/>
      <c r="I47" s="197"/>
      <c r="J47" s="197"/>
      <c r="K47" s="197"/>
    </row>
    <row r="48" spans="2:11">
      <c r="B48" s="197"/>
      <c r="C48" s="197"/>
      <c r="D48" s="197"/>
      <c r="E48" s="197"/>
      <c r="F48" s="197"/>
      <c r="G48" s="197"/>
      <c r="H48" s="197"/>
      <c r="I48" s="197"/>
      <c r="J48" s="197"/>
      <c r="K48" s="197"/>
    </row>
    <row r="49" spans="2:14" ht="12.75" customHeight="1">
      <c r="B49" s="197" t="s">
        <v>230</v>
      </c>
      <c r="C49" s="197"/>
      <c r="D49" s="197"/>
      <c r="E49" s="197"/>
      <c r="F49" s="197"/>
      <c r="G49" s="197"/>
      <c r="H49" s="197"/>
      <c r="I49" s="197"/>
      <c r="J49" s="197"/>
      <c r="K49" s="197"/>
      <c r="L49" s="170"/>
      <c r="M49" s="170"/>
      <c r="N49" s="170"/>
    </row>
    <row r="50" spans="2:14">
      <c r="B50" s="197"/>
      <c r="C50" s="197"/>
      <c r="D50" s="197"/>
      <c r="E50" s="197"/>
      <c r="F50" s="197"/>
      <c r="G50" s="197"/>
      <c r="H50" s="197"/>
      <c r="I50" s="197"/>
      <c r="J50" s="197"/>
      <c r="K50" s="197"/>
      <c r="L50" s="170"/>
      <c r="M50" s="170"/>
      <c r="N50" s="170"/>
    </row>
    <row r="51" spans="2:14">
      <c r="B51" s="197"/>
      <c r="C51" s="197"/>
      <c r="D51" s="197"/>
      <c r="E51" s="197"/>
      <c r="F51" s="197"/>
      <c r="G51" s="197"/>
      <c r="H51" s="197"/>
      <c r="I51" s="197"/>
      <c r="J51" s="197"/>
      <c r="K51" s="197"/>
      <c r="L51" s="170"/>
      <c r="M51" s="170"/>
      <c r="N51" s="170"/>
    </row>
  </sheetData>
  <customSheetViews>
    <customSheetView guid="{91DB263B-35BD-4276-ACB2-FC5FD8A26229}" fitToPage="1" topLeftCell="A3">
      <selection activeCell="C55" sqref="C55"/>
      <pageMargins left="1" right="1" top="1" bottom="1" header="0.5" footer="0.5"/>
      <printOptions horizontalCentered="1"/>
      <pageSetup scale="71" orientation="landscape" r:id="rId1"/>
      <headerFooter>
        <oddHeader>&amp;R&amp;"Arial,Bold"&amp;28DRAFT</oddHeader>
        <oddFooter>&amp;L&amp;"Arial,Italic"&amp;8Prepared by EPS  &amp;D&amp;R&amp;"Arial,Italic"&amp;6&amp;Z&amp;F</oddFooter>
      </headerFooter>
    </customSheetView>
    <customSheetView guid="{6D4EF0D7-55CD-45E8-9233-8CE1EFC9F503}" fitToPage="1" printArea="1" topLeftCell="A21">
      <selection activeCell="C55" sqref="C55"/>
      <pageMargins left="1" right="1" top="1" bottom="1" header="0.5" footer="0.5"/>
      <printOptions horizontalCentered="1"/>
      <pageSetup scale="71" orientation="landscape" r:id="rId2"/>
      <headerFooter>
        <oddHeader>&amp;R&amp;"Arial,Bold"&amp;28DRAFT</oddHeader>
        <oddFooter>&amp;L&amp;"Arial,Italic"&amp;8Prepared by EPS  &amp;D&amp;R&amp;"Arial,Italic"&amp;6&amp;Z&amp;F</oddFooter>
      </headerFooter>
    </customSheetView>
    <customSheetView guid="{6784BEB2-0CFB-4FEE-9718-BB80D0DF60E0}" fitToPage="1" topLeftCell="A16">
      <selection activeCell="B44" sqref="B44:K44"/>
      <pageMargins left="1" right="1" top="1" bottom="1" header="0.5" footer="0.5"/>
      <printOptions horizontalCentered="1"/>
      <pageSetup scale="71" orientation="landscape" r:id="rId3"/>
      <headerFooter>
        <oddHeader>&amp;R&amp;"Arial,Bold"&amp;28DRAFT</oddHeader>
        <oddFooter>&amp;L&amp;"Arial,Italic"&amp;8Prepared by EPS  &amp;D&amp;R&amp;"Arial,Italic"&amp;6&amp;Z&amp;F</oddFooter>
      </headerFooter>
    </customSheetView>
    <customSheetView guid="{137ACAA3-F4FC-4608-9431-D9BEC285296D}" fitToPage="1" printArea="1" topLeftCell="A21">
      <selection activeCell="C55" sqref="C55"/>
      <pageMargins left="0.75" right="0.75" top="0.75" bottom="0.75" header="0.3" footer="0.3"/>
      <printOptions horizontalCentered="1"/>
      <pageSetup scale="72" orientation="landscape" horizontalDpi="1200" verticalDpi="1200" r:id="rId4"/>
      <headerFooter scaleWithDoc="0" alignWithMargins="0">
        <oddHeader>&amp;R&amp;"Arial,Bold"&amp;26DRAFT</oddHeader>
        <oddFooter>&amp;L&amp;"Arial,Italic"&amp;8Prepared by EPS  &amp;D&amp;R&amp;"Arial,Italic"&amp;3&amp;Z&amp;F</oddFooter>
      </headerFooter>
    </customSheetView>
    <customSheetView guid="{2C4C3456-C7CD-4A92-A41E-A9C58787EDA1}" fitToPage="1" printArea="1" topLeftCell="A21">
      <selection activeCell="C55" sqref="C55"/>
      <pageMargins left="1" right="1" top="1" bottom="1" header="0.5" footer="0.5"/>
      <printOptions horizontalCentered="1"/>
      <pageSetup scale="71" orientation="landscape" r:id="rId5"/>
      <headerFooter>
        <oddHeader>&amp;R&amp;"Arial,Bold"&amp;28DRAFT</oddHeader>
        <oddFooter>&amp;L&amp;"Arial,Italic"&amp;8Prepared by EPS  &amp;D&amp;R&amp;"Arial,Italic"&amp;6&amp;Z&amp;F</oddFooter>
      </headerFooter>
    </customSheetView>
    <customSheetView guid="{D66558C1-17BA-459D-A37F-A1688366C2CF}" fitToPage="1" printArea="1" topLeftCell="A21">
      <selection activeCell="C55" sqref="C55"/>
      <pageMargins left="1" right="1" top="1" bottom="1" header="0.5" footer="0.5"/>
      <printOptions horizontalCentered="1"/>
      <pageSetup scale="71" orientation="landscape" r:id="rId6"/>
      <headerFooter>
        <oddHeader>&amp;R&amp;"Arial,Bold"&amp;28DRAFT</oddHeader>
        <oddFooter>&amp;L&amp;"Arial,Italic"&amp;8Prepared by EPS  &amp;D&amp;R&amp;"Arial,Italic"&amp;6&amp;Z&amp;F</oddFooter>
      </headerFooter>
    </customSheetView>
    <customSheetView guid="{F02EAE90-4444-46CB-A08B-4BEB10A4ECE7}" fitToPage="1" printArea="1" topLeftCell="A21">
      <selection activeCell="C55" sqref="C55"/>
      <pageMargins left="1" right="1" top="1" bottom="1" header="0.5" footer="0.5"/>
      <printOptions horizontalCentered="1"/>
      <pageSetup scale="71" orientation="landscape" r:id="rId7"/>
      <headerFooter>
        <oddHeader>&amp;R&amp;"Arial,Bold"&amp;28DRAFT</oddHeader>
        <oddFooter>&amp;L&amp;"Arial,Italic"&amp;8Prepared by EPS  &amp;D&amp;R&amp;"Arial,Italic"&amp;6&amp;Z&amp;F</oddFooter>
      </headerFooter>
    </customSheetView>
    <customSheetView guid="{058538D0-2E33-4BBA-8F0D-D42958A5F072}" fitToPage="1" printArea="1" topLeftCell="A21">
      <selection activeCell="C55" sqref="C55"/>
      <pageMargins left="1" right="1" top="1" bottom="1" header="0.5" footer="0.5"/>
      <printOptions horizontalCentered="1"/>
      <pageSetup scale="71" orientation="landscape" r:id="rId8"/>
      <headerFooter>
        <oddHeader>&amp;R&amp;"Arial,Bold"&amp;28DRAFT</oddHeader>
        <oddFooter>&amp;L&amp;"Arial,Italic"&amp;8Prepared by EPS  &amp;D&amp;R&amp;"Arial,Italic"&amp;6&amp;Z&amp;F</oddFooter>
      </headerFooter>
    </customSheetView>
    <customSheetView guid="{39C23816-21B1-47A6-A255-46DB5EB8E846}" fitToPage="1" printArea="1" topLeftCell="A21">
      <selection activeCell="C55" sqref="C55"/>
      <pageMargins left="1" right="1" top="1" bottom="1" header="0.5" footer="0.5"/>
      <printOptions horizontalCentered="1"/>
      <pageSetup scale="71" orientation="landscape" r:id="rId9"/>
      <headerFooter>
        <oddHeader>&amp;R&amp;"Arial,Bold"&amp;28DRAFT</oddHeader>
        <oddFooter>&amp;L&amp;"Arial,Italic"&amp;8Prepared by EPS  &amp;D&amp;R&amp;"Arial,Italic"&amp;6&amp;Z&amp;F</oddFooter>
      </headerFooter>
    </customSheetView>
    <customSheetView guid="{439D949C-6213-444A-BC9C-177362F74078}" fitToPage="1" printArea="1" topLeftCell="A21">
      <selection activeCell="C55" sqref="C55"/>
      <pageMargins left="1" right="1" top="1" bottom="1" header="0.5" footer="0.5"/>
      <printOptions horizontalCentered="1"/>
      <pageSetup scale="71" orientation="landscape" r:id="rId10"/>
      <headerFooter>
        <oddHeader>&amp;R&amp;"Arial,Bold"&amp;28DRAFT</oddHeader>
        <oddFooter>&amp;L&amp;"Arial,Italic"&amp;8Prepared by EPS  &amp;D&amp;R&amp;"Arial,Italic"&amp;6&amp;Z&amp;F</oddFooter>
      </headerFooter>
    </customSheetView>
    <customSheetView guid="{15FFB909-55FF-4825-B9C3-60C1C842CC05}" fitToPage="1" printArea="1" topLeftCell="A21">
      <selection activeCell="C55" sqref="C55"/>
      <pageMargins left="1" right="1" top="1" bottom="1" header="0.5" footer="0.5"/>
      <printOptions horizontalCentered="1"/>
      <pageSetup scale="71" orientation="landscape" r:id="rId11"/>
      <headerFooter>
        <oddHeader>&amp;R&amp;"Arial,Bold"&amp;28DRAFT</oddHeader>
        <oddFooter>&amp;L&amp;"Arial,Italic"&amp;8Prepared by EPS  &amp;D&amp;R&amp;"Arial,Italic"&amp;6&amp;Z&amp;F</oddFooter>
      </headerFooter>
    </customSheetView>
    <customSheetView guid="{F73A784B-A9A6-4C46-9B6B-163185550EA2}" fitToPage="1" printArea="1" topLeftCell="A21">
      <selection activeCell="C55" sqref="C55"/>
      <pageMargins left="1" right="1" top="1" bottom="1" header="0.5" footer="0.5"/>
      <printOptions horizontalCentered="1"/>
      <pageSetup scale="71" orientation="landscape" r:id="rId12"/>
      <headerFooter>
        <oddHeader>&amp;R&amp;"Arial,Bold"&amp;28DRAFT</oddHeader>
        <oddFooter>&amp;L&amp;"Arial,Italic"&amp;8Prepared by EPS  &amp;D&amp;R&amp;"Arial,Italic"&amp;6&amp;Z&amp;F</oddFooter>
      </headerFooter>
    </customSheetView>
    <customSheetView guid="{5F8A3C5E-2D1B-413F-AE84-3BAD5B0C6338}" fitToPage="1" printArea="1" topLeftCell="A21">
      <selection activeCell="C55" sqref="C55"/>
      <pageMargins left="1" right="1" top="1" bottom="1" header="0.5" footer="0.5"/>
      <printOptions horizontalCentered="1"/>
      <pageSetup scale="71" orientation="landscape" r:id="rId13"/>
      <headerFooter>
        <oddHeader>&amp;R&amp;"Arial,Bold"&amp;28DRAFT</oddHeader>
        <oddFooter>&amp;L&amp;"Arial,Italic"&amp;8Prepared by EPS  &amp;D&amp;R&amp;"Arial,Italic"&amp;6&amp;Z&amp;F</oddFooter>
      </headerFooter>
    </customSheetView>
    <customSheetView guid="{9D5C1F3A-37BA-4383-AF9B-995CB450E213}" fitToPage="1" printArea="1" topLeftCell="A21">
      <selection activeCell="C55" sqref="C55"/>
      <pageMargins left="1" right="1" top="1" bottom="1" header="0.5" footer="0.5"/>
      <printOptions horizontalCentered="1"/>
      <pageSetup scale="71" orientation="landscape" r:id="rId14"/>
      <headerFooter>
        <oddHeader>&amp;R&amp;"Arial,Bold"&amp;28DRAFT</oddHeader>
        <oddFooter>&amp;L&amp;"Arial,Italic"&amp;8Prepared by EPS  &amp;D&amp;R&amp;"Arial,Italic"&amp;6&amp;Z&amp;F</oddFooter>
      </headerFooter>
    </customSheetView>
    <customSheetView guid="{79E8FB63-FAB1-401F-8376-4C995C38C9B5}" fitToPage="1" printArea="1" topLeftCell="A21">
      <selection activeCell="C55" sqref="C55"/>
      <pageMargins left="1" right="1" top="1" bottom="1" header="0.5" footer="0.5"/>
      <printOptions horizontalCentered="1"/>
      <pageSetup scale="71" orientation="landscape" r:id="rId15"/>
      <headerFooter>
        <oddHeader>&amp;R&amp;"Arial,Bold"&amp;28DRAFT</oddHeader>
        <oddFooter>&amp;L&amp;"Arial,Italic"&amp;8Prepared by EPS  &amp;D&amp;R&amp;"Arial,Italic"&amp;6&amp;Z&amp;F</oddFooter>
      </headerFooter>
    </customSheetView>
    <customSheetView guid="{8729F7E6-15AB-4F73-A249-EE4D80E7409A}" fitToPage="1" printArea="1" topLeftCell="A21">
      <selection activeCell="C55" sqref="C55"/>
      <pageMargins left="1" right="1" top="1" bottom="1" header="0.5" footer="0.5"/>
      <printOptions horizontalCentered="1"/>
      <pageSetup scale="71" orientation="landscape" r:id="rId16"/>
      <headerFooter>
        <oddHeader>&amp;R&amp;"Arial,Bold"&amp;28DRAFT</oddHeader>
        <oddFooter>&amp;L&amp;"Arial,Italic"&amp;8Prepared by EPS  &amp;D&amp;R&amp;"Arial,Italic"&amp;6&amp;Z&amp;F</oddFooter>
      </headerFooter>
    </customSheetView>
    <customSheetView guid="{C37D0059-2E05-47AA-BEF7-B199FE45C44F}" fitToPage="1" printArea="1" topLeftCell="A21">
      <selection activeCell="C55" sqref="C55"/>
      <pageMargins left="1" right="1" top="1" bottom="1" header="0.5" footer="0.5"/>
      <printOptions horizontalCentered="1"/>
      <pageSetup scale="71" orientation="landscape" r:id="rId17"/>
      <headerFooter>
        <oddHeader>&amp;R&amp;"Arial,Bold"&amp;28DRAFT</oddHeader>
        <oddFooter>&amp;L&amp;"Arial,Italic"&amp;8Prepared by EPS  &amp;D&amp;R&amp;"Arial,Italic"&amp;6&amp;Z&amp;F</oddFooter>
      </headerFooter>
    </customSheetView>
  </customSheetViews>
  <mergeCells count="8">
    <mergeCell ref="B49:K51"/>
    <mergeCell ref="J8:K8"/>
    <mergeCell ref="B42:K42"/>
    <mergeCell ref="B44:K45"/>
    <mergeCell ref="B47:K48"/>
    <mergeCell ref="D8:E8"/>
    <mergeCell ref="G8:H8"/>
    <mergeCell ref="C13:E13"/>
  </mergeCells>
  <printOptions horizontalCentered="1"/>
  <pageMargins left="1" right="1" top="1" bottom="1" header="0.5" footer="0.5"/>
  <pageSetup scale="66" orientation="landscape" r:id="rId18"/>
  <headerFooter>
    <oddHeader>&amp;R&amp;"Arial,Bold"&amp;28DRAFT</oddHeader>
    <oddFooter>&amp;L&amp;"Arial,Italic"&amp;8Prepared by EPS  &amp;D&amp;R&amp;"Arial,Italic"&amp;6&amp;Z&amp;F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C6E3B-199B-4F98-86EB-633DA8EEDC72}">
  <sheetPr>
    <tabColor theme="7" tint="0.79998168889431442"/>
    <pageSetUpPr autoPageBreaks="0" fitToPage="1"/>
  </sheetPr>
  <dimension ref="A1:N53"/>
  <sheetViews>
    <sheetView zoomScaleNormal="100" workbookViewId="0">
      <selection activeCell="C12" sqref="C12"/>
    </sheetView>
  </sheetViews>
  <sheetFormatPr defaultColWidth="9.140625" defaultRowHeight="12.75"/>
  <cols>
    <col min="1" max="1" width="11.42578125" style="1" customWidth="1"/>
    <col min="2" max="2" width="29" style="1" customWidth="1"/>
    <col min="3" max="4" width="12.7109375" style="1" customWidth="1"/>
    <col min="5" max="5" width="1.7109375" style="1" customWidth="1"/>
    <col min="6" max="7" width="12.7109375" style="1" customWidth="1"/>
    <col min="8" max="8" width="1.7109375" style="1" customWidth="1"/>
    <col min="9" max="10" width="12.7109375" style="1" customWidth="1"/>
    <col min="11" max="11" width="1.7109375" style="1" customWidth="1"/>
    <col min="12" max="14" width="12.7109375" style="1" customWidth="1"/>
    <col min="15" max="16384" width="9.140625" style="1"/>
  </cols>
  <sheetData>
    <row r="1" spans="1:14">
      <c r="A1" s="13"/>
    </row>
    <row r="2" spans="1:14">
      <c r="A2" s="13"/>
      <c r="B2" s="2" t="str">
        <f>Index!B16</f>
        <v>Table 4</v>
      </c>
    </row>
    <row r="3" spans="1:14">
      <c r="A3" s="13"/>
      <c r="B3" s="2" t="str">
        <f>Index!B1</f>
        <v>Crescent City Front Street Improvement Project</v>
      </c>
    </row>
    <row r="4" spans="1:14">
      <c r="A4" s="13"/>
      <c r="B4" s="2" t="str">
        <f>Index!B2</f>
        <v>Benefit Cost Analysis</v>
      </c>
    </row>
    <row r="5" spans="1:14">
      <c r="A5" s="13"/>
      <c r="B5" s="2" t="s">
        <v>145</v>
      </c>
    </row>
    <row r="7" spans="1:14">
      <c r="B7" s="16"/>
      <c r="C7" s="16"/>
      <c r="D7" s="16"/>
      <c r="E7" s="41"/>
      <c r="F7" s="16"/>
      <c r="G7" s="16"/>
      <c r="H7" s="41"/>
      <c r="I7" s="16"/>
      <c r="J7" s="16"/>
      <c r="K7" s="41"/>
      <c r="L7" s="16"/>
      <c r="M7" s="16"/>
      <c r="N7" s="16"/>
    </row>
    <row r="8" spans="1:14">
      <c r="B8" s="66"/>
      <c r="C8" s="199" t="s">
        <v>141</v>
      </c>
      <c r="D8" s="199"/>
      <c r="E8" s="42"/>
      <c r="F8" s="199" t="s">
        <v>147</v>
      </c>
      <c r="G8" s="199"/>
      <c r="H8" s="42"/>
      <c r="I8" s="199" t="s">
        <v>150</v>
      </c>
      <c r="J8" s="199"/>
      <c r="K8" s="42"/>
      <c r="L8" s="199" t="s">
        <v>151</v>
      </c>
      <c r="M8" s="199"/>
      <c r="N8" s="199"/>
    </row>
    <row r="9" spans="1:14">
      <c r="B9" s="68" t="s">
        <v>20</v>
      </c>
      <c r="C9" s="69" t="s">
        <v>142</v>
      </c>
      <c r="D9" s="69" t="s">
        <v>100</v>
      </c>
      <c r="E9" s="42"/>
      <c r="F9" s="69" t="s">
        <v>142</v>
      </c>
      <c r="G9" s="69" t="s">
        <v>100</v>
      </c>
      <c r="H9" s="42"/>
      <c r="I9" s="69" t="s">
        <v>142</v>
      </c>
      <c r="J9" s="69" t="s">
        <v>100</v>
      </c>
      <c r="K9" s="42"/>
      <c r="L9" s="69" t="s">
        <v>142</v>
      </c>
      <c r="M9" s="69" t="s">
        <v>100</v>
      </c>
      <c r="N9" s="130" t="s">
        <v>26</v>
      </c>
    </row>
    <row r="10" spans="1:14">
      <c r="B10" s="63"/>
      <c r="C10" s="63"/>
      <c r="D10" s="63"/>
      <c r="E10" s="15"/>
      <c r="F10" s="63"/>
      <c r="G10" s="63"/>
      <c r="H10" s="15"/>
      <c r="I10" s="63"/>
      <c r="J10" s="63"/>
      <c r="K10" s="15"/>
      <c r="L10" s="63"/>
      <c r="M10" s="63"/>
      <c r="N10" s="15"/>
    </row>
    <row r="11" spans="1:14">
      <c r="B11" s="64"/>
      <c r="C11" s="64"/>
      <c r="D11" s="64"/>
      <c r="F11" s="64"/>
      <c r="G11" s="64"/>
      <c r="I11" s="64"/>
      <c r="J11" s="64"/>
      <c r="L11" s="64"/>
      <c r="M11" s="64"/>
    </row>
    <row r="12" spans="1:14">
      <c r="B12" s="17" t="s">
        <v>146</v>
      </c>
      <c r="C12" s="64"/>
      <c r="D12" s="64"/>
      <c r="F12" s="161">
        <v>0.89</v>
      </c>
      <c r="G12" s="161">
        <v>0.89</v>
      </c>
      <c r="I12" s="154"/>
      <c r="J12" s="154"/>
      <c r="L12" s="64"/>
      <c r="M12" s="64"/>
    </row>
    <row r="13" spans="1:14">
      <c r="B13" s="17" t="s">
        <v>153</v>
      </c>
      <c r="C13" s="64"/>
      <c r="D13" s="64"/>
      <c r="F13" s="64"/>
      <c r="G13" s="64"/>
      <c r="I13" s="159" t="s">
        <v>148</v>
      </c>
      <c r="J13" s="159" t="s">
        <v>149</v>
      </c>
      <c r="L13" s="64"/>
      <c r="M13" s="64"/>
    </row>
    <row r="14" spans="1:14">
      <c r="B14" s="17" t="s">
        <v>154</v>
      </c>
      <c r="C14" s="64"/>
      <c r="D14" s="64"/>
      <c r="F14" s="64"/>
      <c r="G14" s="64"/>
      <c r="I14" s="161">
        <f>0.68</f>
        <v>0.68</v>
      </c>
      <c r="J14" s="161">
        <v>0.59</v>
      </c>
      <c r="L14" s="64"/>
      <c r="M14" s="64"/>
    </row>
    <row r="15" spans="1:14">
      <c r="B15" s="17" t="s">
        <v>156</v>
      </c>
      <c r="C15" s="164"/>
      <c r="D15" s="164"/>
      <c r="F15" s="65"/>
      <c r="G15" s="65"/>
      <c r="I15" s="65"/>
      <c r="J15" s="65"/>
      <c r="L15" s="162">
        <v>7.08</v>
      </c>
      <c r="M15" s="162">
        <v>6.31</v>
      </c>
    </row>
    <row r="16" spans="1:14">
      <c r="B16" s="17" t="s">
        <v>96</v>
      </c>
      <c r="C16" s="64"/>
      <c r="D16" s="70"/>
      <c r="F16" s="64"/>
      <c r="G16" s="64"/>
      <c r="I16" s="64"/>
      <c r="J16" s="64"/>
      <c r="L16" s="165">
        <v>0.5</v>
      </c>
      <c r="M16" s="165">
        <v>0.5</v>
      </c>
    </row>
    <row r="18" spans="2:14">
      <c r="B18" s="71">
        <v>2021</v>
      </c>
      <c r="C18" s="118">
        <f>'Ann BikePed'!E15</f>
        <v>0</v>
      </c>
      <c r="D18" s="118">
        <f>'Ann BikePed'!K15</f>
        <v>0</v>
      </c>
      <c r="F18" s="74">
        <f t="shared" ref="F18:F41" si="0">F$12*C18</f>
        <v>0</v>
      </c>
      <c r="G18" s="74">
        <f t="shared" ref="G18:G41" si="1">G$12*D18</f>
        <v>0</v>
      </c>
      <c r="I18" s="74">
        <f>I$14*F18</f>
        <v>0</v>
      </c>
      <c r="J18" s="74">
        <f>J$14*G18</f>
        <v>0</v>
      </c>
      <c r="L18" s="163">
        <f>I18*L$15*L$16</f>
        <v>0</v>
      </c>
      <c r="M18" s="163">
        <f>J18*M$15*M$16</f>
        <v>0</v>
      </c>
      <c r="N18" s="163">
        <f>L18+M18</f>
        <v>0</v>
      </c>
    </row>
    <row r="19" spans="2:14">
      <c r="B19" s="71">
        <v>2022</v>
      </c>
      <c r="C19" s="118">
        <f>'Ann BikePed'!E16</f>
        <v>0</v>
      </c>
      <c r="D19" s="118">
        <f>'Ann BikePed'!K16</f>
        <v>0</v>
      </c>
      <c r="F19" s="74">
        <f t="shared" si="0"/>
        <v>0</v>
      </c>
      <c r="G19" s="74">
        <f t="shared" si="1"/>
        <v>0</v>
      </c>
      <c r="I19" s="74">
        <f t="shared" ref="I19:I41" si="2">I$14*F19</f>
        <v>0</v>
      </c>
      <c r="J19" s="74">
        <f t="shared" ref="J19:J41" si="3">J$14*G19</f>
        <v>0</v>
      </c>
      <c r="L19" s="163">
        <f t="shared" ref="L19:L41" si="4">I19*L$15*L$16</f>
        <v>0</v>
      </c>
      <c r="M19" s="163">
        <f t="shared" ref="M19:M41" si="5">J19*M$15*M$16</f>
        <v>0</v>
      </c>
      <c r="N19" s="163">
        <f t="shared" ref="N19:N41" si="6">L19+M19</f>
        <v>0</v>
      </c>
    </row>
    <row r="20" spans="2:14">
      <c r="B20" s="71">
        <v>2023</v>
      </c>
      <c r="C20" s="118">
        <f>'Ann BikePed'!E17</f>
        <v>0</v>
      </c>
      <c r="D20" s="118">
        <f>'Ann BikePed'!K17</f>
        <v>0</v>
      </c>
      <c r="F20" s="74">
        <f t="shared" si="0"/>
        <v>0</v>
      </c>
      <c r="G20" s="74">
        <f t="shared" si="1"/>
        <v>0</v>
      </c>
      <c r="I20" s="74">
        <f t="shared" si="2"/>
        <v>0</v>
      </c>
      <c r="J20" s="74">
        <f t="shared" si="3"/>
        <v>0</v>
      </c>
      <c r="L20" s="163">
        <f t="shared" si="4"/>
        <v>0</v>
      </c>
      <c r="M20" s="163">
        <f t="shared" si="5"/>
        <v>0</v>
      </c>
      <c r="N20" s="163">
        <f t="shared" si="6"/>
        <v>0</v>
      </c>
    </row>
    <row r="21" spans="2:14">
      <c r="B21" s="71" t="s">
        <v>237</v>
      </c>
      <c r="C21" s="118">
        <f>'Ann BikePed'!E18</f>
        <v>0</v>
      </c>
      <c r="D21" s="118">
        <f>'Ann BikePed'!K18</f>
        <v>0</v>
      </c>
      <c r="F21" s="74">
        <f t="shared" si="0"/>
        <v>0</v>
      </c>
      <c r="G21" s="74">
        <f t="shared" si="1"/>
        <v>0</v>
      </c>
      <c r="I21" s="74">
        <f t="shared" si="2"/>
        <v>0</v>
      </c>
      <c r="J21" s="74">
        <f t="shared" si="3"/>
        <v>0</v>
      </c>
      <c r="L21" s="163">
        <f t="shared" si="4"/>
        <v>0</v>
      </c>
      <c r="M21" s="163">
        <f t="shared" si="5"/>
        <v>0</v>
      </c>
      <c r="N21" s="163">
        <f t="shared" si="6"/>
        <v>0</v>
      </c>
    </row>
    <row r="22" spans="2:14">
      <c r="B22" s="71">
        <v>2025</v>
      </c>
      <c r="C22" s="118">
        <f>'Ann BikePed'!E19</f>
        <v>313200</v>
      </c>
      <c r="D22" s="118">
        <f>'Ann BikePed'!K19</f>
        <v>10500</v>
      </c>
      <c r="F22" s="74">
        <f t="shared" si="0"/>
        <v>278748</v>
      </c>
      <c r="G22" s="74">
        <f t="shared" si="1"/>
        <v>9345</v>
      </c>
      <c r="I22" s="74">
        <f t="shared" si="2"/>
        <v>189548.64</v>
      </c>
      <c r="J22" s="74">
        <f t="shared" si="3"/>
        <v>5513.5499999999993</v>
      </c>
      <c r="L22" s="163">
        <f t="shared" si="4"/>
        <v>671002.18560000008</v>
      </c>
      <c r="M22" s="163">
        <f t="shared" si="5"/>
        <v>17395.250249999997</v>
      </c>
      <c r="N22" s="163">
        <f t="shared" si="6"/>
        <v>688397.43585000013</v>
      </c>
    </row>
    <row r="23" spans="2:14">
      <c r="B23" s="71">
        <v>2026</v>
      </c>
      <c r="C23" s="118">
        <f>'Ann BikePed'!E20</f>
        <v>313200</v>
      </c>
      <c r="D23" s="118">
        <f>'Ann BikePed'!K20</f>
        <v>10500</v>
      </c>
      <c r="F23" s="74">
        <f t="shared" si="0"/>
        <v>278748</v>
      </c>
      <c r="G23" s="74">
        <f t="shared" si="1"/>
        <v>9345</v>
      </c>
      <c r="I23" s="74">
        <f t="shared" si="2"/>
        <v>189548.64</v>
      </c>
      <c r="J23" s="74">
        <f t="shared" si="3"/>
        <v>5513.5499999999993</v>
      </c>
      <c r="L23" s="163">
        <f t="shared" si="4"/>
        <v>671002.18560000008</v>
      </c>
      <c r="M23" s="163">
        <f t="shared" si="5"/>
        <v>17395.250249999997</v>
      </c>
      <c r="N23" s="163">
        <f t="shared" si="6"/>
        <v>688397.43585000013</v>
      </c>
    </row>
    <row r="24" spans="2:14">
      <c r="B24" s="71">
        <v>2027</v>
      </c>
      <c r="C24" s="118">
        <f>'Ann BikePed'!E21</f>
        <v>313200</v>
      </c>
      <c r="D24" s="118">
        <f>'Ann BikePed'!K21</f>
        <v>10500</v>
      </c>
      <c r="F24" s="74">
        <f t="shared" si="0"/>
        <v>278748</v>
      </c>
      <c r="G24" s="74">
        <f t="shared" si="1"/>
        <v>9345</v>
      </c>
      <c r="I24" s="74">
        <f t="shared" si="2"/>
        <v>189548.64</v>
      </c>
      <c r="J24" s="74">
        <f t="shared" si="3"/>
        <v>5513.5499999999993</v>
      </c>
      <c r="L24" s="163">
        <f t="shared" si="4"/>
        <v>671002.18560000008</v>
      </c>
      <c r="M24" s="163">
        <f t="shared" si="5"/>
        <v>17395.250249999997</v>
      </c>
      <c r="N24" s="163">
        <f t="shared" si="6"/>
        <v>688397.43585000013</v>
      </c>
    </row>
    <row r="25" spans="2:14">
      <c r="B25" s="71">
        <v>2028</v>
      </c>
      <c r="C25" s="118">
        <f>'Ann BikePed'!E22</f>
        <v>313200</v>
      </c>
      <c r="D25" s="118">
        <f>'Ann BikePed'!K22</f>
        <v>10500</v>
      </c>
      <c r="F25" s="74">
        <f t="shared" si="0"/>
        <v>278748</v>
      </c>
      <c r="G25" s="74">
        <f t="shared" si="1"/>
        <v>9345</v>
      </c>
      <c r="I25" s="74">
        <f t="shared" si="2"/>
        <v>189548.64</v>
      </c>
      <c r="J25" s="74">
        <f t="shared" si="3"/>
        <v>5513.5499999999993</v>
      </c>
      <c r="L25" s="163">
        <f t="shared" si="4"/>
        <v>671002.18560000008</v>
      </c>
      <c r="M25" s="163">
        <f t="shared" si="5"/>
        <v>17395.250249999997</v>
      </c>
      <c r="N25" s="163">
        <f t="shared" si="6"/>
        <v>688397.43585000013</v>
      </c>
    </row>
    <row r="26" spans="2:14">
      <c r="B26" s="71">
        <v>2029</v>
      </c>
      <c r="C26" s="118">
        <f>'Ann BikePed'!E23</f>
        <v>313200</v>
      </c>
      <c r="D26" s="118">
        <f>'Ann BikePed'!K23</f>
        <v>10500</v>
      </c>
      <c r="F26" s="74">
        <f t="shared" si="0"/>
        <v>278748</v>
      </c>
      <c r="G26" s="74">
        <f t="shared" si="1"/>
        <v>9345</v>
      </c>
      <c r="I26" s="74">
        <f t="shared" si="2"/>
        <v>189548.64</v>
      </c>
      <c r="J26" s="74">
        <f t="shared" si="3"/>
        <v>5513.5499999999993</v>
      </c>
      <c r="L26" s="163">
        <f t="shared" si="4"/>
        <v>671002.18560000008</v>
      </c>
      <c r="M26" s="163">
        <f t="shared" si="5"/>
        <v>17395.250249999997</v>
      </c>
      <c r="N26" s="163">
        <f t="shared" si="6"/>
        <v>688397.43585000013</v>
      </c>
    </row>
    <row r="27" spans="2:14">
      <c r="B27" s="71">
        <v>2030</v>
      </c>
      <c r="C27" s="118">
        <f>'Ann BikePed'!E24</f>
        <v>313200</v>
      </c>
      <c r="D27" s="118">
        <f>'Ann BikePed'!K24</f>
        <v>10500</v>
      </c>
      <c r="F27" s="74">
        <f t="shared" si="0"/>
        <v>278748</v>
      </c>
      <c r="G27" s="74">
        <f t="shared" si="1"/>
        <v>9345</v>
      </c>
      <c r="I27" s="74">
        <f t="shared" si="2"/>
        <v>189548.64</v>
      </c>
      <c r="J27" s="74">
        <f t="shared" si="3"/>
        <v>5513.5499999999993</v>
      </c>
      <c r="L27" s="163">
        <f t="shared" si="4"/>
        <v>671002.18560000008</v>
      </c>
      <c r="M27" s="163">
        <f t="shared" si="5"/>
        <v>17395.250249999997</v>
      </c>
      <c r="N27" s="163">
        <f t="shared" si="6"/>
        <v>688397.43585000013</v>
      </c>
    </row>
    <row r="28" spans="2:14">
      <c r="B28" s="71">
        <v>2031</v>
      </c>
      <c r="C28" s="118">
        <f>'Ann BikePed'!E25</f>
        <v>313200</v>
      </c>
      <c r="D28" s="118">
        <f>'Ann BikePed'!K25</f>
        <v>10500</v>
      </c>
      <c r="F28" s="74">
        <f t="shared" si="0"/>
        <v>278748</v>
      </c>
      <c r="G28" s="74">
        <f t="shared" si="1"/>
        <v>9345</v>
      </c>
      <c r="I28" s="74">
        <f t="shared" si="2"/>
        <v>189548.64</v>
      </c>
      <c r="J28" s="74">
        <f t="shared" si="3"/>
        <v>5513.5499999999993</v>
      </c>
      <c r="L28" s="163">
        <f t="shared" si="4"/>
        <v>671002.18560000008</v>
      </c>
      <c r="M28" s="163">
        <f t="shared" si="5"/>
        <v>17395.250249999997</v>
      </c>
      <c r="N28" s="163">
        <f t="shared" si="6"/>
        <v>688397.43585000013</v>
      </c>
    </row>
    <row r="29" spans="2:14">
      <c r="B29" s="71">
        <v>2032</v>
      </c>
      <c r="C29" s="118">
        <f>'Ann BikePed'!E26</f>
        <v>313200</v>
      </c>
      <c r="D29" s="118">
        <f>'Ann BikePed'!K26</f>
        <v>10500</v>
      </c>
      <c r="F29" s="74">
        <f t="shared" si="0"/>
        <v>278748</v>
      </c>
      <c r="G29" s="74">
        <f t="shared" si="1"/>
        <v>9345</v>
      </c>
      <c r="I29" s="74">
        <f t="shared" si="2"/>
        <v>189548.64</v>
      </c>
      <c r="J29" s="74">
        <f t="shared" si="3"/>
        <v>5513.5499999999993</v>
      </c>
      <c r="L29" s="163">
        <f t="shared" si="4"/>
        <v>671002.18560000008</v>
      </c>
      <c r="M29" s="163">
        <f t="shared" si="5"/>
        <v>17395.250249999997</v>
      </c>
      <c r="N29" s="163">
        <f t="shared" si="6"/>
        <v>688397.43585000013</v>
      </c>
    </row>
    <row r="30" spans="2:14">
      <c r="B30" s="71">
        <v>2033</v>
      </c>
      <c r="C30" s="118">
        <f>'Ann BikePed'!E27</f>
        <v>313200</v>
      </c>
      <c r="D30" s="118">
        <f>'Ann BikePed'!K27</f>
        <v>10500</v>
      </c>
      <c r="F30" s="74">
        <f t="shared" si="0"/>
        <v>278748</v>
      </c>
      <c r="G30" s="74">
        <f t="shared" si="1"/>
        <v>9345</v>
      </c>
      <c r="I30" s="74">
        <f t="shared" si="2"/>
        <v>189548.64</v>
      </c>
      <c r="J30" s="74">
        <f t="shared" si="3"/>
        <v>5513.5499999999993</v>
      </c>
      <c r="L30" s="163">
        <f t="shared" si="4"/>
        <v>671002.18560000008</v>
      </c>
      <c r="M30" s="163">
        <f t="shared" si="5"/>
        <v>17395.250249999997</v>
      </c>
      <c r="N30" s="163">
        <f t="shared" si="6"/>
        <v>688397.43585000013</v>
      </c>
    </row>
    <row r="31" spans="2:14">
      <c r="B31" s="71">
        <v>2034</v>
      </c>
      <c r="C31" s="118">
        <f>'Ann BikePed'!E28</f>
        <v>313200</v>
      </c>
      <c r="D31" s="118">
        <f>'Ann BikePed'!K28</f>
        <v>10500</v>
      </c>
      <c r="F31" s="74">
        <f t="shared" si="0"/>
        <v>278748</v>
      </c>
      <c r="G31" s="74">
        <f t="shared" si="1"/>
        <v>9345</v>
      </c>
      <c r="I31" s="74">
        <f t="shared" si="2"/>
        <v>189548.64</v>
      </c>
      <c r="J31" s="74">
        <f t="shared" si="3"/>
        <v>5513.5499999999993</v>
      </c>
      <c r="L31" s="163">
        <f t="shared" si="4"/>
        <v>671002.18560000008</v>
      </c>
      <c r="M31" s="163">
        <f t="shared" si="5"/>
        <v>17395.250249999997</v>
      </c>
      <c r="N31" s="163">
        <f t="shared" si="6"/>
        <v>688397.43585000013</v>
      </c>
    </row>
    <row r="32" spans="2:14">
      <c r="B32" s="71">
        <v>2035</v>
      </c>
      <c r="C32" s="118">
        <f>'Ann BikePed'!E29</f>
        <v>313200</v>
      </c>
      <c r="D32" s="118">
        <f>'Ann BikePed'!K29</f>
        <v>10500</v>
      </c>
      <c r="F32" s="74">
        <f t="shared" si="0"/>
        <v>278748</v>
      </c>
      <c r="G32" s="74">
        <f t="shared" si="1"/>
        <v>9345</v>
      </c>
      <c r="I32" s="74">
        <f t="shared" si="2"/>
        <v>189548.64</v>
      </c>
      <c r="J32" s="74">
        <f t="shared" si="3"/>
        <v>5513.5499999999993</v>
      </c>
      <c r="L32" s="163">
        <f t="shared" si="4"/>
        <v>671002.18560000008</v>
      </c>
      <c r="M32" s="163">
        <f t="shared" si="5"/>
        <v>17395.250249999997</v>
      </c>
      <c r="N32" s="163">
        <f t="shared" si="6"/>
        <v>688397.43585000013</v>
      </c>
    </row>
    <row r="33" spans="2:14">
      <c r="B33" s="71">
        <v>2036</v>
      </c>
      <c r="C33" s="118">
        <f>'Ann BikePed'!E30</f>
        <v>313200</v>
      </c>
      <c r="D33" s="118">
        <f>'Ann BikePed'!K30</f>
        <v>10500</v>
      </c>
      <c r="F33" s="74">
        <f t="shared" si="0"/>
        <v>278748</v>
      </c>
      <c r="G33" s="74">
        <f t="shared" si="1"/>
        <v>9345</v>
      </c>
      <c r="I33" s="74">
        <f t="shared" si="2"/>
        <v>189548.64</v>
      </c>
      <c r="J33" s="74">
        <f t="shared" si="3"/>
        <v>5513.5499999999993</v>
      </c>
      <c r="L33" s="163">
        <f t="shared" si="4"/>
        <v>671002.18560000008</v>
      </c>
      <c r="M33" s="163">
        <f t="shared" si="5"/>
        <v>17395.250249999997</v>
      </c>
      <c r="N33" s="163">
        <f t="shared" si="6"/>
        <v>688397.43585000013</v>
      </c>
    </row>
    <row r="34" spans="2:14">
      <c r="B34" s="71">
        <v>2037</v>
      </c>
      <c r="C34" s="118">
        <f>'Ann BikePed'!E31</f>
        <v>313200</v>
      </c>
      <c r="D34" s="118">
        <f>'Ann BikePed'!K31</f>
        <v>10500</v>
      </c>
      <c r="F34" s="74">
        <f t="shared" si="0"/>
        <v>278748</v>
      </c>
      <c r="G34" s="74">
        <f t="shared" si="1"/>
        <v>9345</v>
      </c>
      <c r="I34" s="74">
        <f t="shared" si="2"/>
        <v>189548.64</v>
      </c>
      <c r="J34" s="74">
        <f t="shared" si="3"/>
        <v>5513.5499999999993</v>
      </c>
      <c r="L34" s="163">
        <f t="shared" si="4"/>
        <v>671002.18560000008</v>
      </c>
      <c r="M34" s="163">
        <f t="shared" si="5"/>
        <v>17395.250249999997</v>
      </c>
      <c r="N34" s="163">
        <f t="shared" si="6"/>
        <v>688397.43585000013</v>
      </c>
    </row>
    <row r="35" spans="2:14">
      <c r="B35" s="71">
        <v>2038</v>
      </c>
      <c r="C35" s="118">
        <f>'Ann BikePed'!E32</f>
        <v>313200</v>
      </c>
      <c r="D35" s="118">
        <f>'Ann BikePed'!K32</f>
        <v>10500</v>
      </c>
      <c r="F35" s="74">
        <f t="shared" si="0"/>
        <v>278748</v>
      </c>
      <c r="G35" s="74">
        <f t="shared" si="1"/>
        <v>9345</v>
      </c>
      <c r="I35" s="74">
        <f t="shared" si="2"/>
        <v>189548.64</v>
      </c>
      <c r="J35" s="74">
        <f t="shared" si="3"/>
        <v>5513.5499999999993</v>
      </c>
      <c r="L35" s="163">
        <f t="shared" si="4"/>
        <v>671002.18560000008</v>
      </c>
      <c r="M35" s="163">
        <f t="shared" si="5"/>
        <v>17395.250249999997</v>
      </c>
      <c r="N35" s="163">
        <f t="shared" si="6"/>
        <v>688397.43585000013</v>
      </c>
    </row>
    <row r="36" spans="2:14">
      <c r="B36" s="71">
        <v>2039</v>
      </c>
      <c r="C36" s="118">
        <f>'Ann BikePed'!E33</f>
        <v>313200</v>
      </c>
      <c r="D36" s="118">
        <f>'Ann BikePed'!K33</f>
        <v>10500</v>
      </c>
      <c r="F36" s="74">
        <f t="shared" si="0"/>
        <v>278748</v>
      </c>
      <c r="G36" s="74">
        <f t="shared" si="1"/>
        <v>9345</v>
      </c>
      <c r="I36" s="74">
        <f t="shared" si="2"/>
        <v>189548.64</v>
      </c>
      <c r="J36" s="74">
        <f t="shared" si="3"/>
        <v>5513.5499999999993</v>
      </c>
      <c r="L36" s="163">
        <f t="shared" si="4"/>
        <v>671002.18560000008</v>
      </c>
      <c r="M36" s="163">
        <f t="shared" si="5"/>
        <v>17395.250249999997</v>
      </c>
      <c r="N36" s="163">
        <f t="shared" si="6"/>
        <v>688397.43585000013</v>
      </c>
    </row>
    <row r="37" spans="2:14">
      <c r="B37" s="71">
        <v>2040</v>
      </c>
      <c r="C37" s="118">
        <f>'Ann BikePed'!E34</f>
        <v>313200</v>
      </c>
      <c r="D37" s="118">
        <f>'Ann BikePed'!K34</f>
        <v>10500</v>
      </c>
      <c r="F37" s="74">
        <f t="shared" si="0"/>
        <v>278748</v>
      </c>
      <c r="G37" s="74">
        <f t="shared" si="1"/>
        <v>9345</v>
      </c>
      <c r="I37" s="74">
        <f t="shared" si="2"/>
        <v>189548.64</v>
      </c>
      <c r="J37" s="74">
        <f t="shared" si="3"/>
        <v>5513.5499999999993</v>
      </c>
      <c r="L37" s="163">
        <f t="shared" si="4"/>
        <v>671002.18560000008</v>
      </c>
      <c r="M37" s="163">
        <f t="shared" si="5"/>
        <v>17395.250249999997</v>
      </c>
      <c r="N37" s="163">
        <f t="shared" si="6"/>
        <v>688397.43585000013</v>
      </c>
    </row>
    <row r="38" spans="2:14">
      <c r="B38" s="71">
        <v>2041</v>
      </c>
      <c r="C38" s="118">
        <f>'Ann BikePed'!E35</f>
        <v>313200</v>
      </c>
      <c r="D38" s="118">
        <f>'Ann BikePed'!K35</f>
        <v>10500</v>
      </c>
      <c r="F38" s="74">
        <f t="shared" si="0"/>
        <v>278748</v>
      </c>
      <c r="G38" s="74">
        <f t="shared" si="1"/>
        <v>9345</v>
      </c>
      <c r="I38" s="74">
        <f t="shared" si="2"/>
        <v>189548.64</v>
      </c>
      <c r="J38" s="74">
        <f t="shared" si="3"/>
        <v>5513.5499999999993</v>
      </c>
      <c r="L38" s="163">
        <f t="shared" si="4"/>
        <v>671002.18560000008</v>
      </c>
      <c r="M38" s="163">
        <f t="shared" si="5"/>
        <v>17395.250249999997</v>
      </c>
      <c r="N38" s="163">
        <f t="shared" si="6"/>
        <v>688397.43585000013</v>
      </c>
    </row>
    <row r="39" spans="2:14">
      <c r="B39" s="71">
        <v>2042</v>
      </c>
      <c r="C39" s="118">
        <f>'Ann BikePed'!E36</f>
        <v>313200</v>
      </c>
      <c r="D39" s="118">
        <f>'Ann BikePed'!K36</f>
        <v>10500</v>
      </c>
      <c r="F39" s="74">
        <f t="shared" si="0"/>
        <v>278748</v>
      </c>
      <c r="G39" s="74">
        <f t="shared" si="1"/>
        <v>9345</v>
      </c>
      <c r="I39" s="74">
        <f t="shared" si="2"/>
        <v>189548.64</v>
      </c>
      <c r="J39" s="74">
        <f t="shared" si="3"/>
        <v>5513.5499999999993</v>
      </c>
      <c r="L39" s="163">
        <f t="shared" si="4"/>
        <v>671002.18560000008</v>
      </c>
      <c r="M39" s="163">
        <f t="shared" si="5"/>
        <v>17395.250249999997</v>
      </c>
      <c r="N39" s="163">
        <f t="shared" si="6"/>
        <v>688397.43585000013</v>
      </c>
    </row>
    <row r="40" spans="2:14">
      <c r="B40" s="71">
        <v>2043</v>
      </c>
      <c r="C40" s="118">
        <f>'Ann BikePed'!E37</f>
        <v>313200</v>
      </c>
      <c r="D40" s="118">
        <f>'Ann BikePed'!K37</f>
        <v>10500</v>
      </c>
      <c r="F40" s="74">
        <f t="shared" si="0"/>
        <v>278748</v>
      </c>
      <c r="G40" s="74">
        <f t="shared" si="1"/>
        <v>9345</v>
      </c>
      <c r="I40" s="74">
        <f t="shared" si="2"/>
        <v>189548.64</v>
      </c>
      <c r="J40" s="74">
        <f t="shared" si="3"/>
        <v>5513.5499999999993</v>
      </c>
      <c r="L40" s="163">
        <f t="shared" si="4"/>
        <v>671002.18560000008</v>
      </c>
      <c r="M40" s="163">
        <f t="shared" si="5"/>
        <v>17395.250249999997</v>
      </c>
      <c r="N40" s="163">
        <f t="shared" si="6"/>
        <v>688397.43585000013</v>
      </c>
    </row>
    <row r="41" spans="2:14">
      <c r="B41" s="71">
        <v>2044</v>
      </c>
      <c r="C41" s="118">
        <f>'Ann BikePed'!E38</f>
        <v>313200</v>
      </c>
      <c r="D41" s="118">
        <f>'Ann BikePed'!K38</f>
        <v>10500</v>
      </c>
      <c r="F41" s="74">
        <f t="shared" si="0"/>
        <v>278748</v>
      </c>
      <c r="G41" s="74">
        <f t="shared" si="1"/>
        <v>9345</v>
      </c>
      <c r="I41" s="74">
        <f t="shared" si="2"/>
        <v>189548.64</v>
      </c>
      <c r="J41" s="74">
        <f t="shared" si="3"/>
        <v>5513.5499999999993</v>
      </c>
      <c r="L41" s="163">
        <f t="shared" si="4"/>
        <v>671002.18560000008</v>
      </c>
      <c r="M41" s="163">
        <f t="shared" si="5"/>
        <v>17395.250249999997</v>
      </c>
      <c r="N41" s="163">
        <f t="shared" si="6"/>
        <v>688397.43585000013</v>
      </c>
    </row>
    <row r="42" spans="2:14">
      <c r="B42" s="15"/>
      <c r="C42" s="117"/>
      <c r="D42" s="15"/>
      <c r="E42" s="15"/>
      <c r="F42" s="15"/>
      <c r="G42" s="15"/>
      <c r="H42" s="15"/>
      <c r="I42" s="15"/>
      <c r="J42" s="15"/>
      <c r="K42" s="15"/>
      <c r="L42" s="15"/>
      <c r="M42" s="15"/>
      <c r="N42" s="15"/>
    </row>
    <row r="43" spans="2:14">
      <c r="D43" s="18"/>
      <c r="N43" s="18" t="s">
        <v>158</v>
      </c>
    </row>
    <row r="44" spans="2:14" ht="26.25" customHeight="1">
      <c r="B44" s="198" t="s">
        <v>193</v>
      </c>
      <c r="C44" s="198"/>
      <c r="D44" s="198"/>
      <c r="E44" s="198"/>
      <c r="F44" s="198"/>
      <c r="G44" s="198"/>
      <c r="H44" s="198"/>
      <c r="I44" s="198"/>
      <c r="J44" s="198"/>
      <c r="K44" s="198"/>
      <c r="L44" s="198"/>
      <c r="M44" s="198"/>
      <c r="N44" s="198"/>
    </row>
    <row r="46" spans="2:14" ht="12.75" customHeight="1">
      <c r="B46" s="197" t="s">
        <v>155</v>
      </c>
      <c r="C46" s="197"/>
      <c r="D46" s="197"/>
      <c r="E46" s="197"/>
      <c r="F46" s="197"/>
      <c r="G46" s="197"/>
      <c r="H46" s="197"/>
      <c r="I46" s="197"/>
      <c r="J46" s="197"/>
      <c r="K46" s="197"/>
      <c r="L46" s="197"/>
      <c r="M46" s="197"/>
      <c r="N46" s="197"/>
    </row>
    <row r="47" spans="2:14">
      <c r="B47" s="197"/>
      <c r="C47" s="197"/>
      <c r="D47" s="197"/>
      <c r="E47" s="197"/>
      <c r="F47" s="197"/>
      <c r="G47" s="197"/>
      <c r="H47" s="197"/>
      <c r="I47" s="197"/>
      <c r="J47" s="197"/>
      <c r="K47" s="197"/>
      <c r="L47" s="197"/>
      <c r="M47" s="197"/>
      <c r="N47" s="197"/>
    </row>
    <row r="48" spans="2:14">
      <c r="B48" s="197" t="s">
        <v>157</v>
      </c>
      <c r="C48" s="202"/>
      <c r="D48" s="202"/>
      <c r="E48" s="202"/>
      <c r="F48" s="202"/>
      <c r="G48" s="202"/>
      <c r="H48" s="202"/>
      <c r="I48" s="202"/>
      <c r="J48" s="202"/>
      <c r="K48" s="202"/>
      <c r="L48" s="202"/>
      <c r="M48" s="202"/>
      <c r="N48" s="202"/>
    </row>
    <row r="49" spans="2:14">
      <c r="B49" s="202"/>
      <c r="C49" s="202"/>
      <c r="D49" s="202"/>
      <c r="E49" s="202"/>
      <c r="F49" s="202"/>
      <c r="G49" s="202"/>
      <c r="H49" s="202"/>
      <c r="I49" s="202"/>
      <c r="J49" s="202"/>
      <c r="K49" s="202"/>
      <c r="L49" s="202"/>
      <c r="M49" s="202"/>
      <c r="N49" s="202"/>
    </row>
    <row r="50" spans="2:14" ht="12.75" customHeight="1">
      <c r="B50" s="197" t="s">
        <v>99</v>
      </c>
      <c r="C50" s="197"/>
      <c r="D50" s="197"/>
      <c r="E50" s="197"/>
      <c r="F50" s="197"/>
      <c r="G50" s="197"/>
      <c r="H50" s="197"/>
      <c r="I50" s="197"/>
      <c r="J50" s="197"/>
      <c r="K50" s="197"/>
      <c r="L50" s="197"/>
      <c r="M50" s="197"/>
      <c r="N50" s="197"/>
    </row>
    <row r="51" spans="2:14">
      <c r="B51" s="197" t="s">
        <v>229</v>
      </c>
      <c r="C51" s="197"/>
      <c r="D51" s="197"/>
      <c r="E51" s="197"/>
      <c r="F51" s="197"/>
      <c r="G51" s="197"/>
      <c r="H51" s="197"/>
      <c r="I51" s="197"/>
      <c r="J51" s="197"/>
      <c r="K51" s="197"/>
      <c r="L51" s="197"/>
      <c r="M51" s="197"/>
      <c r="N51" s="197"/>
    </row>
    <row r="52" spans="2:14">
      <c r="B52" s="197"/>
      <c r="C52" s="197"/>
      <c r="D52" s="197"/>
      <c r="E52" s="197"/>
      <c r="F52" s="197"/>
      <c r="G52" s="197"/>
      <c r="H52" s="197"/>
      <c r="I52" s="197"/>
      <c r="J52" s="197"/>
      <c r="K52" s="197"/>
      <c r="L52" s="197"/>
      <c r="M52" s="197"/>
      <c r="N52" s="197"/>
    </row>
    <row r="53" spans="2:14">
      <c r="B53" s="197"/>
      <c r="C53" s="197"/>
      <c r="D53" s="197"/>
      <c r="E53" s="197"/>
      <c r="F53" s="197"/>
      <c r="G53" s="197"/>
      <c r="H53" s="197"/>
      <c r="I53" s="197"/>
      <c r="J53" s="197"/>
      <c r="K53" s="197"/>
      <c r="L53" s="197"/>
      <c r="M53" s="197"/>
      <c r="N53" s="197"/>
    </row>
  </sheetData>
  <mergeCells count="9">
    <mergeCell ref="I8:J8"/>
    <mergeCell ref="B50:N50"/>
    <mergeCell ref="B46:N47"/>
    <mergeCell ref="B51:N53"/>
    <mergeCell ref="B48:N49"/>
    <mergeCell ref="B44:N44"/>
    <mergeCell ref="C8:D8"/>
    <mergeCell ref="F8:G8"/>
    <mergeCell ref="L8:N8"/>
  </mergeCells>
  <printOptions horizontalCentered="1"/>
  <pageMargins left="1" right="1" top="1" bottom="1" header="0.5" footer="0.5"/>
  <pageSetup scale="71" orientation="landscape" r:id="rId1"/>
  <headerFooter>
    <oddHeader>&amp;R&amp;"Arial,Bold"&amp;28DRAFT</oddHeader>
    <oddFooter>&amp;L&amp;"Arial,Italic"&amp;8Prepared by EPS  &amp;D&amp;R&amp;"Arial,Italic"&amp;6&amp;Z&amp;F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DD448-35F2-4FE1-AC15-DC6D3B1472FD}">
  <sheetPr>
    <tabColor theme="7" tint="0.79998168889431442"/>
    <pageSetUpPr autoPageBreaks="0" fitToPage="1"/>
  </sheetPr>
  <dimension ref="A1:M40"/>
  <sheetViews>
    <sheetView zoomScaleNormal="100" workbookViewId="0">
      <selection activeCell="C11" sqref="C11"/>
    </sheetView>
  </sheetViews>
  <sheetFormatPr defaultColWidth="9.140625" defaultRowHeight="12.75"/>
  <cols>
    <col min="1" max="1" width="11.42578125" style="1" customWidth="1"/>
    <col min="2" max="2" width="16" style="1" customWidth="1"/>
    <col min="3" max="3" width="11.7109375" style="1" customWidth="1"/>
    <col min="4" max="4" width="1.7109375" style="1" customWidth="1"/>
    <col min="5" max="5" width="11.7109375" style="1" customWidth="1"/>
    <col min="6" max="6" width="1.5703125" style="1" customWidth="1"/>
    <col min="7" max="7" width="11.7109375" style="1" customWidth="1"/>
    <col min="8" max="8" width="1.7109375" style="1" customWidth="1"/>
    <col min="9" max="9" width="11.7109375" style="1" customWidth="1"/>
    <col min="10" max="10" width="1.7109375" style="1" customWidth="1"/>
    <col min="11" max="11" width="11.7109375" style="1" customWidth="1"/>
    <col min="12" max="12" width="1.5703125" style="1" customWidth="1"/>
    <col min="13" max="13" width="11.7109375" style="1" customWidth="1"/>
    <col min="14" max="16384" width="9.140625" style="1"/>
  </cols>
  <sheetData>
    <row r="1" spans="1:13">
      <c r="A1" s="13"/>
    </row>
    <row r="2" spans="1:13">
      <c r="A2" s="13"/>
      <c r="B2" s="2" t="str">
        <f>Index!B17</f>
        <v>Table 5</v>
      </c>
    </row>
    <row r="3" spans="1:13">
      <c r="A3" s="13"/>
      <c r="B3" s="2" t="str">
        <f>Index!B1</f>
        <v>Crescent City Front Street Improvement Project</v>
      </c>
    </row>
    <row r="4" spans="1:13">
      <c r="A4" s="13"/>
      <c r="B4" s="2" t="str">
        <f>Index!B2</f>
        <v>Benefit Cost Analysis</v>
      </c>
    </row>
    <row r="5" spans="1:13">
      <c r="A5" s="13"/>
      <c r="B5" s="2" t="s">
        <v>118</v>
      </c>
    </row>
    <row r="7" spans="1:13">
      <c r="B7" s="16"/>
      <c r="C7" s="16"/>
      <c r="D7" s="16"/>
      <c r="E7" s="16"/>
      <c r="F7" s="16"/>
      <c r="G7" s="16"/>
      <c r="H7" s="41"/>
      <c r="I7" s="16"/>
      <c r="J7" s="16"/>
      <c r="K7" s="16"/>
      <c r="L7" s="16"/>
      <c r="M7" s="16"/>
    </row>
    <row r="8" spans="1:13">
      <c r="B8" s="66"/>
      <c r="C8" s="199" t="s">
        <v>116</v>
      </c>
      <c r="D8" s="199"/>
      <c r="E8" s="199"/>
      <c r="F8" s="199"/>
      <c r="G8" s="199"/>
      <c r="H8" s="42"/>
      <c r="I8" s="199" t="s">
        <v>100</v>
      </c>
      <c r="J8" s="199"/>
      <c r="K8" s="199"/>
      <c r="L8" s="199"/>
      <c r="M8" s="199"/>
    </row>
    <row r="9" spans="1:13" ht="12.95" customHeight="1">
      <c r="B9" s="66"/>
      <c r="C9" s="203" t="s">
        <v>117</v>
      </c>
      <c r="D9" s="175"/>
      <c r="E9" s="203" t="s">
        <v>187</v>
      </c>
      <c r="F9" s="174"/>
      <c r="G9" s="174"/>
      <c r="H9" s="42"/>
      <c r="I9" s="203" t="s">
        <v>117</v>
      </c>
      <c r="J9" s="175"/>
      <c r="K9" s="203" t="s">
        <v>187</v>
      </c>
      <c r="L9" s="174"/>
      <c r="M9" s="174"/>
    </row>
    <row r="10" spans="1:13">
      <c r="B10" s="68" t="s">
        <v>20</v>
      </c>
      <c r="C10" s="204"/>
      <c r="D10" s="69"/>
      <c r="E10" s="204"/>
      <c r="F10" s="69"/>
      <c r="G10" s="167" t="s">
        <v>46</v>
      </c>
      <c r="H10" s="42"/>
      <c r="I10" s="204"/>
      <c r="J10" s="69"/>
      <c r="K10" s="204"/>
      <c r="L10" s="179"/>
      <c r="M10" s="167" t="s">
        <v>46</v>
      </c>
    </row>
    <row r="11" spans="1:13">
      <c r="B11" s="63"/>
      <c r="C11" s="63"/>
      <c r="D11" s="63"/>
      <c r="E11" s="63"/>
      <c r="F11" s="63"/>
      <c r="G11" s="63"/>
      <c r="H11" s="15"/>
      <c r="I11" s="63"/>
      <c r="J11" s="63"/>
      <c r="K11" s="63"/>
      <c r="L11" s="63"/>
      <c r="M11" s="63"/>
    </row>
    <row r="12" spans="1:13">
      <c r="B12" s="64"/>
      <c r="C12" s="64"/>
      <c r="D12" s="64"/>
      <c r="E12" s="64"/>
      <c r="F12" s="64"/>
      <c r="G12" s="64"/>
      <c r="I12" s="64"/>
      <c r="J12" s="64"/>
      <c r="K12" s="64"/>
      <c r="L12" s="64"/>
      <c r="M12" s="64"/>
    </row>
    <row r="13" spans="1:13">
      <c r="B13" s="71">
        <v>2021</v>
      </c>
      <c r="C13" s="73">
        <v>0</v>
      </c>
      <c r="D13" s="73"/>
      <c r="E13" s="73">
        <v>0</v>
      </c>
      <c r="F13" s="73"/>
      <c r="G13" s="153">
        <f>C13+E13</f>
        <v>0</v>
      </c>
      <c r="I13" s="73">
        <v>0</v>
      </c>
      <c r="J13" s="73"/>
      <c r="K13" s="73">
        <v>0</v>
      </c>
      <c r="L13" s="73"/>
      <c r="M13" s="153">
        <f t="shared" ref="M13:M36" si="0">I13+K13</f>
        <v>0</v>
      </c>
    </row>
    <row r="14" spans="1:13">
      <c r="B14" s="71">
        <v>2022</v>
      </c>
      <c r="C14" s="73">
        <v>0</v>
      </c>
      <c r="D14" s="73"/>
      <c r="E14" s="73">
        <v>0</v>
      </c>
      <c r="F14" s="73"/>
      <c r="G14" s="153">
        <f t="shared" ref="G14:G36" si="1">C14+E14</f>
        <v>0</v>
      </c>
      <c r="I14" s="73">
        <v>0</v>
      </c>
      <c r="J14" s="73"/>
      <c r="K14" s="73">
        <v>0</v>
      </c>
      <c r="L14" s="73"/>
      <c r="M14" s="153">
        <f t="shared" si="0"/>
        <v>0</v>
      </c>
    </row>
    <row r="15" spans="1:13">
      <c r="B15" s="71">
        <v>2023</v>
      </c>
      <c r="C15" s="73">
        <v>0</v>
      </c>
      <c r="D15" s="73"/>
      <c r="E15" s="73">
        <v>0</v>
      </c>
      <c r="F15" s="73"/>
      <c r="G15" s="153">
        <f t="shared" si="1"/>
        <v>0</v>
      </c>
      <c r="I15" s="73">
        <v>0</v>
      </c>
      <c r="J15" s="73"/>
      <c r="K15" s="73">
        <v>0</v>
      </c>
      <c r="L15" s="73"/>
      <c r="M15" s="153">
        <f t="shared" si="0"/>
        <v>0</v>
      </c>
    </row>
    <row r="16" spans="1:13">
      <c r="B16" s="71">
        <v>2024</v>
      </c>
      <c r="C16" s="73">
        <v>0</v>
      </c>
      <c r="D16" s="73"/>
      <c r="E16" s="73">
        <v>0</v>
      </c>
      <c r="F16" s="73"/>
      <c r="G16" s="153">
        <f t="shared" si="1"/>
        <v>0</v>
      </c>
      <c r="I16" s="73">
        <v>0</v>
      </c>
      <c r="J16" s="73"/>
      <c r="K16" s="73">
        <v>0</v>
      </c>
      <c r="L16" s="73"/>
      <c r="M16" s="153">
        <f t="shared" si="0"/>
        <v>0</v>
      </c>
    </row>
    <row r="17" spans="2:13">
      <c r="B17" s="71">
        <v>2025</v>
      </c>
      <c r="C17" s="73">
        <f>Input!C14</f>
        <v>1044</v>
      </c>
      <c r="D17" s="73"/>
      <c r="E17" s="73">
        <f>Input!C15</f>
        <v>1044</v>
      </c>
      <c r="F17" s="73"/>
      <c r="G17" s="153">
        <f t="shared" si="1"/>
        <v>2088</v>
      </c>
      <c r="I17" s="73">
        <f>Input!C8</f>
        <v>69</v>
      </c>
      <c r="J17" s="73"/>
      <c r="K17" s="73">
        <f>Input!C9</f>
        <v>35</v>
      </c>
      <c r="L17" s="73"/>
      <c r="M17" s="153">
        <f t="shared" si="0"/>
        <v>104</v>
      </c>
    </row>
    <row r="18" spans="2:13">
      <c r="B18" s="71">
        <v>2026</v>
      </c>
      <c r="C18" s="73">
        <f>Input!C14</f>
        <v>1044</v>
      </c>
      <c r="D18" s="73"/>
      <c r="E18" s="73">
        <f>Input!C15</f>
        <v>1044</v>
      </c>
      <c r="F18" s="73"/>
      <c r="G18" s="153">
        <f t="shared" si="1"/>
        <v>2088</v>
      </c>
      <c r="I18" s="73">
        <f>Input!C8</f>
        <v>69</v>
      </c>
      <c r="J18" s="73"/>
      <c r="K18" s="73">
        <f>Input!C9</f>
        <v>35</v>
      </c>
      <c r="L18" s="73"/>
      <c r="M18" s="153">
        <f t="shared" si="0"/>
        <v>104</v>
      </c>
    </row>
    <row r="19" spans="2:13">
      <c r="B19" s="71">
        <v>2027</v>
      </c>
      <c r="C19" s="73">
        <f t="shared" ref="C19:C36" si="2">C18</f>
        <v>1044</v>
      </c>
      <c r="D19" s="73"/>
      <c r="E19" s="73">
        <f>E18</f>
        <v>1044</v>
      </c>
      <c r="F19" s="73"/>
      <c r="G19" s="153">
        <f t="shared" si="1"/>
        <v>2088</v>
      </c>
      <c r="I19" s="73">
        <f t="shared" ref="I19:I36" si="3">I18</f>
        <v>69</v>
      </c>
      <c r="J19" s="73"/>
      <c r="K19" s="73">
        <f>K18</f>
        <v>35</v>
      </c>
      <c r="L19" s="73"/>
      <c r="M19" s="153">
        <f t="shared" si="0"/>
        <v>104</v>
      </c>
    </row>
    <row r="20" spans="2:13">
      <c r="B20" s="71">
        <v>2028</v>
      </c>
      <c r="C20" s="73">
        <f t="shared" si="2"/>
        <v>1044</v>
      </c>
      <c r="D20" s="73"/>
      <c r="E20" s="73">
        <f t="shared" ref="E20:E36" si="4">E19</f>
        <v>1044</v>
      </c>
      <c r="F20" s="73"/>
      <c r="G20" s="153">
        <f t="shared" si="1"/>
        <v>2088</v>
      </c>
      <c r="I20" s="73">
        <f t="shared" si="3"/>
        <v>69</v>
      </c>
      <c r="J20" s="73"/>
      <c r="K20" s="73">
        <f t="shared" ref="K20:K36" si="5">K19</f>
        <v>35</v>
      </c>
      <c r="L20" s="73"/>
      <c r="M20" s="153">
        <f t="shared" si="0"/>
        <v>104</v>
      </c>
    </row>
    <row r="21" spans="2:13">
      <c r="B21" s="71">
        <v>2029</v>
      </c>
      <c r="C21" s="73">
        <f t="shared" si="2"/>
        <v>1044</v>
      </c>
      <c r="D21" s="73"/>
      <c r="E21" s="73">
        <f t="shared" si="4"/>
        <v>1044</v>
      </c>
      <c r="F21" s="73"/>
      <c r="G21" s="153">
        <f t="shared" si="1"/>
        <v>2088</v>
      </c>
      <c r="I21" s="73">
        <f t="shared" si="3"/>
        <v>69</v>
      </c>
      <c r="J21" s="73"/>
      <c r="K21" s="73">
        <f t="shared" si="5"/>
        <v>35</v>
      </c>
      <c r="L21" s="73"/>
      <c r="M21" s="153">
        <f t="shared" si="0"/>
        <v>104</v>
      </c>
    </row>
    <row r="22" spans="2:13">
      <c r="B22" s="71">
        <v>2030</v>
      </c>
      <c r="C22" s="73">
        <f t="shared" si="2"/>
        <v>1044</v>
      </c>
      <c r="D22" s="73"/>
      <c r="E22" s="73">
        <f t="shared" si="4"/>
        <v>1044</v>
      </c>
      <c r="F22" s="73"/>
      <c r="G22" s="153">
        <f t="shared" si="1"/>
        <v>2088</v>
      </c>
      <c r="I22" s="73">
        <f t="shared" si="3"/>
        <v>69</v>
      </c>
      <c r="J22" s="73"/>
      <c r="K22" s="73">
        <f t="shared" si="5"/>
        <v>35</v>
      </c>
      <c r="L22" s="73"/>
      <c r="M22" s="153">
        <f t="shared" si="0"/>
        <v>104</v>
      </c>
    </row>
    <row r="23" spans="2:13">
      <c r="B23" s="71">
        <v>2031</v>
      </c>
      <c r="C23" s="73">
        <f t="shared" si="2"/>
        <v>1044</v>
      </c>
      <c r="D23" s="73"/>
      <c r="E23" s="73">
        <f t="shared" si="4"/>
        <v>1044</v>
      </c>
      <c r="F23" s="73"/>
      <c r="G23" s="153">
        <f t="shared" si="1"/>
        <v>2088</v>
      </c>
      <c r="I23" s="73">
        <f t="shared" si="3"/>
        <v>69</v>
      </c>
      <c r="J23" s="73"/>
      <c r="K23" s="73">
        <f t="shared" si="5"/>
        <v>35</v>
      </c>
      <c r="L23" s="73"/>
      <c r="M23" s="153">
        <f t="shared" si="0"/>
        <v>104</v>
      </c>
    </row>
    <row r="24" spans="2:13">
      <c r="B24" s="71">
        <v>2032</v>
      </c>
      <c r="C24" s="73">
        <f t="shared" si="2"/>
        <v>1044</v>
      </c>
      <c r="D24" s="73"/>
      <c r="E24" s="73">
        <f t="shared" si="4"/>
        <v>1044</v>
      </c>
      <c r="F24" s="73"/>
      <c r="G24" s="153">
        <f t="shared" si="1"/>
        <v>2088</v>
      </c>
      <c r="I24" s="73">
        <f t="shared" si="3"/>
        <v>69</v>
      </c>
      <c r="J24" s="73"/>
      <c r="K24" s="73">
        <f t="shared" si="5"/>
        <v>35</v>
      </c>
      <c r="L24" s="73"/>
      <c r="M24" s="153">
        <f t="shared" si="0"/>
        <v>104</v>
      </c>
    </row>
    <row r="25" spans="2:13">
      <c r="B25" s="71">
        <v>2033</v>
      </c>
      <c r="C25" s="73">
        <f t="shared" si="2"/>
        <v>1044</v>
      </c>
      <c r="D25" s="73"/>
      <c r="E25" s="73">
        <f t="shared" si="4"/>
        <v>1044</v>
      </c>
      <c r="F25" s="73"/>
      <c r="G25" s="153">
        <f t="shared" si="1"/>
        <v>2088</v>
      </c>
      <c r="I25" s="73">
        <f t="shared" si="3"/>
        <v>69</v>
      </c>
      <c r="J25" s="73"/>
      <c r="K25" s="73">
        <f t="shared" si="5"/>
        <v>35</v>
      </c>
      <c r="L25" s="73"/>
      <c r="M25" s="153">
        <f t="shared" si="0"/>
        <v>104</v>
      </c>
    </row>
    <row r="26" spans="2:13">
      <c r="B26" s="71">
        <v>2034</v>
      </c>
      <c r="C26" s="73">
        <f t="shared" si="2"/>
        <v>1044</v>
      </c>
      <c r="D26" s="73"/>
      <c r="E26" s="73">
        <f t="shared" si="4"/>
        <v>1044</v>
      </c>
      <c r="F26" s="73"/>
      <c r="G26" s="153">
        <f t="shared" si="1"/>
        <v>2088</v>
      </c>
      <c r="I26" s="73">
        <f t="shared" si="3"/>
        <v>69</v>
      </c>
      <c r="J26" s="73"/>
      <c r="K26" s="73">
        <f t="shared" si="5"/>
        <v>35</v>
      </c>
      <c r="L26" s="73"/>
      <c r="M26" s="153">
        <f t="shared" si="0"/>
        <v>104</v>
      </c>
    </row>
    <row r="27" spans="2:13">
      <c r="B27" s="71">
        <v>2035</v>
      </c>
      <c r="C27" s="73">
        <f t="shared" si="2"/>
        <v>1044</v>
      </c>
      <c r="D27" s="73"/>
      <c r="E27" s="73">
        <f t="shared" si="4"/>
        <v>1044</v>
      </c>
      <c r="F27" s="73"/>
      <c r="G27" s="153">
        <f t="shared" si="1"/>
        <v>2088</v>
      </c>
      <c r="I27" s="73">
        <f t="shared" si="3"/>
        <v>69</v>
      </c>
      <c r="J27" s="73"/>
      <c r="K27" s="73">
        <f t="shared" si="5"/>
        <v>35</v>
      </c>
      <c r="L27" s="73"/>
      <c r="M27" s="153">
        <f t="shared" si="0"/>
        <v>104</v>
      </c>
    </row>
    <row r="28" spans="2:13">
      <c r="B28" s="71">
        <v>2036</v>
      </c>
      <c r="C28" s="73">
        <f t="shared" si="2"/>
        <v>1044</v>
      </c>
      <c r="D28" s="73"/>
      <c r="E28" s="73">
        <f t="shared" si="4"/>
        <v>1044</v>
      </c>
      <c r="F28" s="73"/>
      <c r="G28" s="153">
        <f t="shared" si="1"/>
        <v>2088</v>
      </c>
      <c r="I28" s="73">
        <f t="shared" si="3"/>
        <v>69</v>
      </c>
      <c r="J28" s="73"/>
      <c r="K28" s="73">
        <f t="shared" si="5"/>
        <v>35</v>
      </c>
      <c r="L28" s="73"/>
      <c r="M28" s="153">
        <f t="shared" si="0"/>
        <v>104</v>
      </c>
    </row>
    <row r="29" spans="2:13">
      <c r="B29" s="71">
        <v>2037</v>
      </c>
      <c r="C29" s="73">
        <f t="shared" si="2"/>
        <v>1044</v>
      </c>
      <c r="D29" s="73"/>
      <c r="E29" s="73">
        <f t="shared" si="4"/>
        <v>1044</v>
      </c>
      <c r="F29" s="73"/>
      <c r="G29" s="153">
        <f t="shared" si="1"/>
        <v>2088</v>
      </c>
      <c r="I29" s="73">
        <f t="shared" si="3"/>
        <v>69</v>
      </c>
      <c r="J29" s="73"/>
      <c r="K29" s="73">
        <f t="shared" si="5"/>
        <v>35</v>
      </c>
      <c r="L29" s="73"/>
      <c r="M29" s="153">
        <f t="shared" si="0"/>
        <v>104</v>
      </c>
    </row>
    <row r="30" spans="2:13">
      <c r="B30" s="71">
        <v>2038</v>
      </c>
      <c r="C30" s="73">
        <f t="shared" si="2"/>
        <v>1044</v>
      </c>
      <c r="D30" s="73"/>
      <c r="E30" s="73">
        <f t="shared" si="4"/>
        <v>1044</v>
      </c>
      <c r="F30" s="73"/>
      <c r="G30" s="153">
        <f t="shared" si="1"/>
        <v>2088</v>
      </c>
      <c r="I30" s="73">
        <f t="shared" si="3"/>
        <v>69</v>
      </c>
      <c r="J30" s="73"/>
      <c r="K30" s="73">
        <f t="shared" si="5"/>
        <v>35</v>
      </c>
      <c r="L30" s="73"/>
      <c r="M30" s="153">
        <f t="shared" si="0"/>
        <v>104</v>
      </c>
    </row>
    <row r="31" spans="2:13">
      <c r="B31" s="71">
        <v>2039</v>
      </c>
      <c r="C31" s="73">
        <f t="shared" si="2"/>
        <v>1044</v>
      </c>
      <c r="D31" s="73"/>
      <c r="E31" s="73">
        <f t="shared" si="4"/>
        <v>1044</v>
      </c>
      <c r="F31" s="73"/>
      <c r="G31" s="153">
        <f t="shared" si="1"/>
        <v>2088</v>
      </c>
      <c r="I31" s="73">
        <f t="shared" si="3"/>
        <v>69</v>
      </c>
      <c r="J31" s="73"/>
      <c r="K31" s="73">
        <f t="shared" si="5"/>
        <v>35</v>
      </c>
      <c r="L31" s="73"/>
      <c r="M31" s="153">
        <f t="shared" si="0"/>
        <v>104</v>
      </c>
    </row>
    <row r="32" spans="2:13">
      <c r="B32" s="71">
        <v>2040</v>
      </c>
      <c r="C32" s="73">
        <f t="shared" si="2"/>
        <v>1044</v>
      </c>
      <c r="D32" s="73"/>
      <c r="E32" s="73">
        <f t="shared" si="4"/>
        <v>1044</v>
      </c>
      <c r="F32" s="73"/>
      <c r="G32" s="153">
        <f t="shared" si="1"/>
        <v>2088</v>
      </c>
      <c r="I32" s="73">
        <f t="shared" si="3"/>
        <v>69</v>
      </c>
      <c r="J32" s="73"/>
      <c r="K32" s="73">
        <f t="shared" si="5"/>
        <v>35</v>
      </c>
      <c r="L32" s="73"/>
      <c r="M32" s="153">
        <f t="shared" si="0"/>
        <v>104</v>
      </c>
    </row>
    <row r="33" spans="2:13">
      <c r="B33" s="71">
        <v>2041</v>
      </c>
      <c r="C33" s="73">
        <f t="shared" si="2"/>
        <v>1044</v>
      </c>
      <c r="D33" s="73"/>
      <c r="E33" s="73">
        <f t="shared" si="4"/>
        <v>1044</v>
      </c>
      <c r="F33" s="73"/>
      <c r="G33" s="153">
        <f t="shared" si="1"/>
        <v>2088</v>
      </c>
      <c r="I33" s="73">
        <f t="shared" si="3"/>
        <v>69</v>
      </c>
      <c r="J33" s="73"/>
      <c r="K33" s="73">
        <f t="shared" si="5"/>
        <v>35</v>
      </c>
      <c r="L33" s="73"/>
      <c r="M33" s="153">
        <f t="shared" si="0"/>
        <v>104</v>
      </c>
    </row>
    <row r="34" spans="2:13">
      <c r="B34" s="71">
        <v>2042</v>
      </c>
      <c r="C34" s="73">
        <f t="shared" si="2"/>
        <v>1044</v>
      </c>
      <c r="D34" s="73"/>
      <c r="E34" s="73">
        <f t="shared" si="4"/>
        <v>1044</v>
      </c>
      <c r="F34" s="73"/>
      <c r="G34" s="153">
        <f t="shared" si="1"/>
        <v>2088</v>
      </c>
      <c r="I34" s="73">
        <f t="shared" si="3"/>
        <v>69</v>
      </c>
      <c r="J34" s="73"/>
      <c r="K34" s="73">
        <f t="shared" si="5"/>
        <v>35</v>
      </c>
      <c r="L34" s="73"/>
      <c r="M34" s="153">
        <f t="shared" si="0"/>
        <v>104</v>
      </c>
    </row>
    <row r="35" spans="2:13">
      <c r="B35" s="71">
        <v>2043</v>
      </c>
      <c r="C35" s="73">
        <f t="shared" si="2"/>
        <v>1044</v>
      </c>
      <c r="D35" s="73"/>
      <c r="E35" s="73">
        <f t="shared" si="4"/>
        <v>1044</v>
      </c>
      <c r="F35" s="73"/>
      <c r="G35" s="153">
        <f t="shared" si="1"/>
        <v>2088</v>
      </c>
      <c r="I35" s="73">
        <f t="shared" si="3"/>
        <v>69</v>
      </c>
      <c r="J35" s="73"/>
      <c r="K35" s="73">
        <f t="shared" si="5"/>
        <v>35</v>
      </c>
      <c r="L35" s="73"/>
      <c r="M35" s="153">
        <f t="shared" si="0"/>
        <v>104</v>
      </c>
    </row>
    <row r="36" spans="2:13">
      <c r="B36" s="71">
        <v>2044</v>
      </c>
      <c r="C36" s="73">
        <f t="shared" si="2"/>
        <v>1044</v>
      </c>
      <c r="D36" s="73"/>
      <c r="E36" s="73">
        <f t="shared" si="4"/>
        <v>1044</v>
      </c>
      <c r="F36" s="73"/>
      <c r="G36" s="153">
        <f t="shared" si="1"/>
        <v>2088</v>
      </c>
      <c r="I36" s="73">
        <f t="shared" si="3"/>
        <v>69</v>
      </c>
      <c r="J36" s="73"/>
      <c r="K36" s="73">
        <f t="shared" si="5"/>
        <v>35</v>
      </c>
      <c r="L36" s="73"/>
      <c r="M36" s="153">
        <f t="shared" si="0"/>
        <v>104</v>
      </c>
    </row>
    <row r="37" spans="2:13">
      <c r="B37" s="15"/>
      <c r="C37" s="117"/>
      <c r="D37" s="117"/>
      <c r="E37" s="117"/>
      <c r="F37" s="117"/>
      <c r="G37" s="117"/>
      <c r="H37" s="15"/>
      <c r="I37" s="117"/>
      <c r="J37" s="117"/>
      <c r="K37" s="117"/>
      <c r="L37" s="117"/>
      <c r="M37" s="117"/>
    </row>
    <row r="39" spans="2:13" ht="25.5" customHeight="1">
      <c r="B39" s="198" t="s">
        <v>188</v>
      </c>
      <c r="C39" s="198"/>
      <c r="D39" s="198"/>
      <c r="E39" s="198"/>
      <c r="F39" s="198"/>
      <c r="G39" s="198"/>
      <c r="H39" s="198"/>
      <c r="I39" s="198"/>
      <c r="J39" s="198"/>
      <c r="K39" s="198"/>
      <c r="L39" s="198"/>
      <c r="M39" s="198"/>
    </row>
    <row r="40" spans="2:13">
      <c r="B40" s="198"/>
      <c r="C40" s="198"/>
      <c r="D40" s="198"/>
      <c r="E40" s="198"/>
      <c r="F40" s="198"/>
      <c r="G40" s="198"/>
      <c r="H40" s="198"/>
      <c r="I40" s="198"/>
      <c r="J40" s="198"/>
      <c r="K40" s="198"/>
      <c r="L40" s="198"/>
      <c r="M40" s="198"/>
    </row>
  </sheetData>
  <mergeCells count="7">
    <mergeCell ref="B39:M40"/>
    <mergeCell ref="C8:G8"/>
    <mergeCell ref="I8:M8"/>
    <mergeCell ref="C9:C10"/>
    <mergeCell ref="E9:E10"/>
    <mergeCell ref="I9:I10"/>
    <mergeCell ref="K9:K10"/>
  </mergeCells>
  <printOptions horizontalCentered="1"/>
  <pageMargins left="1" right="1" top="1" bottom="1" header="0.5" footer="0.5"/>
  <pageSetup scale="94" orientation="landscape" r:id="rId1"/>
  <headerFooter>
    <oddHeader>&amp;R&amp;"Arial,Bold"&amp;28DRAFT</oddHeader>
    <oddFooter>&amp;L&amp;"Arial,Italic"&amp;8Prepared by EPS  &amp;D&amp;R&amp;"Arial,Italic"&amp;6&amp;Z&amp;F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A56C7-58AC-429E-89D8-C32B589F22E8}">
  <sheetPr>
    <tabColor theme="7" tint="0.79998168889431442"/>
    <pageSetUpPr autoPageBreaks="0" fitToPage="1"/>
  </sheetPr>
  <dimension ref="A1:M47"/>
  <sheetViews>
    <sheetView topLeftCell="A22" zoomScaleNormal="100" workbookViewId="0">
      <selection sqref="A1:XFD1"/>
    </sheetView>
  </sheetViews>
  <sheetFormatPr defaultColWidth="9.140625" defaultRowHeight="12.75"/>
  <cols>
    <col min="1" max="1" width="11.42578125" style="1" customWidth="1"/>
    <col min="2" max="2" width="22.28515625" style="1" customWidth="1"/>
    <col min="3" max="3" width="12.7109375" style="1" customWidth="1"/>
    <col min="4" max="4" width="1.7109375" style="1" customWidth="1"/>
    <col min="5" max="5" width="12.7109375" style="1" customWidth="1"/>
    <col min="6" max="6" width="1.5703125" style="1" customWidth="1"/>
    <col min="7" max="7" width="12.7109375" style="1" customWidth="1"/>
    <col min="8" max="8" width="1.7109375" style="1" customWidth="1"/>
    <col min="9" max="9" width="12.7109375" style="1" customWidth="1"/>
    <col min="10" max="10" width="1.7109375" style="1" customWidth="1"/>
    <col min="11" max="11" width="12.7109375" style="1" customWidth="1"/>
    <col min="12" max="12" width="1.5703125" style="1" customWidth="1"/>
    <col min="13" max="13" width="12.7109375" style="1" customWidth="1"/>
    <col min="14" max="16384" width="9.140625" style="1"/>
  </cols>
  <sheetData>
    <row r="1" spans="1:13">
      <c r="A1" s="13"/>
    </row>
    <row r="2" spans="1:13">
      <c r="A2" s="13"/>
      <c r="B2" s="2" t="str">
        <f>Index!B18</f>
        <v>Table 6</v>
      </c>
    </row>
    <row r="3" spans="1:13">
      <c r="A3" s="13"/>
      <c r="B3" s="2" t="str">
        <f>Index!B1</f>
        <v>Crescent City Front Street Improvement Project</v>
      </c>
    </row>
    <row r="4" spans="1:13">
      <c r="A4" s="13"/>
      <c r="B4" s="2" t="str">
        <f>Index!B2</f>
        <v>Benefit Cost Analysis</v>
      </c>
    </row>
    <row r="5" spans="1:13">
      <c r="A5" s="13"/>
      <c r="B5" s="2" t="s">
        <v>164</v>
      </c>
    </row>
    <row r="7" spans="1:13">
      <c r="B7" s="16"/>
      <c r="C7" s="16"/>
      <c r="D7" s="16"/>
      <c r="E7" s="16"/>
      <c r="F7" s="16"/>
      <c r="G7" s="16"/>
      <c r="H7" s="41"/>
      <c r="I7" s="16"/>
      <c r="J7" s="16"/>
      <c r="K7" s="16"/>
      <c r="L7" s="16"/>
      <c r="M7" s="16"/>
    </row>
    <row r="8" spans="1:13">
      <c r="B8" s="66"/>
      <c r="C8" s="205" t="s">
        <v>116</v>
      </c>
      <c r="D8" s="205"/>
      <c r="E8" s="205"/>
      <c r="F8" s="205"/>
      <c r="G8" s="205"/>
      <c r="H8" s="42"/>
      <c r="I8" s="205" t="s">
        <v>100</v>
      </c>
      <c r="J8" s="205"/>
      <c r="K8" s="205"/>
      <c r="L8" s="205"/>
      <c r="M8" s="205"/>
    </row>
    <row r="9" spans="1:13" ht="12.95" customHeight="1">
      <c r="B9" s="66"/>
      <c r="C9" s="204" t="s">
        <v>117</v>
      </c>
      <c r="D9" s="69"/>
      <c r="E9" s="204" t="s">
        <v>187</v>
      </c>
      <c r="F9" s="168"/>
      <c r="G9" s="168"/>
      <c r="H9" s="42"/>
      <c r="I9" s="204" t="s">
        <v>117</v>
      </c>
      <c r="J9" s="69"/>
      <c r="K9" s="204" t="s">
        <v>187</v>
      </c>
      <c r="L9" s="168"/>
      <c r="M9" s="168"/>
    </row>
    <row r="10" spans="1:13">
      <c r="B10" s="68" t="s">
        <v>20</v>
      </c>
      <c r="C10" s="204"/>
      <c r="D10" s="69"/>
      <c r="E10" s="204"/>
      <c r="F10" s="69"/>
      <c r="G10" s="167" t="s">
        <v>46</v>
      </c>
      <c r="H10" s="42"/>
      <c r="I10" s="204"/>
      <c r="J10" s="69"/>
      <c r="K10" s="204"/>
      <c r="L10" s="179"/>
      <c r="M10" s="167" t="s">
        <v>46</v>
      </c>
    </row>
    <row r="11" spans="1:13">
      <c r="B11" s="63"/>
      <c r="C11" s="63"/>
      <c r="D11" s="63"/>
      <c r="E11" s="63"/>
      <c r="F11" s="63"/>
      <c r="G11" s="63"/>
      <c r="H11" s="15"/>
      <c r="I11" s="63"/>
      <c r="J11" s="63"/>
      <c r="K11" s="63"/>
      <c r="L11" s="63"/>
      <c r="M11" s="63"/>
    </row>
    <row r="12" spans="1:13">
      <c r="B12" s="64"/>
      <c r="C12" s="64"/>
      <c r="D12" s="64"/>
      <c r="E12" s="64"/>
      <c r="F12" s="64"/>
      <c r="G12" s="64"/>
      <c r="I12" s="64"/>
      <c r="J12" s="64"/>
      <c r="K12" s="64"/>
      <c r="L12" s="64"/>
      <c r="M12" s="64"/>
    </row>
    <row r="13" spans="1:13">
      <c r="B13" s="17" t="s">
        <v>128</v>
      </c>
      <c r="C13" s="118">
        <f>Input!C24</f>
        <v>300</v>
      </c>
      <c r="D13" s="154"/>
      <c r="E13" s="118">
        <v>300</v>
      </c>
      <c r="F13" s="118"/>
      <c r="G13" s="154"/>
      <c r="I13" s="118">
        <v>300</v>
      </c>
      <c r="J13" s="154"/>
      <c r="K13" s="118">
        <v>300</v>
      </c>
      <c r="L13" s="118"/>
      <c r="M13" s="154"/>
    </row>
    <row r="15" spans="1:13">
      <c r="B15" s="71">
        <v>2021</v>
      </c>
      <c r="C15" s="118">
        <f>C$13*'Daily BikePed'!C13</f>
        <v>0</v>
      </c>
      <c r="D15" s="73"/>
      <c r="E15" s="118">
        <f>E$13*'Daily BikePed'!E13</f>
        <v>0</v>
      </c>
      <c r="F15" s="118"/>
      <c r="G15" s="131">
        <f>C15+E15</f>
        <v>0</v>
      </c>
      <c r="I15" s="118">
        <f>I$13*'Daily BikePed'!I13</f>
        <v>0</v>
      </c>
      <c r="J15" s="73"/>
      <c r="K15" s="118">
        <f>K$13*'Daily BikePed'!K13</f>
        <v>0</v>
      </c>
      <c r="L15" s="118"/>
      <c r="M15" s="131">
        <f>SUM(I15:L15)</f>
        <v>0</v>
      </c>
    </row>
    <row r="16" spans="1:13">
      <c r="B16" s="71">
        <v>2022</v>
      </c>
      <c r="C16" s="118">
        <f>C$13*'Daily BikePed'!C14</f>
        <v>0</v>
      </c>
      <c r="D16" s="73"/>
      <c r="E16" s="118">
        <f>E$13*'Daily BikePed'!E14</f>
        <v>0</v>
      </c>
      <c r="F16" s="118"/>
      <c r="G16" s="131">
        <f t="shared" ref="G16:G38" si="0">C16+E16</f>
        <v>0</v>
      </c>
      <c r="I16" s="118">
        <f>I$13*'Daily BikePed'!I14</f>
        <v>0</v>
      </c>
      <c r="J16" s="73"/>
      <c r="K16" s="118">
        <f>K$13*'Daily BikePed'!K14</f>
        <v>0</v>
      </c>
      <c r="L16" s="118"/>
      <c r="M16" s="131">
        <f t="shared" ref="M16:M38" si="1">SUM(I16:L16)</f>
        <v>0</v>
      </c>
    </row>
    <row r="17" spans="2:13">
      <c r="B17" s="71">
        <v>2023</v>
      </c>
      <c r="C17" s="118">
        <f>C$13*'Daily BikePed'!C15</f>
        <v>0</v>
      </c>
      <c r="D17" s="73"/>
      <c r="E17" s="118">
        <f>E$13*'Daily BikePed'!E15</f>
        <v>0</v>
      </c>
      <c r="F17" s="118"/>
      <c r="G17" s="131">
        <f t="shared" si="0"/>
        <v>0</v>
      </c>
      <c r="I17" s="118">
        <f>I$13*'Daily BikePed'!I15</f>
        <v>0</v>
      </c>
      <c r="J17" s="73"/>
      <c r="K17" s="118">
        <f>K$13*'Daily BikePed'!K15</f>
        <v>0</v>
      </c>
      <c r="L17" s="118"/>
      <c r="M17" s="131">
        <f t="shared" si="1"/>
        <v>0</v>
      </c>
    </row>
    <row r="18" spans="2:13">
      <c r="B18" s="71">
        <v>2024</v>
      </c>
      <c r="C18" s="118">
        <f>C$13*'Daily BikePed'!C16</f>
        <v>0</v>
      </c>
      <c r="D18" s="73"/>
      <c r="E18" s="118">
        <f>E$13*'Daily BikePed'!E16</f>
        <v>0</v>
      </c>
      <c r="F18" s="118"/>
      <c r="G18" s="131">
        <f t="shared" si="0"/>
        <v>0</v>
      </c>
      <c r="I18" s="118">
        <f>I$13*'Daily BikePed'!I16</f>
        <v>0</v>
      </c>
      <c r="J18" s="73"/>
      <c r="K18" s="118">
        <f>K$13*'Daily BikePed'!K16</f>
        <v>0</v>
      </c>
      <c r="L18" s="118"/>
      <c r="M18" s="131">
        <f t="shared" si="1"/>
        <v>0</v>
      </c>
    </row>
    <row r="19" spans="2:13">
      <c r="B19" s="71">
        <v>2025</v>
      </c>
      <c r="C19" s="118">
        <f>C$13*'Daily BikePed'!C17</f>
        <v>313200</v>
      </c>
      <c r="D19" s="73"/>
      <c r="E19" s="118">
        <f>E$13*'Daily BikePed'!E17</f>
        <v>313200</v>
      </c>
      <c r="F19" s="118"/>
      <c r="G19" s="131">
        <f t="shared" si="0"/>
        <v>626400</v>
      </c>
      <c r="I19" s="118">
        <f>I$13*'Daily BikePed'!I17</f>
        <v>20700</v>
      </c>
      <c r="J19" s="73"/>
      <c r="K19" s="118">
        <f>K$13*'Daily BikePed'!K17</f>
        <v>10500</v>
      </c>
      <c r="L19" s="118"/>
      <c r="M19" s="131">
        <f t="shared" si="1"/>
        <v>31200</v>
      </c>
    </row>
    <row r="20" spans="2:13">
      <c r="B20" s="71">
        <v>2026</v>
      </c>
      <c r="C20" s="118">
        <f>C$13*'Daily BikePed'!C18</f>
        <v>313200</v>
      </c>
      <c r="D20" s="73"/>
      <c r="E20" s="118">
        <f>E$13*'Daily BikePed'!E18</f>
        <v>313200</v>
      </c>
      <c r="F20" s="118"/>
      <c r="G20" s="131">
        <f t="shared" si="0"/>
        <v>626400</v>
      </c>
      <c r="I20" s="118">
        <f>I$13*'Daily BikePed'!I18</f>
        <v>20700</v>
      </c>
      <c r="J20" s="73"/>
      <c r="K20" s="118">
        <f>K$13*'Daily BikePed'!K18</f>
        <v>10500</v>
      </c>
      <c r="L20" s="118"/>
      <c r="M20" s="131">
        <f t="shared" si="1"/>
        <v>31200</v>
      </c>
    </row>
    <row r="21" spans="2:13">
      <c r="B21" s="71">
        <v>2027</v>
      </c>
      <c r="C21" s="118">
        <f>C$13*'Daily BikePed'!C19</f>
        <v>313200</v>
      </c>
      <c r="D21" s="73"/>
      <c r="E21" s="118">
        <f>E$13*'Daily BikePed'!E19</f>
        <v>313200</v>
      </c>
      <c r="F21" s="118"/>
      <c r="G21" s="131">
        <f t="shared" si="0"/>
        <v>626400</v>
      </c>
      <c r="I21" s="118">
        <f>I$13*'Daily BikePed'!I19</f>
        <v>20700</v>
      </c>
      <c r="J21" s="73"/>
      <c r="K21" s="118">
        <f>K$13*'Daily BikePed'!K19</f>
        <v>10500</v>
      </c>
      <c r="L21" s="118"/>
      <c r="M21" s="131">
        <f t="shared" si="1"/>
        <v>31200</v>
      </c>
    </row>
    <row r="22" spans="2:13">
      <c r="B22" s="71">
        <v>2028</v>
      </c>
      <c r="C22" s="118">
        <f>C$13*'Daily BikePed'!C20</f>
        <v>313200</v>
      </c>
      <c r="D22" s="73"/>
      <c r="E22" s="118">
        <f>E$13*'Daily BikePed'!E20</f>
        <v>313200</v>
      </c>
      <c r="F22" s="118"/>
      <c r="G22" s="131">
        <f t="shared" si="0"/>
        <v>626400</v>
      </c>
      <c r="I22" s="118">
        <f>I$13*'Daily BikePed'!I20</f>
        <v>20700</v>
      </c>
      <c r="J22" s="73"/>
      <c r="K22" s="118">
        <f>K$13*'Daily BikePed'!K20</f>
        <v>10500</v>
      </c>
      <c r="L22" s="118"/>
      <c r="M22" s="131">
        <f t="shared" si="1"/>
        <v>31200</v>
      </c>
    </row>
    <row r="23" spans="2:13">
      <c r="B23" s="71">
        <v>2029</v>
      </c>
      <c r="C23" s="118">
        <f>C$13*'Daily BikePed'!C21</f>
        <v>313200</v>
      </c>
      <c r="D23" s="73"/>
      <c r="E23" s="118">
        <f>E$13*'Daily BikePed'!E21</f>
        <v>313200</v>
      </c>
      <c r="F23" s="118"/>
      <c r="G23" s="131">
        <f t="shared" si="0"/>
        <v>626400</v>
      </c>
      <c r="I23" s="118">
        <f>I$13*'Daily BikePed'!I21</f>
        <v>20700</v>
      </c>
      <c r="J23" s="73"/>
      <c r="K23" s="118">
        <f>K$13*'Daily BikePed'!K21</f>
        <v>10500</v>
      </c>
      <c r="L23" s="118"/>
      <c r="M23" s="131">
        <f t="shared" si="1"/>
        <v>31200</v>
      </c>
    </row>
    <row r="24" spans="2:13">
      <c r="B24" s="71">
        <v>2030</v>
      </c>
      <c r="C24" s="118">
        <f>C$13*'Daily BikePed'!C22</f>
        <v>313200</v>
      </c>
      <c r="D24" s="73"/>
      <c r="E24" s="118">
        <f>E$13*'Daily BikePed'!E22</f>
        <v>313200</v>
      </c>
      <c r="F24" s="118"/>
      <c r="G24" s="131">
        <f t="shared" si="0"/>
        <v>626400</v>
      </c>
      <c r="I24" s="118">
        <f>I$13*'Daily BikePed'!I22</f>
        <v>20700</v>
      </c>
      <c r="J24" s="73"/>
      <c r="K24" s="118">
        <f>K$13*'Daily BikePed'!K22</f>
        <v>10500</v>
      </c>
      <c r="L24" s="118"/>
      <c r="M24" s="131">
        <f t="shared" si="1"/>
        <v>31200</v>
      </c>
    </row>
    <row r="25" spans="2:13">
      <c r="B25" s="71">
        <v>2031</v>
      </c>
      <c r="C25" s="118">
        <f>C$13*'Daily BikePed'!C23</f>
        <v>313200</v>
      </c>
      <c r="D25" s="73"/>
      <c r="E25" s="118">
        <f>E$13*'Daily BikePed'!E23</f>
        <v>313200</v>
      </c>
      <c r="F25" s="118"/>
      <c r="G25" s="131">
        <f t="shared" si="0"/>
        <v>626400</v>
      </c>
      <c r="I25" s="118">
        <f>I$13*'Daily BikePed'!I23</f>
        <v>20700</v>
      </c>
      <c r="J25" s="73"/>
      <c r="K25" s="118">
        <f>K$13*'Daily BikePed'!K23</f>
        <v>10500</v>
      </c>
      <c r="L25" s="118"/>
      <c r="M25" s="131">
        <f t="shared" si="1"/>
        <v>31200</v>
      </c>
    </row>
    <row r="26" spans="2:13">
      <c r="B26" s="71">
        <v>2032</v>
      </c>
      <c r="C26" s="118">
        <f>C$13*'Daily BikePed'!C24</f>
        <v>313200</v>
      </c>
      <c r="D26" s="73"/>
      <c r="E26" s="118">
        <f>E$13*'Daily BikePed'!E24</f>
        <v>313200</v>
      </c>
      <c r="F26" s="118"/>
      <c r="G26" s="131">
        <f t="shared" si="0"/>
        <v>626400</v>
      </c>
      <c r="I26" s="118">
        <f>I$13*'Daily BikePed'!I24</f>
        <v>20700</v>
      </c>
      <c r="J26" s="73"/>
      <c r="K26" s="118">
        <f>K$13*'Daily BikePed'!K24</f>
        <v>10500</v>
      </c>
      <c r="L26" s="118"/>
      <c r="M26" s="131">
        <f t="shared" si="1"/>
        <v>31200</v>
      </c>
    </row>
    <row r="27" spans="2:13">
      <c r="B27" s="71">
        <v>2033</v>
      </c>
      <c r="C27" s="118">
        <f>C$13*'Daily BikePed'!C25</f>
        <v>313200</v>
      </c>
      <c r="D27" s="73"/>
      <c r="E27" s="118">
        <f>E$13*'Daily BikePed'!E25</f>
        <v>313200</v>
      </c>
      <c r="F27" s="118"/>
      <c r="G27" s="131">
        <f t="shared" si="0"/>
        <v>626400</v>
      </c>
      <c r="I27" s="118">
        <f>I$13*'Daily BikePed'!I25</f>
        <v>20700</v>
      </c>
      <c r="J27" s="73"/>
      <c r="K27" s="118">
        <f>K$13*'Daily BikePed'!K25</f>
        <v>10500</v>
      </c>
      <c r="L27" s="118"/>
      <c r="M27" s="131">
        <f t="shared" si="1"/>
        <v>31200</v>
      </c>
    </row>
    <row r="28" spans="2:13">
      <c r="B28" s="71">
        <v>2034</v>
      </c>
      <c r="C28" s="118">
        <f>C$13*'Daily BikePed'!C26</f>
        <v>313200</v>
      </c>
      <c r="D28" s="73"/>
      <c r="E28" s="118">
        <f>E$13*'Daily BikePed'!E26</f>
        <v>313200</v>
      </c>
      <c r="F28" s="118"/>
      <c r="G28" s="131">
        <f t="shared" si="0"/>
        <v>626400</v>
      </c>
      <c r="I28" s="118">
        <f>I$13*'Daily BikePed'!I26</f>
        <v>20700</v>
      </c>
      <c r="J28" s="73"/>
      <c r="K28" s="118">
        <f>K$13*'Daily BikePed'!K26</f>
        <v>10500</v>
      </c>
      <c r="L28" s="118"/>
      <c r="M28" s="131">
        <f t="shared" si="1"/>
        <v>31200</v>
      </c>
    </row>
    <row r="29" spans="2:13">
      <c r="B29" s="71">
        <v>2035</v>
      </c>
      <c r="C29" s="118">
        <f>C$13*'Daily BikePed'!C27</f>
        <v>313200</v>
      </c>
      <c r="D29" s="73"/>
      <c r="E29" s="118">
        <f>E$13*'Daily BikePed'!E27</f>
        <v>313200</v>
      </c>
      <c r="F29" s="118"/>
      <c r="G29" s="131">
        <f t="shared" si="0"/>
        <v>626400</v>
      </c>
      <c r="I29" s="118">
        <f>I$13*'Daily BikePed'!I27</f>
        <v>20700</v>
      </c>
      <c r="J29" s="73"/>
      <c r="K29" s="118">
        <f>K$13*'Daily BikePed'!K27</f>
        <v>10500</v>
      </c>
      <c r="L29" s="118"/>
      <c r="M29" s="131">
        <f t="shared" si="1"/>
        <v>31200</v>
      </c>
    </row>
    <row r="30" spans="2:13">
      <c r="B30" s="71">
        <v>2036</v>
      </c>
      <c r="C30" s="118">
        <f>C$13*'Daily BikePed'!C28</f>
        <v>313200</v>
      </c>
      <c r="D30" s="73"/>
      <c r="E30" s="118">
        <f>E$13*'Daily BikePed'!E28</f>
        <v>313200</v>
      </c>
      <c r="F30" s="118"/>
      <c r="G30" s="131">
        <f t="shared" si="0"/>
        <v>626400</v>
      </c>
      <c r="I30" s="118">
        <f>I$13*'Daily BikePed'!I28</f>
        <v>20700</v>
      </c>
      <c r="J30" s="73"/>
      <c r="K30" s="118">
        <f>K$13*'Daily BikePed'!K28</f>
        <v>10500</v>
      </c>
      <c r="L30" s="118"/>
      <c r="M30" s="131">
        <f t="shared" si="1"/>
        <v>31200</v>
      </c>
    </row>
    <row r="31" spans="2:13">
      <c r="B31" s="71">
        <v>2037</v>
      </c>
      <c r="C31" s="118">
        <f>C$13*'Daily BikePed'!C29</f>
        <v>313200</v>
      </c>
      <c r="D31" s="73"/>
      <c r="E31" s="118">
        <f>E$13*'Daily BikePed'!E29</f>
        <v>313200</v>
      </c>
      <c r="F31" s="118"/>
      <c r="G31" s="131">
        <f t="shared" si="0"/>
        <v>626400</v>
      </c>
      <c r="I31" s="118">
        <f>I$13*'Daily BikePed'!I29</f>
        <v>20700</v>
      </c>
      <c r="J31" s="73"/>
      <c r="K31" s="118">
        <f>K$13*'Daily BikePed'!K29</f>
        <v>10500</v>
      </c>
      <c r="L31" s="118"/>
      <c r="M31" s="131">
        <f t="shared" si="1"/>
        <v>31200</v>
      </c>
    </row>
    <row r="32" spans="2:13">
      <c r="B32" s="71">
        <v>2038</v>
      </c>
      <c r="C32" s="118">
        <f>C$13*'Daily BikePed'!C30</f>
        <v>313200</v>
      </c>
      <c r="D32" s="73"/>
      <c r="E32" s="118">
        <f>E$13*'Daily BikePed'!E30</f>
        <v>313200</v>
      </c>
      <c r="F32" s="118"/>
      <c r="G32" s="131">
        <f t="shared" si="0"/>
        <v>626400</v>
      </c>
      <c r="I32" s="118">
        <f>I$13*'Daily BikePed'!I30</f>
        <v>20700</v>
      </c>
      <c r="J32" s="73"/>
      <c r="K32" s="118">
        <f>K$13*'Daily BikePed'!K30</f>
        <v>10500</v>
      </c>
      <c r="L32" s="118"/>
      <c r="M32" s="131">
        <f t="shared" si="1"/>
        <v>31200</v>
      </c>
    </row>
    <row r="33" spans="2:13">
      <c r="B33" s="71">
        <v>2039</v>
      </c>
      <c r="C33" s="118">
        <f>C$13*'Daily BikePed'!C31</f>
        <v>313200</v>
      </c>
      <c r="D33" s="73"/>
      <c r="E33" s="118">
        <f>E$13*'Daily BikePed'!E31</f>
        <v>313200</v>
      </c>
      <c r="F33" s="118"/>
      <c r="G33" s="131">
        <f t="shared" si="0"/>
        <v>626400</v>
      </c>
      <c r="I33" s="118">
        <f>I$13*'Daily BikePed'!I31</f>
        <v>20700</v>
      </c>
      <c r="J33" s="73"/>
      <c r="K33" s="118">
        <f>K$13*'Daily BikePed'!K31</f>
        <v>10500</v>
      </c>
      <c r="L33" s="118"/>
      <c r="M33" s="131">
        <f t="shared" si="1"/>
        <v>31200</v>
      </c>
    </row>
    <row r="34" spans="2:13">
      <c r="B34" s="71">
        <v>2040</v>
      </c>
      <c r="C34" s="118">
        <f>C$13*'Daily BikePed'!C32</f>
        <v>313200</v>
      </c>
      <c r="D34" s="73"/>
      <c r="E34" s="118">
        <f>E$13*'Daily BikePed'!E32</f>
        <v>313200</v>
      </c>
      <c r="F34" s="118"/>
      <c r="G34" s="131">
        <f t="shared" si="0"/>
        <v>626400</v>
      </c>
      <c r="I34" s="118">
        <f>I$13*'Daily BikePed'!I32</f>
        <v>20700</v>
      </c>
      <c r="J34" s="73"/>
      <c r="K34" s="118">
        <f>K$13*'Daily BikePed'!K32</f>
        <v>10500</v>
      </c>
      <c r="L34" s="118"/>
      <c r="M34" s="131">
        <f t="shared" si="1"/>
        <v>31200</v>
      </c>
    </row>
    <row r="35" spans="2:13">
      <c r="B35" s="71">
        <v>2041</v>
      </c>
      <c r="C35" s="118">
        <f>C$13*'Daily BikePed'!C33</f>
        <v>313200</v>
      </c>
      <c r="D35" s="73"/>
      <c r="E35" s="118">
        <f>E$13*'Daily BikePed'!E33</f>
        <v>313200</v>
      </c>
      <c r="F35" s="118"/>
      <c r="G35" s="131">
        <f t="shared" si="0"/>
        <v>626400</v>
      </c>
      <c r="I35" s="118">
        <f>I$13*'Daily BikePed'!I33</f>
        <v>20700</v>
      </c>
      <c r="J35" s="73"/>
      <c r="K35" s="118">
        <f>K$13*'Daily BikePed'!K33</f>
        <v>10500</v>
      </c>
      <c r="L35" s="118"/>
      <c r="M35" s="131">
        <f t="shared" si="1"/>
        <v>31200</v>
      </c>
    </row>
    <row r="36" spans="2:13">
      <c r="B36" s="71">
        <v>2042</v>
      </c>
      <c r="C36" s="118">
        <f>C$13*'Daily BikePed'!C34</f>
        <v>313200</v>
      </c>
      <c r="D36" s="73"/>
      <c r="E36" s="118">
        <f>E$13*'Daily BikePed'!E34</f>
        <v>313200</v>
      </c>
      <c r="F36" s="118"/>
      <c r="G36" s="131">
        <f t="shared" si="0"/>
        <v>626400</v>
      </c>
      <c r="I36" s="118">
        <f>I$13*'Daily BikePed'!I34</f>
        <v>20700</v>
      </c>
      <c r="J36" s="73"/>
      <c r="K36" s="118">
        <f>K$13*'Daily BikePed'!K34</f>
        <v>10500</v>
      </c>
      <c r="L36" s="118"/>
      <c r="M36" s="131">
        <f t="shared" si="1"/>
        <v>31200</v>
      </c>
    </row>
    <row r="37" spans="2:13">
      <c r="B37" s="71">
        <v>2043</v>
      </c>
      <c r="C37" s="118">
        <f>C$13*'Daily BikePed'!C35</f>
        <v>313200</v>
      </c>
      <c r="D37" s="73"/>
      <c r="E37" s="118">
        <f>E$13*'Daily BikePed'!E35</f>
        <v>313200</v>
      </c>
      <c r="F37" s="118"/>
      <c r="G37" s="131">
        <f t="shared" si="0"/>
        <v>626400</v>
      </c>
      <c r="I37" s="118">
        <f>I$13*'Daily BikePed'!I35</f>
        <v>20700</v>
      </c>
      <c r="J37" s="73"/>
      <c r="K37" s="118">
        <f>K$13*'Daily BikePed'!K35</f>
        <v>10500</v>
      </c>
      <c r="L37" s="118"/>
      <c r="M37" s="131">
        <f t="shared" si="1"/>
        <v>31200</v>
      </c>
    </row>
    <row r="38" spans="2:13">
      <c r="B38" s="71">
        <v>2044</v>
      </c>
      <c r="C38" s="118">
        <f>C$13*'Daily BikePed'!C36</f>
        <v>313200</v>
      </c>
      <c r="D38" s="73"/>
      <c r="E38" s="118">
        <f>E$13*'Daily BikePed'!E36</f>
        <v>313200</v>
      </c>
      <c r="F38" s="118"/>
      <c r="G38" s="131">
        <f t="shared" si="0"/>
        <v>626400</v>
      </c>
      <c r="I38" s="118">
        <f>I$13*'Daily BikePed'!I36</f>
        <v>20700</v>
      </c>
      <c r="J38" s="73"/>
      <c r="K38" s="118">
        <f>K$13*'Daily BikePed'!K36</f>
        <v>10500</v>
      </c>
      <c r="L38" s="118"/>
      <c r="M38" s="131">
        <f t="shared" si="1"/>
        <v>31200</v>
      </c>
    </row>
    <row r="39" spans="2:13">
      <c r="B39" s="15"/>
      <c r="C39" s="117"/>
      <c r="D39" s="117"/>
      <c r="E39" s="117"/>
      <c r="F39" s="117"/>
      <c r="G39" s="117"/>
      <c r="H39" s="15"/>
      <c r="I39" s="117"/>
      <c r="J39" s="117"/>
      <c r="K39" s="117"/>
      <c r="L39" s="117"/>
      <c r="M39" s="117"/>
    </row>
    <row r="41" spans="2:13" ht="39.6" customHeight="1">
      <c r="B41" s="198" t="s">
        <v>194</v>
      </c>
      <c r="C41" s="198"/>
      <c r="D41" s="198"/>
      <c r="E41" s="198"/>
      <c r="F41" s="198"/>
      <c r="G41" s="198"/>
      <c r="H41" s="198"/>
      <c r="I41" s="198"/>
      <c r="J41" s="198"/>
      <c r="K41" s="198"/>
      <c r="L41" s="198"/>
      <c r="M41" s="198"/>
    </row>
    <row r="43" spans="2:13">
      <c r="B43" s="197" t="s">
        <v>195</v>
      </c>
      <c r="C43" s="197"/>
      <c r="D43" s="197"/>
      <c r="E43" s="197"/>
      <c r="F43" s="197"/>
      <c r="G43" s="197"/>
      <c r="H43" s="197"/>
      <c r="I43" s="197"/>
      <c r="J43" s="197"/>
      <c r="K43" s="197"/>
      <c r="L43" s="197"/>
      <c r="M43" s="197"/>
    </row>
    <row r="44" spans="2:13">
      <c r="B44" s="197"/>
      <c r="C44" s="197"/>
      <c r="D44" s="197"/>
      <c r="E44" s="197"/>
      <c r="F44" s="197"/>
      <c r="G44" s="197"/>
      <c r="H44" s="197"/>
      <c r="I44" s="197"/>
      <c r="J44" s="197"/>
      <c r="K44" s="197"/>
      <c r="L44" s="197"/>
      <c r="M44" s="197"/>
    </row>
    <row r="45" spans="2:13">
      <c r="B45" s="197"/>
      <c r="C45" s="197"/>
      <c r="D45" s="197"/>
      <c r="E45" s="197"/>
      <c r="F45" s="197"/>
      <c r="G45" s="197"/>
      <c r="H45" s="197"/>
      <c r="I45" s="197"/>
      <c r="J45" s="197"/>
      <c r="K45" s="197"/>
      <c r="L45" s="197"/>
      <c r="M45" s="197"/>
    </row>
    <row r="46" spans="2:13">
      <c r="B46" s="197"/>
      <c r="C46" s="197"/>
      <c r="D46" s="197"/>
      <c r="E46" s="197"/>
      <c r="F46" s="197"/>
      <c r="G46" s="197"/>
      <c r="H46" s="197"/>
      <c r="I46" s="197"/>
      <c r="J46" s="197"/>
      <c r="K46" s="197"/>
      <c r="L46" s="197"/>
      <c r="M46" s="197"/>
    </row>
    <row r="47" spans="2:13">
      <c r="B47" s="197"/>
      <c r="C47" s="197"/>
      <c r="D47" s="197"/>
      <c r="E47" s="197"/>
      <c r="F47" s="197"/>
      <c r="G47" s="197"/>
      <c r="H47" s="197"/>
      <c r="I47" s="197"/>
      <c r="J47" s="197"/>
      <c r="K47" s="197"/>
      <c r="L47" s="197"/>
      <c r="M47" s="197"/>
    </row>
  </sheetData>
  <mergeCells count="8">
    <mergeCell ref="B43:M47"/>
    <mergeCell ref="B41:M41"/>
    <mergeCell ref="C8:G8"/>
    <mergeCell ref="I8:M8"/>
    <mergeCell ref="C9:C10"/>
    <mergeCell ref="E9:E10"/>
    <mergeCell ref="I9:I10"/>
    <mergeCell ref="K9:K10"/>
  </mergeCells>
  <printOptions horizontalCentered="1"/>
  <pageMargins left="1" right="1" top="1" bottom="1" header="0.5" footer="0.5"/>
  <pageSetup scale="77" orientation="landscape" r:id="rId1"/>
  <headerFooter>
    <oddHeader>&amp;R&amp;"Arial,Bold"&amp;28DRAFT</oddHeader>
    <oddFooter>&amp;L&amp;"Arial,Italic"&amp;8Prepared by EPS  &amp;D&amp;R&amp;"Arial,Italic"&amp;6&amp;Z&amp;F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416D5-2C41-430C-96A1-69D6EB76CCC4}">
  <sheetPr>
    <tabColor theme="7" tint="0.79998168889431442"/>
    <pageSetUpPr autoPageBreaks="0" fitToPage="1"/>
  </sheetPr>
  <dimension ref="A1:N82"/>
  <sheetViews>
    <sheetView topLeftCell="A34" zoomScaleNormal="100" workbookViewId="0">
      <selection sqref="A1:XFD1"/>
    </sheetView>
  </sheetViews>
  <sheetFormatPr defaultColWidth="9.140625" defaultRowHeight="12.75"/>
  <cols>
    <col min="1" max="1" width="11.42578125" style="1" customWidth="1"/>
    <col min="2" max="2" width="28.7109375" style="1" customWidth="1"/>
    <col min="3" max="3" width="11.7109375" style="1" customWidth="1"/>
    <col min="4" max="4" width="1.7109375" style="1" customWidth="1"/>
    <col min="5" max="5" width="11.7109375" style="1" customWidth="1"/>
    <col min="6" max="6" width="1.5703125" style="1" customWidth="1"/>
    <col min="7" max="7" width="16.7109375" style="1" customWidth="1"/>
    <col min="8" max="16384" width="9.140625" style="1"/>
  </cols>
  <sheetData>
    <row r="1" spans="1:7">
      <c r="A1" s="13"/>
    </row>
    <row r="2" spans="1:7">
      <c r="A2" s="13"/>
      <c r="B2" s="2" t="str">
        <f>Index!B19</f>
        <v>Table 7</v>
      </c>
    </row>
    <row r="3" spans="1:7">
      <c r="A3" s="13"/>
      <c r="B3" s="2" t="str">
        <f>Index!B1</f>
        <v>Crescent City Front Street Improvement Project</v>
      </c>
    </row>
    <row r="4" spans="1:7">
      <c r="A4" s="13"/>
      <c r="B4" s="2" t="str">
        <f>Index!B2</f>
        <v>Benefit Cost Analysis</v>
      </c>
    </row>
    <row r="5" spans="1:7">
      <c r="A5" s="13"/>
      <c r="B5" s="2" t="s">
        <v>203</v>
      </c>
    </row>
    <row r="7" spans="1:7">
      <c r="B7" s="16"/>
      <c r="C7" s="16"/>
      <c r="D7" s="16"/>
      <c r="E7" s="16"/>
      <c r="F7" s="16"/>
      <c r="G7" s="16"/>
    </row>
    <row r="8" spans="1:7">
      <c r="B8" s="66"/>
      <c r="C8" s="199" t="s">
        <v>204</v>
      </c>
      <c r="D8" s="199"/>
      <c r="E8" s="199"/>
      <c r="F8" s="180"/>
      <c r="G8" s="206" t="s">
        <v>210</v>
      </c>
    </row>
    <row r="9" spans="1:7" ht="12.95" customHeight="1">
      <c r="B9" s="66"/>
      <c r="C9" s="203" t="s">
        <v>207</v>
      </c>
      <c r="D9" s="176"/>
      <c r="E9" s="203" t="s">
        <v>208</v>
      </c>
      <c r="F9" s="168"/>
      <c r="G9" s="206"/>
    </row>
    <row r="10" spans="1:7">
      <c r="B10" s="68" t="s">
        <v>20</v>
      </c>
      <c r="C10" s="204"/>
      <c r="D10" s="177"/>
      <c r="E10" s="204"/>
      <c r="F10" s="177"/>
      <c r="G10" s="206"/>
    </row>
    <row r="11" spans="1:7">
      <c r="B11" s="63"/>
      <c r="C11" s="63"/>
      <c r="D11" s="63"/>
      <c r="E11" s="63"/>
      <c r="F11" s="63"/>
      <c r="G11" s="63"/>
    </row>
    <row r="12" spans="1:7">
      <c r="B12" s="64"/>
      <c r="C12" s="64"/>
      <c r="D12" s="64"/>
      <c r="E12" s="64"/>
      <c r="F12" s="64"/>
      <c r="G12" s="64"/>
    </row>
    <row r="13" spans="1:7">
      <c r="B13" s="64" t="s">
        <v>205</v>
      </c>
      <c r="C13" s="64"/>
      <c r="D13" s="64"/>
      <c r="E13" s="64">
        <f>312</f>
        <v>312</v>
      </c>
      <c r="F13" s="64"/>
      <c r="G13" s="64"/>
    </row>
    <row r="14" spans="1:7">
      <c r="B14" s="64" t="s">
        <v>209</v>
      </c>
      <c r="C14" s="64"/>
      <c r="D14" s="64"/>
      <c r="E14" s="64"/>
      <c r="F14" s="64"/>
      <c r="G14" s="181">
        <f>E82</f>
        <v>2.6700000000000004</v>
      </c>
    </row>
    <row r="15" spans="1:7">
      <c r="B15" s="64"/>
      <c r="C15" s="64"/>
      <c r="D15" s="64"/>
      <c r="E15" s="64"/>
      <c r="F15" s="64"/>
      <c r="G15" s="64"/>
    </row>
    <row r="16" spans="1:7">
      <c r="B16" s="71">
        <v>2021</v>
      </c>
      <c r="C16" s="73">
        <v>0</v>
      </c>
      <c r="D16" s="73"/>
      <c r="E16" s="73">
        <f>$E$13*C16</f>
        <v>0</v>
      </c>
      <c r="F16" s="73"/>
      <c r="G16" s="182">
        <f>E16*$G$14</f>
        <v>0</v>
      </c>
    </row>
    <row r="17" spans="2:7">
      <c r="B17" s="71">
        <v>2022</v>
      </c>
      <c r="C17" s="73">
        <v>0</v>
      </c>
      <c r="D17" s="73"/>
      <c r="E17" s="73">
        <f t="shared" ref="E17:E39" si="0">$E$13*C17</f>
        <v>0</v>
      </c>
      <c r="F17" s="73"/>
      <c r="G17" s="182">
        <f t="shared" ref="G17:G39" si="1">E17*$G$14</f>
        <v>0</v>
      </c>
    </row>
    <row r="18" spans="2:7">
      <c r="B18" s="71">
        <v>2023</v>
      </c>
      <c r="C18" s="73">
        <v>0</v>
      </c>
      <c r="D18" s="73"/>
      <c r="E18" s="73">
        <f t="shared" si="0"/>
        <v>0</v>
      </c>
      <c r="F18" s="73"/>
      <c r="G18" s="182">
        <f t="shared" si="1"/>
        <v>0</v>
      </c>
    </row>
    <row r="19" spans="2:7">
      <c r="B19" s="71">
        <v>2024</v>
      </c>
      <c r="C19" s="73">
        <v>0</v>
      </c>
      <c r="D19" s="73"/>
      <c r="E19" s="73">
        <f t="shared" si="0"/>
        <v>0</v>
      </c>
      <c r="F19" s="73"/>
      <c r="G19" s="182">
        <f t="shared" si="1"/>
        <v>0</v>
      </c>
    </row>
    <row r="20" spans="2:7">
      <c r="B20" s="71">
        <v>2025</v>
      </c>
      <c r="C20" s="73">
        <v>50</v>
      </c>
      <c r="D20" s="73"/>
      <c r="E20" s="73">
        <f t="shared" si="0"/>
        <v>15600</v>
      </c>
      <c r="F20" s="73"/>
      <c r="G20" s="182">
        <f t="shared" si="1"/>
        <v>41652.000000000007</v>
      </c>
    </row>
    <row r="21" spans="2:7">
      <c r="B21" s="71">
        <v>2026</v>
      </c>
      <c r="C21" s="73">
        <v>50</v>
      </c>
      <c r="D21" s="73"/>
      <c r="E21" s="73">
        <f t="shared" si="0"/>
        <v>15600</v>
      </c>
      <c r="F21" s="73"/>
      <c r="G21" s="182">
        <f t="shared" si="1"/>
        <v>41652.000000000007</v>
      </c>
    </row>
    <row r="22" spans="2:7">
      <c r="B22" s="71">
        <v>2027</v>
      </c>
      <c r="C22" s="73">
        <f t="shared" ref="C22:C39" si="2">C21</f>
        <v>50</v>
      </c>
      <c r="D22" s="73"/>
      <c r="E22" s="73">
        <f t="shared" si="0"/>
        <v>15600</v>
      </c>
      <c r="F22" s="73"/>
      <c r="G22" s="182">
        <f t="shared" si="1"/>
        <v>41652.000000000007</v>
      </c>
    </row>
    <row r="23" spans="2:7">
      <c r="B23" s="71">
        <v>2028</v>
      </c>
      <c r="C23" s="73">
        <f t="shared" si="2"/>
        <v>50</v>
      </c>
      <c r="D23" s="73"/>
      <c r="E23" s="73">
        <f t="shared" si="0"/>
        <v>15600</v>
      </c>
      <c r="F23" s="73"/>
      <c r="G23" s="182">
        <f t="shared" si="1"/>
        <v>41652.000000000007</v>
      </c>
    </row>
    <row r="24" spans="2:7">
      <c r="B24" s="71">
        <v>2029</v>
      </c>
      <c r="C24" s="73">
        <f t="shared" si="2"/>
        <v>50</v>
      </c>
      <c r="D24" s="73"/>
      <c r="E24" s="73">
        <f t="shared" si="0"/>
        <v>15600</v>
      </c>
      <c r="F24" s="73"/>
      <c r="G24" s="182">
        <f t="shared" si="1"/>
        <v>41652.000000000007</v>
      </c>
    </row>
    <row r="25" spans="2:7">
      <c r="B25" s="71">
        <v>2030</v>
      </c>
      <c r="C25" s="73">
        <f t="shared" si="2"/>
        <v>50</v>
      </c>
      <c r="D25" s="73"/>
      <c r="E25" s="73">
        <f t="shared" si="0"/>
        <v>15600</v>
      </c>
      <c r="F25" s="73"/>
      <c r="G25" s="182">
        <f t="shared" si="1"/>
        <v>41652.000000000007</v>
      </c>
    </row>
    <row r="26" spans="2:7">
      <c r="B26" s="71">
        <v>2031</v>
      </c>
      <c r="C26" s="73">
        <f t="shared" si="2"/>
        <v>50</v>
      </c>
      <c r="D26" s="73"/>
      <c r="E26" s="73">
        <f t="shared" si="0"/>
        <v>15600</v>
      </c>
      <c r="F26" s="73"/>
      <c r="G26" s="182">
        <f t="shared" si="1"/>
        <v>41652.000000000007</v>
      </c>
    </row>
    <row r="27" spans="2:7">
      <c r="B27" s="71">
        <v>2032</v>
      </c>
      <c r="C27" s="73">
        <f t="shared" si="2"/>
        <v>50</v>
      </c>
      <c r="D27" s="73"/>
      <c r="E27" s="73">
        <f t="shared" si="0"/>
        <v>15600</v>
      </c>
      <c r="F27" s="73"/>
      <c r="G27" s="182">
        <f t="shared" si="1"/>
        <v>41652.000000000007</v>
      </c>
    </row>
    <row r="28" spans="2:7">
      <c r="B28" s="71">
        <v>2033</v>
      </c>
      <c r="C28" s="73">
        <f t="shared" si="2"/>
        <v>50</v>
      </c>
      <c r="D28" s="73"/>
      <c r="E28" s="73">
        <f t="shared" si="0"/>
        <v>15600</v>
      </c>
      <c r="F28" s="73"/>
      <c r="G28" s="182">
        <f t="shared" si="1"/>
        <v>41652.000000000007</v>
      </c>
    </row>
    <row r="29" spans="2:7">
      <c r="B29" s="71">
        <v>2034</v>
      </c>
      <c r="C29" s="73">
        <f t="shared" si="2"/>
        <v>50</v>
      </c>
      <c r="D29" s="73"/>
      <c r="E29" s="73">
        <f t="shared" si="0"/>
        <v>15600</v>
      </c>
      <c r="F29" s="73"/>
      <c r="G29" s="182">
        <f t="shared" si="1"/>
        <v>41652.000000000007</v>
      </c>
    </row>
    <row r="30" spans="2:7">
      <c r="B30" s="71">
        <v>2035</v>
      </c>
      <c r="C30" s="73">
        <f t="shared" si="2"/>
        <v>50</v>
      </c>
      <c r="D30" s="73"/>
      <c r="E30" s="73">
        <f t="shared" si="0"/>
        <v>15600</v>
      </c>
      <c r="F30" s="73"/>
      <c r="G30" s="182">
        <f t="shared" si="1"/>
        <v>41652.000000000007</v>
      </c>
    </row>
    <row r="31" spans="2:7">
      <c r="B31" s="71">
        <v>2036</v>
      </c>
      <c r="C31" s="73">
        <f t="shared" si="2"/>
        <v>50</v>
      </c>
      <c r="D31" s="73"/>
      <c r="E31" s="73">
        <f t="shared" si="0"/>
        <v>15600</v>
      </c>
      <c r="F31" s="73"/>
      <c r="G31" s="182">
        <f t="shared" si="1"/>
        <v>41652.000000000007</v>
      </c>
    </row>
    <row r="32" spans="2:7">
      <c r="B32" s="71">
        <v>2037</v>
      </c>
      <c r="C32" s="73">
        <f t="shared" si="2"/>
        <v>50</v>
      </c>
      <c r="D32" s="73"/>
      <c r="E32" s="73">
        <f t="shared" si="0"/>
        <v>15600</v>
      </c>
      <c r="F32" s="73"/>
      <c r="G32" s="182">
        <f t="shared" si="1"/>
        <v>41652.000000000007</v>
      </c>
    </row>
    <row r="33" spans="2:7">
      <c r="B33" s="71">
        <v>2038</v>
      </c>
      <c r="C33" s="73">
        <f t="shared" si="2"/>
        <v>50</v>
      </c>
      <c r="D33" s="73"/>
      <c r="E33" s="73">
        <f t="shared" si="0"/>
        <v>15600</v>
      </c>
      <c r="F33" s="73"/>
      <c r="G33" s="182">
        <f t="shared" si="1"/>
        <v>41652.000000000007</v>
      </c>
    </row>
    <row r="34" spans="2:7">
      <c r="B34" s="71">
        <v>2039</v>
      </c>
      <c r="C34" s="73">
        <f t="shared" si="2"/>
        <v>50</v>
      </c>
      <c r="D34" s="73"/>
      <c r="E34" s="73">
        <f t="shared" si="0"/>
        <v>15600</v>
      </c>
      <c r="F34" s="73"/>
      <c r="G34" s="182">
        <f t="shared" si="1"/>
        <v>41652.000000000007</v>
      </c>
    </row>
    <row r="35" spans="2:7">
      <c r="B35" s="71">
        <v>2040</v>
      </c>
      <c r="C35" s="73">
        <f t="shared" si="2"/>
        <v>50</v>
      </c>
      <c r="D35" s="73"/>
      <c r="E35" s="73">
        <f t="shared" si="0"/>
        <v>15600</v>
      </c>
      <c r="F35" s="73"/>
      <c r="G35" s="182">
        <f t="shared" si="1"/>
        <v>41652.000000000007</v>
      </c>
    </row>
    <row r="36" spans="2:7">
      <c r="B36" s="71">
        <v>2041</v>
      </c>
      <c r="C36" s="73">
        <f t="shared" si="2"/>
        <v>50</v>
      </c>
      <c r="D36" s="73"/>
      <c r="E36" s="73">
        <f t="shared" si="0"/>
        <v>15600</v>
      </c>
      <c r="F36" s="73"/>
      <c r="G36" s="182">
        <f t="shared" si="1"/>
        <v>41652.000000000007</v>
      </c>
    </row>
    <row r="37" spans="2:7">
      <c r="B37" s="71">
        <v>2042</v>
      </c>
      <c r="C37" s="73">
        <f t="shared" si="2"/>
        <v>50</v>
      </c>
      <c r="D37" s="73"/>
      <c r="E37" s="73">
        <f t="shared" si="0"/>
        <v>15600</v>
      </c>
      <c r="F37" s="73"/>
      <c r="G37" s="182">
        <f t="shared" si="1"/>
        <v>41652.000000000007</v>
      </c>
    </row>
    <row r="38" spans="2:7">
      <c r="B38" s="71">
        <v>2043</v>
      </c>
      <c r="C38" s="73">
        <f t="shared" si="2"/>
        <v>50</v>
      </c>
      <c r="D38" s="73"/>
      <c r="E38" s="73">
        <f t="shared" si="0"/>
        <v>15600</v>
      </c>
      <c r="F38" s="73"/>
      <c r="G38" s="182">
        <f t="shared" si="1"/>
        <v>41652.000000000007</v>
      </c>
    </row>
    <row r="39" spans="2:7">
      <c r="B39" s="71">
        <v>2044</v>
      </c>
      <c r="C39" s="73">
        <f t="shared" si="2"/>
        <v>50</v>
      </c>
      <c r="D39" s="73"/>
      <c r="E39" s="73">
        <f t="shared" si="0"/>
        <v>15600</v>
      </c>
      <c r="F39" s="73"/>
      <c r="G39" s="182">
        <f t="shared" si="1"/>
        <v>41652.000000000007</v>
      </c>
    </row>
    <row r="40" spans="2:7">
      <c r="B40" s="15"/>
      <c r="C40" s="117"/>
      <c r="D40" s="117"/>
      <c r="E40" s="117"/>
      <c r="F40" s="117"/>
      <c r="G40" s="117"/>
    </row>
    <row r="42" spans="2:7">
      <c r="B42" s="198" t="s">
        <v>211</v>
      </c>
      <c r="C42" s="198"/>
      <c r="D42" s="198"/>
      <c r="E42" s="198"/>
      <c r="F42" s="198"/>
      <c r="G42" s="198"/>
    </row>
    <row r="43" spans="2:7">
      <c r="B43" s="198"/>
      <c r="C43" s="198"/>
      <c r="D43" s="198"/>
      <c r="E43" s="198"/>
      <c r="F43" s="198"/>
      <c r="G43" s="198"/>
    </row>
    <row r="44" spans="2:7">
      <c r="B44" s="198"/>
      <c r="C44" s="198"/>
      <c r="D44" s="198"/>
      <c r="E44" s="198"/>
      <c r="F44" s="198"/>
      <c r="G44" s="198"/>
    </row>
    <row r="45" spans="2:7">
      <c r="B45" s="198"/>
      <c r="C45" s="198"/>
      <c r="D45" s="198"/>
      <c r="E45" s="198"/>
      <c r="F45" s="198"/>
      <c r="G45" s="198"/>
    </row>
    <row r="46" spans="2:7">
      <c r="B46" s="198"/>
      <c r="C46" s="198"/>
      <c r="D46" s="198"/>
      <c r="E46" s="198"/>
      <c r="F46" s="198"/>
      <c r="G46" s="198"/>
    </row>
    <row r="48" spans="2:7" ht="12.75" customHeight="1">
      <c r="B48" s="197" t="s">
        <v>212</v>
      </c>
      <c r="C48" s="197"/>
      <c r="D48" s="197"/>
      <c r="E48" s="197"/>
      <c r="F48" s="197"/>
      <c r="G48" s="197"/>
    </row>
    <row r="49" spans="2:14">
      <c r="B49" s="197"/>
      <c r="C49" s="197"/>
      <c r="D49" s="197"/>
      <c r="E49" s="197"/>
      <c r="F49" s="197"/>
      <c r="G49" s="197"/>
    </row>
    <row r="50" spans="2:14">
      <c r="B50" s="197"/>
      <c r="C50" s="197"/>
      <c r="D50" s="197"/>
      <c r="E50" s="197"/>
      <c r="F50" s="197"/>
      <c r="G50" s="197"/>
    </row>
    <row r="51" spans="2:14">
      <c r="B51" s="197"/>
      <c r="C51" s="197"/>
      <c r="D51" s="197"/>
      <c r="E51" s="197"/>
      <c r="F51" s="197"/>
      <c r="G51" s="197"/>
    </row>
    <row r="52" spans="2:14">
      <c r="B52" s="197"/>
      <c r="C52" s="197"/>
      <c r="D52" s="197"/>
      <c r="E52" s="197"/>
      <c r="F52" s="197"/>
      <c r="G52" s="197"/>
    </row>
    <row r="53" spans="2:14">
      <c r="B53" s="197"/>
      <c r="C53" s="197"/>
      <c r="D53" s="197"/>
      <c r="E53" s="197"/>
      <c r="F53" s="197"/>
      <c r="G53" s="197"/>
    </row>
    <row r="54" spans="2:14">
      <c r="B54" s="197"/>
      <c r="C54" s="197"/>
      <c r="D54" s="197"/>
      <c r="E54" s="197"/>
      <c r="F54" s="197"/>
      <c r="G54" s="197"/>
    </row>
    <row r="55" spans="2:14">
      <c r="B55" s="197"/>
      <c r="C55" s="197"/>
      <c r="D55" s="197"/>
      <c r="E55" s="197"/>
      <c r="F55" s="197"/>
      <c r="G55" s="197"/>
    </row>
    <row r="56" spans="2:14">
      <c r="B56" s="1" t="s">
        <v>206</v>
      </c>
    </row>
    <row r="57" spans="2:14" ht="12.75" customHeight="1">
      <c r="B57" s="197" t="s">
        <v>213</v>
      </c>
      <c r="C57" s="197"/>
      <c r="D57" s="197"/>
      <c r="E57" s="197"/>
      <c r="F57" s="197"/>
      <c r="G57" s="197"/>
      <c r="H57" s="170"/>
      <c r="I57" s="170"/>
      <c r="J57" s="170"/>
      <c r="K57" s="170"/>
      <c r="L57" s="170"/>
      <c r="M57" s="170"/>
      <c r="N57" s="170"/>
    </row>
    <row r="58" spans="2:14">
      <c r="B58" s="197"/>
      <c r="C58" s="197"/>
      <c r="D58" s="197"/>
      <c r="E58" s="197"/>
      <c r="F58" s="197"/>
      <c r="G58" s="197"/>
    </row>
    <row r="70" spans="2:5">
      <c r="B70" s="1" t="s">
        <v>216</v>
      </c>
      <c r="E70" s="46">
        <v>0.03</v>
      </c>
    </row>
    <row r="71" spans="2:5">
      <c r="B71" s="1" t="s">
        <v>217</v>
      </c>
      <c r="E71" s="46">
        <v>0.28999999999999998</v>
      </c>
    </row>
    <row r="72" spans="2:5">
      <c r="B72" s="1" t="s">
        <v>218</v>
      </c>
      <c r="E72" s="46">
        <v>0.22</v>
      </c>
    </row>
    <row r="73" spans="2:5">
      <c r="B73" s="1" t="s">
        <v>219</v>
      </c>
      <c r="E73" s="46">
        <v>0.18</v>
      </c>
    </row>
    <row r="74" spans="2:5">
      <c r="B74" s="1" t="s">
        <v>220</v>
      </c>
      <c r="E74" s="46">
        <v>0.24</v>
      </c>
    </row>
    <row r="75" spans="2:5">
      <c r="B75" s="1" t="s">
        <v>221</v>
      </c>
      <c r="E75" s="46">
        <v>0.14000000000000001</v>
      </c>
    </row>
    <row r="76" spans="2:5">
      <c r="B76" s="1" t="s">
        <v>222</v>
      </c>
      <c r="E76" s="46">
        <v>7.0000000000000007E-2</v>
      </c>
    </row>
    <row r="77" spans="2:5">
      <c r="B77" s="1" t="s">
        <v>223</v>
      </c>
      <c r="E77" s="46">
        <v>0.3</v>
      </c>
    </row>
    <row r="78" spans="2:5">
      <c r="B78" s="1" t="s">
        <v>224</v>
      </c>
      <c r="E78" s="46">
        <v>0.28999999999999998</v>
      </c>
    </row>
    <row r="79" spans="2:5">
      <c r="B79" s="1" t="s">
        <v>225</v>
      </c>
      <c r="E79" s="46">
        <v>0.59</v>
      </c>
    </row>
    <row r="80" spans="2:5">
      <c r="B80" s="1" t="s">
        <v>226</v>
      </c>
      <c r="E80" s="46">
        <v>0.1</v>
      </c>
    </row>
    <row r="81" spans="2:5">
      <c r="B81" s="1" t="s">
        <v>227</v>
      </c>
      <c r="E81" s="46">
        <v>0.22</v>
      </c>
    </row>
    <row r="82" spans="2:5">
      <c r="E82" s="46">
        <f>SUM(E70:E81)</f>
        <v>2.6700000000000004</v>
      </c>
    </row>
  </sheetData>
  <mergeCells count="7">
    <mergeCell ref="C8:E8"/>
    <mergeCell ref="G8:G10"/>
    <mergeCell ref="B57:G58"/>
    <mergeCell ref="B42:G46"/>
    <mergeCell ref="B48:G55"/>
    <mergeCell ref="C9:C10"/>
    <mergeCell ref="E9:E10"/>
  </mergeCells>
  <printOptions horizontalCentered="1"/>
  <pageMargins left="1" right="1" top="1" bottom="1" header="0.5" footer="0.5"/>
  <pageSetup scale="65" orientation="landscape" r:id="rId1"/>
  <headerFooter>
    <oddHeader>&amp;R&amp;"Arial,Bold"&amp;28DRAFT</oddHeader>
    <oddFooter>&amp;L&amp;"Arial,Italic"&amp;8Prepared by EPS  &amp;D&amp;R&amp;"Arial,Italic"&amp;6&amp;Z&amp;F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7" tint="0.79998168889431442"/>
    <pageSetUpPr autoPageBreaks="0" fitToPage="1"/>
  </sheetPr>
  <dimension ref="A1:E29"/>
  <sheetViews>
    <sheetView zoomScaleNormal="100" workbookViewId="0">
      <selection activeCell="F24" sqref="F24"/>
    </sheetView>
  </sheetViews>
  <sheetFormatPr defaultColWidth="9.140625" defaultRowHeight="12.75"/>
  <cols>
    <col min="1" max="1" width="11.42578125" style="1" customWidth="1"/>
    <col min="2" max="2" width="50.28515625" style="1" customWidth="1"/>
    <col min="3" max="4" width="16.7109375" style="1" customWidth="1"/>
    <col min="5" max="5" width="9.140625" style="1"/>
    <col min="6" max="6" width="9.7109375" style="1" bestFit="1" customWidth="1"/>
    <col min="7" max="16384" width="9.140625" style="1"/>
  </cols>
  <sheetData>
    <row r="1" spans="1:5">
      <c r="A1" s="13"/>
    </row>
    <row r="2" spans="1:5">
      <c r="A2" s="13"/>
      <c r="B2" s="2" t="str">
        <f>Index!B20</f>
        <v>Table 8</v>
      </c>
    </row>
    <row r="3" spans="1:5">
      <c r="A3" s="13"/>
      <c r="B3" s="2" t="str">
        <f>Index!B1</f>
        <v>Crescent City Front Street Improvement Project</v>
      </c>
    </row>
    <row r="4" spans="1:5">
      <c r="B4" s="2" t="str">
        <f>Index!B2</f>
        <v>Benefit Cost Analysis</v>
      </c>
      <c r="E4" s="42"/>
    </row>
    <row r="5" spans="1:5">
      <c r="B5" s="2" t="s">
        <v>83</v>
      </c>
      <c r="E5" s="42"/>
    </row>
    <row r="6" spans="1:5">
      <c r="E6" s="42"/>
    </row>
    <row r="7" spans="1:5">
      <c r="B7" s="23"/>
      <c r="C7" s="23"/>
      <c r="D7" s="23"/>
      <c r="E7" s="76"/>
    </row>
    <row r="8" spans="1:5" ht="25.5" customHeight="1">
      <c r="B8" s="24"/>
      <c r="C8" s="24"/>
      <c r="D8" s="195" t="s">
        <v>87</v>
      </c>
      <c r="E8" s="76"/>
    </row>
    <row r="9" spans="1:5">
      <c r="B9" s="25" t="s">
        <v>36</v>
      </c>
      <c r="C9" s="123" t="s">
        <v>37</v>
      </c>
      <c r="D9" s="195"/>
      <c r="E9" s="76"/>
    </row>
    <row r="10" spans="1:5">
      <c r="B10" s="34"/>
      <c r="C10" s="34"/>
      <c r="D10" s="34"/>
      <c r="E10" s="76"/>
    </row>
    <row r="11" spans="1:5">
      <c r="B11" s="24"/>
      <c r="C11" s="24"/>
      <c r="D11" s="24"/>
      <c r="E11" s="42"/>
    </row>
    <row r="12" spans="1:5">
      <c r="B12" s="25" t="s">
        <v>165</v>
      </c>
      <c r="C12" s="24"/>
      <c r="D12" s="24"/>
      <c r="E12" s="42"/>
    </row>
    <row r="13" spans="1:5">
      <c r="B13" s="82" t="s">
        <v>166</v>
      </c>
      <c r="C13" s="126">
        <v>54</v>
      </c>
      <c r="D13" s="83"/>
    </row>
    <row r="14" spans="1:5">
      <c r="B14" s="82" t="s">
        <v>191</v>
      </c>
      <c r="C14" s="125">
        <f>0.057+0.052+0.062+0.055+0.057+0.058</f>
        <v>0.34099999999999997</v>
      </c>
      <c r="D14" s="84"/>
    </row>
    <row r="15" spans="1:5">
      <c r="B15" s="82" t="s">
        <v>98</v>
      </c>
      <c r="C15" s="124">
        <v>5</v>
      </c>
      <c r="D15" s="85"/>
    </row>
    <row r="16" spans="1:5">
      <c r="B16" s="82" t="s">
        <v>97</v>
      </c>
      <c r="C16" s="144">
        <f>C14*5280*C15*12/9</f>
        <v>12003.199999999999</v>
      </c>
      <c r="D16" s="85"/>
    </row>
    <row r="17" spans="2:4">
      <c r="B17" s="82" t="s">
        <v>84</v>
      </c>
      <c r="C17" s="124">
        <v>2025</v>
      </c>
      <c r="D17" s="85"/>
    </row>
    <row r="18" spans="2:4">
      <c r="B18" s="27" t="s">
        <v>85</v>
      </c>
      <c r="C18" s="124"/>
      <c r="D18" s="127">
        <f>C13*(C14*5280*C15*12/9)</f>
        <v>648172.79999999993</v>
      </c>
    </row>
    <row r="19" spans="2:4">
      <c r="B19" s="34"/>
      <c r="C19" s="34"/>
      <c r="D19" s="34"/>
    </row>
    <row r="20" spans="2:4" ht="14.25">
      <c r="B20" s="97"/>
      <c r="C20" s="97"/>
      <c r="D20" s="98" t="s">
        <v>86</v>
      </c>
    </row>
    <row r="21" spans="2:4">
      <c r="B21" s="197" t="s">
        <v>197</v>
      </c>
      <c r="C21" s="197"/>
      <c r="D21" s="197"/>
    </row>
    <row r="22" spans="2:4">
      <c r="B22" s="197"/>
      <c r="C22" s="197"/>
      <c r="D22" s="197"/>
    </row>
    <row r="24" spans="2:4">
      <c r="B24" s="197" t="s">
        <v>196</v>
      </c>
      <c r="C24" s="197"/>
      <c r="D24" s="197"/>
    </row>
    <row r="25" spans="2:4">
      <c r="B25" s="197"/>
      <c r="C25" s="197"/>
      <c r="D25" s="197"/>
    </row>
    <row r="26" spans="2:4">
      <c r="B26" s="197"/>
      <c r="C26" s="197"/>
      <c r="D26" s="197"/>
    </row>
    <row r="27" spans="2:4">
      <c r="B27" s="197"/>
      <c r="C27" s="197"/>
      <c r="D27" s="197"/>
    </row>
    <row r="28" spans="2:4">
      <c r="B28" s="197" t="s">
        <v>167</v>
      </c>
      <c r="C28" s="197"/>
      <c r="D28" s="197"/>
    </row>
    <row r="29" spans="2:4">
      <c r="B29" s="197"/>
      <c r="C29" s="197"/>
      <c r="D29" s="197"/>
    </row>
  </sheetData>
  <customSheetViews>
    <customSheetView guid="{91DB263B-35BD-4276-ACB2-FC5FD8A26229}" fitToPage="1">
      <selection activeCell="C55" sqref="C55"/>
      <pageMargins left="1" right="1" top="1" bottom="1" header="0.5" footer="0.5"/>
      <printOptions horizontalCentered="1"/>
      <pageSetup orientation="landscape" r:id="rId1"/>
      <headerFooter>
        <oddHeader>&amp;R&amp;"Arial,Bold"&amp;28DRAFT</oddHeader>
        <oddFooter>&amp;L&amp;"Arial,Italic"&amp;8Prepared by EPS  &amp;D&amp;R&amp;"Arial,Italic"&amp;6&amp;Z&amp;F</oddFooter>
      </headerFooter>
    </customSheetView>
    <customSheetView guid="{6D4EF0D7-55CD-45E8-9233-8CE1EFC9F503}" fitToPage="1">
      <selection activeCell="C55" sqref="C55"/>
      <pageMargins left="1" right="1" top="1" bottom="1" header="0.5" footer="0.5"/>
      <printOptions horizontalCentered="1"/>
      <pageSetup orientation="landscape" r:id="rId2"/>
      <headerFooter>
        <oddHeader>&amp;R&amp;"Arial,Bold"&amp;28DRAFT</oddHeader>
        <oddFooter>&amp;L&amp;"Arial,Italic"&amp;8Prepared by EPS  &amp;D&amp;R&amp;"Arial,Italic"&amp;6&amp;Z&amp;F</oddFooter>
      </headerFooter>
    </customSheetView>
    <customSheetView guid="{6784BEB2-0CFB-4FEE-9718-BB80D0DF60E0}" fitToPage="1">
      <selection activeCell="E32" sqref="E32"/>
      <pageMargins left="1" right="1" top="1" bottom="1" header="0.5" footer="0.5"/>
      <printOptions horizontalCentered="1"/>
      <pageSetup orientation="landscape" r:id="rId3"/>
      <headerFooter>
        <oddHeader>&amp;R&amp;"Arial,Bold"&amp;28DRAFT</oddHeader>
        <oddFooter>&amp;L&amp;"Arial,Italic"&amp;8Prepared by EPS  &amp;D&amp;R&amp;"Arial,Italic"&amp;6&amp;Z&amp;F</oddFooter>
      </headerFooter>
    </customSheetView>
    <customSheetView guid="{137ACAA3-F4FC-4608-9431-D9BEC285296D}" fitToPage="1" printArea="1">
      <selection activeCell="C55" sqref="C55"/>
      <pageMargins left="1" right="1" top="1" bottom="1" header="0.5" footer="0.5"/>
      <printOptions horizontalCentered="1"/>
      <pageSetup orientation="landscape" r:id="rId4"/>
      <headerFooter>
        <oddHeader>&amp;R&amp;"Arial,Bold"&amp;28DRAFT</oddHeader>
        <oddFooter>&amp;L&amp;"Arial,Italic"&amp;8Prepared by EPS  &amp;D&amp;R&amp;"Arial,Italic"&amp;6&amp;Z&amp;F</oddFooter>
      </headerFooter>
    </customSheetView>
    <customSheetView guid="{2C4C3456-C7CD-4A92-A41E-A9C58787EDA1}" fitToPage="1" printArea="1">
      <selection activeCell="C55" sqref="C55"/>
      <pageMargins left="1" right="1" top="1" bottom="1" header="0.5" footer="0.5"/>
      <printOptions horizontalCentered="1"/>
      <pageSetup orientation="landscape" r:id="rId5"/>
      <headerFooter>
        <oddHeader>&amp;R&amp;"Arial,Bold"&amp;28DRAFT</oddHeader>
        <oddFooter>&amp;L&amp;"Arial,Italic"&amp;8Prepared by EPS  &amp;D&amp;R&amp;"Arial,Italic"&amp;6&amp;Z&amp;F</oddFooter>
      </headerFooter>
    </customSheetView>
    <customSheetView guid="{D66558C1-17BA-459D-A37F-A1688366C2CF}" fitToPage="1" printArea="1">
      <selection activeCell="C55" sqref="C55"/>
      <pageMargins left="1" right="1" top="1" bottom="1" header="0.5" footer="0.5"/>
      <printOptions horizontalCentered="1"/>
      <pageSetup orientation="landscape" r:id="rId6"/>
      <headerFooter>
        <oddHeader>&amp;R&amp;"Arial,Bold"&amp;28DRAFT</oddHeader>
        <oddFooter>&amp;L&amp;"Arial,Italic"&amp;8Prepared by EPS  &amp;D&amp;R&amp;"Arial,Italic"&amp;6&amp;Z&amp;F</oddFooter>
      </headerFooter>
    </customSheetView>
    <customSheetView guid="{F02EAE90-4444-46CB-A08B-4BEB10A4ECE7}" fitToPage="1" printArea="1">
      <selection activeCell="C55" sqref="C55"/>
      <pageMargins left="1" right="1" top="1" bottom="1" header="0.5" footer="0.5"/>
      <printOptions horizontalCentered="1"/>
      <pageSetup orientation="landscape" r:id="rId7"/>
      <headerFooter>
        <oddHeader>&amp;R&amp;"Arial,Bold"&amp;28DRAFT</oddHeader>
        <oddFooter>&amp;L&amp;"Arial,Italic"&amp;8Prepared by EPS  &amp;D&amp;R&amp;"Arial,Italic"&amp;6&amp;Z&amp;F</oddFooter>
      </headerFooter>
    </customSheetView>
    <customSheetView guid="{058538D0-2E33-4BBA-8F0D-D42958A5F072}" fitToPage="1" printArea="1">
      <selection activeCell="C55" sqref="C55"/>
      <pageMargins left="0.75" right="0.75" top="0.75" bottom="0.75" header="0.3" footer="0.3"/>
      <printOptions horizontalCentered="1"/>
      <pageSetup orientation="landscape" horizontalDpi="1200" verticalDpi="1200" r:id="rId8"/>
      <headerFooter scaleWithDoc="0" alignWithMargins="0">
        <oddHeader>&amp;R&amp;"Arial,Bold"&amp;26DRAFT</oddHeader>
        <oddFooter>&amp;L&amp;"Arial,Italic"&amp;8Prepared by EPS  &amp;D&amp;R&amp;"Arial,Italic"&amp;3&amp;Z&amp;F</oddFooter>
      </headerFooter>
    </customSheetView>
    <customSheetView guid="{39C23816-21B1-47A6-A255-46DB5EB8E846}" fitToPage="1" printArea="1">
      <selection activeCell="C55" sqref="C55"/>
      <pageMargins left="1" right="1" top="1" bottom="1" header="0.5" footer="0.5"/>
      <printOptions horizontalCentered="1"/>
      <pageSetup orientation="landscape" r:id="rId9"/>
      <headerFooter>
        <oddHeader>&amp;R&amp;"Arial,Bold"&amp;28DRAFT</oddHeader>
        <oddFooter>&amp;L&amp;"Arial,Italic"&amp;8Prepared by EPS  &amp;D&amp;R&amp;"Arial,Italic"&amp;6&amp;Z&amp;F</oddFooter>
      </headerFooter>
    </customSheetView>
    <customSheetView guid="{439D949C-6213-444A-BC9C-177362F74078}" fitToPage="1" printArea="1">
      <selection activeCell="C55" sqref="C55"/>
      <pageMargins left="1" right="1" top="1" bottom="1" header="0.5" footer="0.5"/>
      <printOptions horizontalCentered="1"/>
      <pageSetup orientation="landscape" r:id="rId10"/>
      <headerFooter>
        <oddHeader>&amp;R&amp;"Arial,Bold"&amp;28DRAFT</oddHeader>
        <oddFooter>&amp;L&amp;"Arial,Italic"&amp;8Prepared by EPS  &amp;D&amp;R&amp;"Arial,Italic"&amp;6&amp;Z&amp;F</oddFooter>
      </headerFooter>
    </customSheetView>
    <customSheetView guid="{15FFB909-55FF-4825-B9C3-60C1C842CC05}" fitToPage="1" printArea="1">
      <selection activeCell="C55" sqref="C55"/>
      <pageMargins left="1" right="1" top="1" bottom="1" header="0.5" footer="0.5"/>
      <printOptions horizontalCentered="1"/>
      <pageSetup orientation="landscape" r:id="rId11"/>
      <headerFooter>
        <oddHeader>&amp;R&amp;"Arial,Bold"&amp;28DRAFT</oddHeader>
        <oddFooter>&amp;L&amp;"Arial,Italic"&amp;8Prepared by EPS  &amp;D&amp;R&amp;"Arial,Italic"&amp;6&amp;Z&amp;F</oddFooter>
      </headerFooter>
    </customSheetView>
    <customSheetView guid="{F73A784B-A9A6-4C46-9B6B-163185550EA2}" fitToPage="1" printArea="1">
      <selection activeCell="C55" sqref="C55"/>
      <pageMargins left="1" right="1" top="1" bottom="1" header="0.5" footer="0.5"/>
      <printOptions horizontalCentered="1"/>
      <pageSetup orientation="landscape" r:id="rId12"/>
      <headerFooter>
        <oddHeader>&amp;R&amp;"Arial,Bold"&amp;28DRAFT</oddHeader>
        <oddFooter>&amp;L&amp;"Arial,Italic"&amp;8Prepared by EPS  &amp;D&amp;R&amp;"Arial,Italic"&amp;6&amp;Z&amp;F</oddFooter>
      </headerFooter>
    </customSheetView>
    <customSheetView guid="{5F8A3C5E-2D1B-413F-AE84-3BAD5B0C6338}" fitToPage="1" printArea="1">
      <selection activeCell="C55" sqref="C55"/>
      <pageMargins left="1" right="1" top="1" bottom="1" header="0.5" footer="0.5"/>
      <printOptions horizontalCentered="1"/>
      <pageSetup orientation="landscape" r:id="rId13"/>
      <headerFooter>
        <oddHeader>&amp;R&amp;"Arial,Bold"&amp;28DRAFT</oddHeader>
        <oddFooter>&amp;L&amp;"Arial,Italic"&amp;8Prepared by EPS  &amp;D&amp;R&amp;"Arial,Italic"&amp;6&amp;Z&amp;F</oddFooter>
      </headerFooter>
    </customSheetView>
    <customSheetView guid="{9D5C1F3A-37BA-4383-AF9B-995CB450E213}" fitToPage="1" printArea="1">
      <selection activeCell="C55" sqref="C55"/>
      <pageMargins left="1" right="1" top="1" bottom="1" header="0.5" footer="0.5"/>
      <printOptions horizontalCentered="1"/>
      <pageSetup orientation="landscape" r:id="rId14"/>
      <headerFooter>
        <oddHeader>&amp;R&amp;"Arial,Bold"&amp;28DRAFT</oddHeader>
        <oddFooter>&amp;L&amp;"Arial,Italic"&amp;8Prepared by EPS  &amp;D&amp;R&amp;"Arial,Italic"&amp;6&amp;Z&amp;F</oddFooter>
      </headerFooter>
    </customSheetView>
    <customSheetView guid="{79E8FB63-FAB1-401F-8376-4C995C38C9B5}" fitToPage="1" printArea="1">
      <selection activeCell="C55" sqref="C55"/>
      <pageMargins left="1" right="1" top="1" bottom="1" header="0.5" footer="0.5"/>
      <printOptions horizontalCentered="1"/>
      <pageSetup orientation="landscape" r:id="rId15"/>
      <headerFooter>
        <oddHeader>&amp;R&amp;"Arial,Bold"&amp;28DRAFT</oddHeader>
        <oddFooter>&amp;L&amp;"Arial,Italic"&amp;8Prepared by EPS  &amp;D&amp;R&amp;"Arial,Italic"&amp;6&amp;Z&amp;F</oddFooter>
      </headerFooter>
    </customSheetView>
    <customSheetView guid="{8729F7E6-15AB-4F73-A249-EE4D80E7409A}" fitToPage="1" printArea="1">
      <selection activeCell="C55" sqref="C55"/>
      <pageMargins left="1" right="1" top="1" bottom="1" header="0.5" footer="0.5"/>
      <printOptions horizontalCentered="1"/>
      <pageSetup orientation="landscape" r:id="rId16"/>
      <headerFooter>
        <oddHeader>&amp;R&amp;"Arial,Bold"&amp;28DRAFT</oddHeader>
        <oddFooter>&amp;L&amp;"Arial,Italic"&amp;8Prepared by EPS  &amp;D&amp;R&amp;"Arial,Italic"&amp;6&amp;Z&amp;F</oddFooter>
      </headerFooter>
    </customSheetView>
    <customSheetView guid="{C37D0059-2E05-47AA-BEF7-B199FE45C44F}" fitToPage="1" printArea="1">
      <selection activeCell="C55" sqref="C55"/>
      <pageMargins left="1" right="1" top="1" bottom="1" header="0.5" footer="0.5"/>
      <printOptions horizontalCentered="1"/>
      <pageSetup orientation="landscape" r:id="rId17"/>
      <headerFooter>
        <oddHeader>&amp;R&amp;"Arial,Bold"&amp;28DRAFT</oddHeader>
        <oddFooter>&amp;L&amp;"Arial,Italic"&amp;8Prepared by EPS  &amp;D&amp;R&amp;"Arial,Italic"&amp;6&amp;Z&amp;F</oddFooter>
      </headerFooter>
    </customSheetView>
  </customSheetViews>
  <mergeCells count="4">
    <mergeCell ref="D8:D9"/>
    <mergeCell ref="B28:D29"/>
    <mergeCell ref="B24:D27"/>
    <mergeCell ref="B21:D22"/>
  </mergeCells>
  <printOptions horizontalCentered="1"/>
  <pageMargins left="1" right="1" top="1" bottom="1" header="0.5" footer="0.5"/>
  <pageSetup orientation="landscape" r:id="rId18"/>
  <headerFooter>
    <oddHeader>&amp;R&amp;"Arial,Bold"&amp;28DRAFT</oddHeader>
    <oddFooter>&amp;L&amp;"Arial,Italic"&amp;8Prepared by EPS  &amp;D&amp;R&amp;"Arial,Italic"&amp;6&amp;Z&amp;F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7" tint="0.79998168889431442"/>
    <pageSetUpPr autoPageBreaks="0" fitToPage="1"/>
  </sheetPr>
  <dimension ref="A1:I28"/>
  <sheetViews>
    <sheetView topLeftCell="A16" zoomScaleNormal="100" workbookViewId="0">
      <selection sqref="A1:XFD1"/>
    </sheetView>
  </sheetViews>
  <sheetFormatPr defaultColWidth="9.140625" defaultRowHeight="12.75"/>
  <cols>
    <col min="1" max="1" width="11.42578125" style="1" customWidth="1"/>
    <col min="2" max="2" width="48.5703125" style="1" customWidth="1"/>
    <col min="3" max="4" width="16.7109375" style="1" customWidth="1"/>
    <col min="5" max="16384" width="9.140625" style="1"/>
  </cols>
  <sheetData>
    <row r="1" spans="1:5">
      <c r="A1" s="13"/>
    </row>
    <row r="2" spans="1:5">
      <c r="A2" s="13"/>
      <c r="B2" s="2" t="str">
        <f>Index!B21</f>
        <v>Table 9</v>
      </c>
    </row>
    <row r="3" spans="1:5">
      <c r="A3" s="13"/>
      <c r="B3" s="2" t="str">
        <f>Index!B1</f>
        <v>Crescent City Front Street Improvement Project</v>
      </c>
    </row>
    <row r="4" spans="1:5">
      <c r="B4" s="2" t="str">
        <f>Index!B2</f>
        <v>Benefit Cost Analysis</v>
      </c>
      <c r="E4" s="42"/>
    </row>
    <row r="5" spans="1:5">
      <c r="B5" s="2" t="s">
        <v>136</v>
      </c>
      <c r="E5" s="42"/>
    </row>
    <row r="6" spans="1:5">
      <c r="E6" s="42"/>
    </row>
    <row r="7" spans="1:5">
      <c r="B7" s="23"/>
      <c r="C7" s="23"/>
      <c r="D7" s="23"/>
      <c r="E7" s="76"/>
    </row>
    <row r="8" spans="1:5">
      <c r="B8" s="24"/>
      <c r="C8" s="24"/>
      <c r="D8" s="195" t="s">
        <v>81</v>
      </c>
      <c r="E8" s="76"/>
    </row>
    <row r="9" spans="1:5">
      <c r="B9" s="25" t="s">
        <v>36</v>
      </c>
      <c r="C9" s="28" t="s">
        <v>49</v>
      </c>
      <c r="D9" s="195"/>
      <c r="E9" s="76"/>
    </row>
    <row r="10" spans="1:5">
      <c r="B10" s="34"/>
      <c r="C10" s="34"/>
      <c r="D10" s="34"/>
      <c r="E10" s="76"/>
    </row>
    <row r="11" spans="1:5">
      <c r="B11" s="24"/>
      <c r="C11" s="24"/>
      <c r="D11" s="24"/>
      <c r="E11" s="42"/>
    </row>
    <row r="12" spans="1:5">
      <c r="B12" s="25" t="s">
        <v>51</v>
      </c>
      <c r="C12" s="24"/>
      <c r="D12" s="24"/>
      <c r="E12" s="42"/>
    </row>
    <row r="13" spans="1:5">
      <c r="B13" s="82" t="s">
        <v>52</v>
      </c>
      <c r="C13" s="26" t="s">
        <v>50</v>
      </c>
      <c r="D13" s="83">
        <v>2024</v>
      </c>
      <c r="E13" s="42"/>
    </row>
    <row r="14" spans="1:5">
      <c r="B14" s="82" t="s">
        <v>53</v>
      </c>
      <c r="C14" s="26" t="s">
        <v>57</v>
      </c>
      <c r="D14" s="83">
        <v>2044</v>
      </c>
    </row>
    <row r="15" spans="1:5">
      <c r="B15" s="82" t="s">
        <v>54</v>
      </c>
      <c r="C15" s="26" t="s">
        <v>58</v>
      </c>
      <c r="D15" s="84">
        <v>40</v>
      </c>
    </row>
    <row r="16" spans="1:5">
      <c r="B16" s="82" t="s">
        <v>55</v>
      </c>
      <c r="C16" s="86" t="s">
        <v>59</v>
      </c>
      <c r="D16" s="85">
        <f>D15-(D14-D13)</f>
        <v>20</v>
      </c>
    </row>
    <row r="17" spans="2:9">
      <c r="B17" s="87"/>
      <c r="C17" s="87"/>
      <c r="D17" s="87"/>
      <c r="I17" s="80"/>
    </row>
    <row r="18" spans="2:9">
      <c r="B18" s="25"/>
      <c r="C18" s="25"/>
      <c r="D18" s="25"/>
    </row>
    <row r="19" spans="2:9">
      <c r="B19" s="25" t="s">
        <v>89</v>
      </c>
      <c r="C19" s="28" t="s">
        <v>60</v>
      </c>
      <c r="D19" s="88">
        <f>'Const Cost'!F12</f>
        <v>13379947</v>
      </c>
    </row>
    <row r="20" spans="2:9">
      <c r="B20" s="89"/>
      <c r="C20" s="25"/>
      <c r="D20" s="90"/>
    </row>
    <row r="21" spans="2:9">
      <c r="B21" s="91" t="s">
        <v>56</v>
      </c>
      <c r="C21" s="92" t="s">
        <v>61</v>
      </c>
      <c r="D21" s="93">
        <f>D19/D15</f>
        <v>334498.67499999999</v>
      </c>
    </row>
    <row r="22" spans="2:9">
      <c r="B22" s="27"/>
      <c r="C22" s="25"/>
      <c r="D22" s="90"/>
    </row>
    <row r="23" spans="2:9">
      <c r="B23" s="91" t="s">
        <v>239</v>
      </c>
      <c r="C23" s="92" t="s">
        <v>62</v>
      </c>
      <c r="D23" s="93">
        <f>D21*(D14-D13)</f>
        <v>6689973.5</v>
      </c>
    </row>
    <row r="24" spans="2:9">
      <c r="B24" s="91"/>
      <c r="C24" s="92"/>
      <c r="D24" s="90"/>
    </row>
    <row r="25" spans="2:9">
      <c r="B25" s="94" t="s">
        <v>238</v>
      </c>
      <c r="C25" s="95" t="s">
        <v>63</v>
      </c>
      <c r="D25" s="96">
        <f>D19-D23</f>
        <v>6689973.5</v>
      </c>
    </row>
    <row r="26" spans="2:9">
      <c r="B26" s="34"/>
      <c r="C26" s="34"/>
      <c r="D26" s="34"/>
    </row>
    <row r="27" spans="2:9" ht="14.25">
      <c r="B27" s="97"/>
      <c r="C27" s="97"/>
      <c r="D27" s="98" t="s">
        <v>64</v>
      </c>
    </row>
    <row r="28" spans="2:9">
      <c r="B28" s="1" t="s">
        <v>135</v>
      </c>
    </row>
  </sheetData>
  <customSheetViews>
    <customSheetView guid="{91DB263B-35BD-4276-ACB2-FC5FD8A26229}" fitToPage="1">
      <selection activeCell="C55" sqref="C55"/>
      <pageMargins left="1" right="1" top="1" bottom="1" header="0.5" footer="0.5"/>
      <printOptions horizontalCentered="1"/>
      <pageSetup orientation="landscape" r:id="rId1"/>
      <headerFooter>
        <oddHeader>&amp;R&amp;"Arial,Bold"&amp;28DRAFT</oddHeader>
        <oddFooter>&amp;L&amp;"Arial,Italic"&amp;8Prepared by EPS  &amp;D&amp;R&amp;"Arial,Italic"&amp;6&amp;Z&amp;F</oddFooter>
      </headerFooter>
    </customSheetView>
    <customSheetView guid="{6D4EF0D7-55CD-45E8-9233-8CE1EFC9F503}" fitToPage="1">
      <selection activeCell="C55" sqref="C55"/>
      <pageMargins left="1" right="1" top="1" bottom="1" header="0.5" footer="0.5"/>
      <printOptions horizontalCentered="1"/>
      <pageSetup orientation="landscape" r:id="rId2"/>
      <headerFooter>
        <oddHeader>&amp;R&amp;"Arial,Bold"&amp;28DRAFT</oddHeader>
        <oddFooter>&amp;L&amp;"Arial,Italic"&amp;8Prepared by EPS  &amp;D&amp;R&amp;"Arial,Italic"&amp;6&amp;Z&amp;F</oddFooter>
      </headerFooter>
    </customSheetView>
    <customSheetView guid="{6784BEB2-0CFB-4FEE-9718-BB80D0DF60E0}" fitToPage="1">
      <selection activeCell="D26" sqref="D26"/>
      <pageMargins left="1" right="1" top="1" bottom="1" header="0.5" footer="0.5"/>
      <printOptions horizontalCentered="1"/>
      <pageSetup orientation="landscape" r:id="rId3"/>
      <headerFooter>
        <oddHeader>&amp;R&amp;"Arial,Bold"&amp;28DRAFT</oddHeader>
        <oddFooter>&amp;L&amp;"Arial,Italic"&amp;8Prepared by EPS  &amp;D&amp;R&amp;"Arial,Italic"&amp;6&amp;Z&amp;F</oddFooter>
      </headerFooter>
    </customSheetView>
    <customSheetView guid="{137ACAA3-F4FC-4608-9431-D9BEC285296D}" fitToPage="1" printArea="1">
      <selection activeCell="C55" sqref="C55"/>
      <pageMargins left="1" right="1" top="1" bottom="1" header="0.5" footer="0.5"/>
      <printOptions horizontalCentered="1"/>
      <pageSetup orientation="landscape" r:id="rId4"/>
      <headerFooter>
        <oddHeader>&amp;R&amp;"Arial,Bold"&amp;28DRAFT</oddHeader>
        <oddFooter>&amp;L&amp;"Arial,Italic"&amp;8Prepared by EPS  &amp;D&amp;R&amp;"Arial,Italic"&amp;6&amp;Z&amp;F</oddFooter>
      </headerFooter>
    </customSheetView>
    <customSheetView guid="{2C4C3456-C7CD-4A92-A41E-A9C58787EDA1}" fitToPage="1" printArea="1">
      <selection activeCell="C55" sqref="C55"/>
      <pageMargins left="1" right="1" top="1" bottom="1" header="0.5" footer="0.5"/>
      <printOptions horizontalCentered="1"/>
      <pageSetup orientation="landscape" r:id="rId5"/>
      <headerFooter>
        <oddHeader>&amp;R&amp;"Arial,Bold"&amp;28DRAFT</oddHeader>
        <oddFooter>&amp;L&amp;"Arial,Italic"&amp;8Prepared by EPS  &amp;D&amp;R&amp;"Arial,Italic"&amp;6&amp;Z&amp;F</oddFooter>
      </headerFooter>
    </customSheetView>
    <customSheetView guid="{D66558C1-17BA-459D-A37F-A1688366C2CF}" fitToPage="1" printArea="1">
      <selection activeCell="C55" sqref="C55"/>
      <pageMargins left="1" right="1" top="1" bottom="1" header="0.5" footer="0.5"/>
      <printOptions horizontalCentered="1"/>
      <pageSetup orientation="landscape" r:id="rId6"/>
      <headerFooter>
        <oddHeader>&amp;R&amp;"Arial,Bold"&amp;28DRAFT</oddHeader>
        <oddFooter>&amp;L&amp;"Arial,Italic"&amp;8Prepared by EPS  &amp;D&amp;R&amp;"Arial,Italic"&amp;6&amp;Z&amp;F</oddFooter>
      </headerFooter>
    </customSheetView>
    <customSheetView guid="{F02EAE90-4444-46CB-A08B-4BEB10A4ECE7}" fitToPage="1" printArea="1">
      <selection activeCell="C55" sqref="C55"/>
      <pageMargins left="1" right="1" top="1" bottom="1" header="0.5" footer="0.5"/>
      <printOptions horizontalCentered="1"/>
      <pageSetup orientation="landscape" r:id="rId7"/>
      <headerFooter>
        <oddHeader>&amp;R&amp;"Arial,Bold"&amp;28DRAFT</oddHeader>
        <oddFooter>&amp;L&amp;"Arial,Italic"&amp;8Prepared by EPS  &amp;D&amp;R&amp;"Arial,Italic"&amp;6&amp;Z&amp;F</oddFooter>
      </headerFooter>
    </customSheetView>
    <customSheetView guid="{058538D0-2E33-4BBA-8F0D-D42958A5F072}" fitToPage="1" printArea="1">
      <selection activeCell="C55" sqref="C55"/>
      <pageMargins left="1" right="1" top="1" bottom="1" header="0.5" footer="0.5"/>
      <printOptions horizontalCentered="1"/>
      <pageSetup orientation="landscape" r:id="rId8"/>
      <headerFooter>
        <oddHeader>&amp;R&amp;"Arial,Bold"&amp;28DRAFT</oddHeader>
        <oddFooter>&amp;L&amp;"Arial,Italic"&amp;8Prepared by EPS  &amp;D&amp;R&amp;"Arial,Italic"&amp;6&amp;Z&amp;F</oddFooter>
      </headerFooter>
    </customSheetView>
    <customSheetView guid="{39C23816-21B1-47A6-A255-46DB5EB8E846}" fitToPage="1" printArea="1">
      <selection activeCell="C55" sqref="C55"/>
      <pageMargins left="0.75" right="0.75" top="0.75" bottom="0.75" header="0.3" footer="0.3"/>
      <printOptions horizontalCentered="1"/>
      <pageSetup orientation="landscape" horizontalDpi="1200" verticalDpi="1200" r:id="rId9"/>
      <headerFooter scaleWithDoc="0" alignWithMargins="0">
        <oddHeader>&amp;R&amp;"Arial,Bold"&amp;26DRAFT</oddHeader>
        <oddFooter>&amp;L&amp;"Arial,Italic"&amp;8Prepared by EPS  &amp;D&amp;R&amp;"Arial,Italic"&amp;3&amp;Z&amp;F</oddFooter>
      </headerFooter>
    </customSheetView>
    <customSheetView guid="{439D949C-6213-444A-BC9C-177362F74078}" fitToPage="1" printArea="1">
      <selection activeCell="C55" sqref="C55"/>
      <pageMargins left="1" right="1" top="1" bottom="1" header="0.5" footer="0.5"/>
      <printOptions horizontalCentered="1"/>
      <pageSetup orientation="landscape" r:id="rId10"/>
      <headerFooter>
        <oddHeader>&amp;R&amp;"Arial,Bold"&amp;28DRAFT</oddHeader>
        <oddFooter>&amp;L&amp;"Arial,Italic"&amp;8Prepared by EPS  &amp;D&amp;R&amp;"Arial,Italic"&amp;6&amp;Z&amp;F</oddFooter>
      </headerFooter>
    </customSheetView>
    <customSheetView guid="{15FFB909-55FF-4825-B9C3-60C1C842CC05}" fitToPage="1" printArea="1">
      <selection activeCell="C55" sqref="C55"/>
      <pageMargins left="1" right="1" top="1" bottom="1" header="0.5" footer="0.5"/>
      <printOptions horizontalCentered="1"/>
      <pageSetup orientation="landscape" r:id="rId11"/>
      <headerFooter>
        <oddHeader>&amp;R&amp;"Arial,Bold"&amp;28DRAFT</oddHeader>
        <oddFooter>&amp;L&amp;"Arial,Italic"&amp;8Prepared by EPS  &amp;D&amp;R&amp;"Arial,Italic"&amp;6&amp;Z&amp;F</oddFooter>
      </headerFooter>
    </customSheetView>
    <customSheetView guid="{F73A784B-A9A6-4C46-9B6B-163185550EA2}" fitToPage="1" printArea="1">
      <selection activeCell="C55" sqref="C55"/>
      <pageMargins left="1" right="1" top="1" bottom="1" header="0.5" footer="0.5"/>
      <printOptions horizontalCentered="1"/>
      <pageSetup orientation="landscape" r:id="rId12"/>
      <headerFooter>
        <oddHeader>&amp;R&amp;"Arial,Bold"&amp;28DRAFT</oddHeader>
        <oddFooter>&amp;L&amp;"Arial,Italic"&amp;8Prepared by EPS  &amp;D&amp;R&amp;"Arial,Italic"&amp;6&amp;Z&amp;F</oddFooter>
      </headerFooter>
    </customSheetView>
    <customSheetView guid="{5F8A3C5E-2D1B-413F-AE84-3BAD5B0C6338}" fitToPage="1" printArea="1">
      <selection activeCell="C55" sqref="C55"/>
      <pageMargins left="1" right="1" top="1" bottom="1" header="0.5" footer="0.5"/>
      <printOptions horizontalCentered="1"/>
      <pageSetup orientation="landscape" r:id="rId13"/>
      <headerFooter>
        <oddHeader>&amp;R&amp;"Arial,Bold"&amp;28DRAFT</oddHeader>
        <oddFooter>&amp;L&amp;"Arial,Italic"&amp;8Prepared by EPS  &amp;D&amp;R&amp;"Arial,Italic"&amp;6&amp;Z&amp;F</oddFooter>
      </headerFooter>
    </customSheetView>
    <customSheetView guid="{9D5C1F3A-37BA-4383-AF9B-995CB450E213}" fitToPage="1" printArea="1">
      <selection activeCell="C55" sqref="C55"/>
      <pageMargins left="1" right="1" top="1" bottom="1" header="0.5" footer="0.5"/>
      <printOptions horizontalCentered="1"/>
      <pageSetup orientation="landscape" r:id="rId14"/>
      <headerFooter>
        <oddHeader>&amp;R&amp;"Arial,Bold"&amp;28DRAFT</oddHeader>
        <oddFooter>&amp;L&amp;"Arial,Italic"&amp;8Prepared by EPS  &amp;D&amp;R&amp;"Arial,Italic"&amp;6&amp;Z&amp;F</oddFooter>
      </headerFooter>
    </customSheetView>
    <customSheetView guid="{79E8FB63-FAB1-401F-8376-4C995C38C9B5}" fitToPage="1" printArea="1">
      <selection activeCell="C55" sqref="C55"/>
      <pageMargins left="1" right="1" top="1" bottom="1" header="0.5" footer="0.5"/>
      <printOptions horizontalCentered="1"/>
      <pageSetup orientation="landscape" r:id="rId15"/>
      <headerFooter>
        <oddHeader>&amp;R&amp;"Arial,Bold"&amp;28DRAFT</oddHeader>
        <oddFooter>&amp;L&amp;"Arial,Italic"&amp;8Prepared by EPS  &amp;D&amp;R&amp;"Arial,Italic"&amp;6&amp;Z&amp;F</oddFooter>
      </headerFooter>
    </customSheetView>
    <customSheetView guid="{8729F7E6-15AB-4F73-A249-EE4D80E7409A}" fitToPage="1" printArea="1">
      <selection activeCell="C55" sqref="C55"/>
      <pageMargins left="1" right="1" top="1" bottom="1" header="0.5" footer="0.5"/>
      <printOptions horizontalCentered="1"/>
      <pageSetup orientation="landscape" r:id="rId16"/>
      <headerFooter>
        <oddHeader>&amp;R&amp;"Arial,Bold"&amp;28DRAFT</oddHeader>
        <oddFooter>&amp;L&amp;"Arial,Italic"&amp;8Prepared by EPS  &amp;D&amp;R&amp;"Arial,Italic"&amp;6&amp;Z&amp;F</oddFooter>
      </headerFooter>
    </customSheetView>
    <customSheetView guid="{C37D0059-2E05-47AA-BEF7-B199FE45C44F}" fitToPage="1" printArea="1">
      <selection activeCell="C55" sqref="C55"/>
      <pageMargins left="1" right="1" top="1" bottom="1" header="0.5" footer="0.5"/>
      <printOptions horizontalCentered="1"/>
      <pageSetup orientation="landscape" r:id="rId17"/>
      <headerFooter>
        <oddHeader>&amp;R&amp;"Arial,Bold"&amp;28DRAFT</oddHeader>
        <oddFooter>&amp;L&amp;"Arial,Italic"&amp;8Prepared by EPS  &amp;D&amp;R&amp;"Arial,Italic"&amp;6&amp;Z&amp;F</oddFooter>
      </headerFooter>
    </customSheetView>
  </customSheetViews>
  <mergeCells count="1">
    <mergeCell ref="D8:D9"/>
  </mergeCells>
  <printOptions horizontalCentered="1"/>
  <pageMargins left="1" right="1" top="1" bottom="1" header="0.5" footer="0.5"/>
  <pageSetup orientation="landscape" r:id="rId18"/>
  <headerFooter>
    <oddHeader>&amp;R&amp;"Arial,Bold"&amp;28DRAFT</oddHeader>
    <oddFooter>&amp;L&amp;"Arial,Italic"&amp;8Prepared by EPS  &amp;D&amp;R&amp;"Arial,Italic"&amp;6&amp;Z&amp;F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7" tint="0.79998168889431442"/>
    <pageSetUpPr autoPageBreaks="0" fitToPage="1"/>
  </sheetPr>
  <dimension ref="A1:O53"/>
  <sheetViews>
    <sheetView topLeftCell="A19" zoomScale="90" zoomScaleNormal="90" zoomScaleSheetLayoutView="100" workbookViewId="0">
      <selection sqref="A1:XFD1"/>
    </sheetView>
  </sheetViews>
  <sheetFormatPr defaultColWidth="9.140625" defaultRowHeight="12.75"/>
  <cols>
    <col min="1" max="1" width="11.42578125" style="1" customWidth="1"/>
    <col min="2" max="2" width="14.85546875" style="1" customWidth="1"/>
    <col min="3" max="3" width="13.5703125" style="1" customWidth="1"/>
    <col min="4" max="4" width="1.7109375" style="1" customWidth="1"/>
    <col min="5" max="5" width="13.140625" style="1" bestFit="1" customWidth="1"/>
    <col min="6" max="6" width="1.7109375" style="1" customWidth="1"/>
    <col min="7" max="7" width="13.7109375" style="1" customWidth="1"/>
    <col min="8" max="8" width="1.7109375" style="1" customWidth="1"/>
    <col min="9" max="9" width="14.28515625" style="1" bestFit="1" customWidth="1"/>
    <col min="10" max="10" width="1.7109375" style="1" customWidth="1"/>
    <col min="11" max="11" width="14.28515625" style="1" bestFit="1" customWidth="1"/>
    <col min="12" max="15" width="9.140625" style="42"/>
    <col min="16" max="16384" width="9.140625" style="1"/>
  </cols>
  <sheetData>
    <row r="1" spans="1:11">
      <c r="A1" s="13"/>
    </row>
    <row r="2" spans="1:11">
      <c r="A2" s="13"/>
      <c r="B2" s="2" t="str">
        <f>Index!B22</f>
        <v>Table 10</v>
      </c>
    </row>
    <row r="3" spans="1:11">
      <c r="A3" s="13"/>
      <c r="B3" s="2" t="str">
        <f>Index!B1</f>
        <v>Crescent City Front Street Improvement Project</v>
      </c>
    </row>
    <row r="4" spans="1:11">
      <c r="B4" s="2" t="str">
        <f>Index!B2</f>
        <v>Benefit Cost Analysis</v>
      </c>
    </row>
    <row r="5" spans="1:11">
      <c r="B5" s="17" t="s">
        <v>92</v>
      </c>
      <c r="C5" s="64"/>
      <c r="D5" s="64"/>
      <c r="E5" s="64"/>
      <c r="F5" s="64"/>
      <c r="G5" s="64"/>
      <c r="H5" s="64"/>
      <c r="I5" s="64"/>
    </row>
    <row r="6" spans="1:11">
      <c r="B6" s="64"/>
      <c r="C6" s="64"/>
      <c r="D6" s="64"/>
      <c r="E6" s="64"/>
      <c r="F6" s="64"/>
      <c r="G6" s="64"/>
      <c r="H6" s="64"/>
      <c r="I6" s="64"/>
    </row>
    <row r="7" spans="1:11">
      <c r="B7" s="16"/>
      <c r="C7" s="16"/>
      <c r="D7" s="16"/>
      <c r="E7" s="16"/>
      <c r="F7" s="16"/>
      <c r="G7" s="16"/>
      <c r="H7" s="16"/>
      <c r="I7" s="16"/>
      <c r="J7" s="41"/>
      <c r="K7" s="41"/>
    </row>
    <row r="8" spans="1:11">
      <c r="B8" s="66"/>
      <c r="J8" s="42"/>
      <c r="K8" s="42"/>
    </row>
    <row r="9" spans="1:11" ht="12.75" customHeight="1">
      <c r="B9" s="66"/>
      <c r="C9" s="207" t="s">
        <v>168</v>
      </c>
      <c r="D9" s="207"/>
      <c r="E9" s="207"/>
      <c r="F9" s="64"/>
      <c r="G9" s="207" t="s">
        <v>170</v>
      </c>
      <c r="H9" s="207"/>
      <c r="I9" s="207"/>
      <c r="J9" s="42"/>
      <c r="K9" s="208" t="s">
        <v>80</v>
      </c>
    </row>
    <row r="10" spans="1:11" ht="25.5">
      <c r="B10" s="68" t="s">
        <v>20</v>
      </c>
      <c r="C10" s="166" t="s">
        <v>169</v>
      </c>
      <c r="D10" s="104"/>
      <c r="E10" s="69" t="s">
        <v>79</v>
      </c>
      <c r="F10" s="135"/>
      <c r="G10" s="104" t="s">
        <v>171</v>
      </c>
      <c r="H10" s="104"/>
      <c r="I10" s="69" t="s">
        <v>79</v>
      </c>
      <c r="J10" s="42"/>
      <c r="K10" s="208"/>
    </row>
    <row r="11" spans="1:11">
      <c r="B11" s="63"/>
      <c r="C11" s="105"/>
      <c r="D11" s="105"/>
      <c r="E11" s="63"/>
      <c r="F11" s="63"/>
      <c r="G11" s="105"/>
      <c r="H11" s="105"/>
      <c r="I11" s="63"/>
      <c r="J11" s="15"/>
      <c r="K11" s="15"/>
    </row>
    <row r="12" spans="1:11">
      <c r="B12" s="64"/>
      <c r="C12" s="106"/>
      <c r="D12" s="106"/>
      <c r="E12" s="64"/>
      <c r="F12" s="64"/>
      <c r="G12" s="106"/>
      <c r="H12" s="106"/>
      <c r="I12" s="64"/>
    </row>
    <row r="13" spans="1:11">
      <c r="B13" s="17" t="s">
        <v>90</v>
      </c>
      <c r="C13" s="128"/>
      <c r="D13" s="128"/>
      <c r="E13" s="128">
        <v>554800</v>
      </c>
      <c r="F13" s="128"/>
      <c r="G13" s="128"/>
      <c r="H13" s="128"/>
      <c r="I13" s="128">
        <v>3900</v>
      </c>
    </row>
    <row r="14" spans="1:11">
      <c r="B14" s="17"/>
      <c r="C14" s="108"/>
      <c r="D14" s="108"/>
      <c r="E14" s="99"/>
      <c r="F14" s="99"/>
      <c r="G14" s="108"/>
      <c r="H14" s="108"/>
      <c r="I14" s="99"/>
    </row>
    <row r="15" spans="1:11">
      <c r="B15" s="71">
        <v>2021</v>
      </c>
      <c r="C15" s="119">
        <v>0</v>
      </c>
      <c r="D15" s="119"/>
      <c r="E15" s="100">
        <f>C15*E$13</f>
        <v>0</v>
      </c>
      <c r="F15" s="100"/>
      <c r="G15" s="119">
        <v>0</v>
      </c>
      <c r="H15" s="119"/>
      <c r="I15" s="100">
        <f t="shared" ref="I15:I19" si="0">$I$13*G15</f>
        <v>0</v>
      </c>
      <c r="K15" s="100">
        <f>E15+I15</f>
        <v>0</v>
      </c>
    </row>
    <row r="16" spans="1:11">
      <c r="B16" s="71">
        <f t="shared" ref="B16:B38" si="1">B15+1</f>
        <v>2022</v>
      </c>
      <c r="C16" s="119">
        <v>0</v>
      </c>
      <c r="D16" s="119"/>
      <c r="E16" s="100">
        <f t="shared" ref="E16:E38" si="2">C16*E$13</f>
        <v>0</v>
      </c>
      <c r="F16" s="100"/>
      <c r="G16" s="119">
        <v>0</v>
      </c>
      <c r="H16" s="119"/>
      <c r="I16" s="100">
        <f t="shared" si="0"/>
        <v>0</v>
      </c>
      <c r="K16" s="100">
        <f t="shared" ref="K16:K38" si="3">E16+I16</f>
        <v>0</v>
      </c>
    </row>
    <row r="17" spans="2:11">
      <c r="B17" s="71">
        <f t="shared" si="1"/>
        <v>2023</v>
      </c>
      <c r="C17" s="119">
        <v>0</v>
      </c>
      <c r="D17" s="119"/>
      <c r="E17" s="100">
        <f t="shared" si="2"/>
        <v>0</v>
      </c>
      <c r="F17" s="100"/>
      <c r="G17" s="119">
        <v>0</v>
      </c>
      <c r="H17" s="119"/>
      <c r="I17" s="100">
        <f t="shared" si="0"/>
        <v>0</v>
      </c>
      <c r="K17" s="100">
        <f t="shared" si="3"/>
        <v>0</v>
      </c>
    </row>
    <row r="18" spans="2:11">
      <c r="B18" s="71">
        <f t="shared" si="1"/>
        <v>2024</v>
      </c>
      <c r="C18" s="119">
        <v>0</v>
      </c>
      <c r="D18" s="119"/>
      <c r="E18" s="100">
        <f t="shared" si="2"/>
        <v>0</v>
      </c>
      <c r="F18" s="100"/>
      <c r="G18" s="119">
        <v>0</v>
      </c>
      <c r="H18" s="119"/>
      <c r="I18" s="100">
        <f t="shared" si="0"/>
        <v>0</v>
      </c>
      <c r="K18" s="100">
        <f t="shared" si="3"/>
        <v>0</v>
      </c>
    </row>
    <row r="19" spans="2:11">
      <c r="B19" s="71">
        <f t="shared" si="1"/>
        <v>2025</v>
      </c>
      <c r="C19" s="119">
        <v>0.14000000000000001</v>
      </c>
      <c r="D19" s="119"/>
      <c r="E19" s="100">
        <f t="shared" si="2"/>
        <v>77672.000000000015</v>
      </c>
      <c r="F19" s="100"/>
      <c r="G19" s="119">
        <v>0.11</v>
      </c>
      <c r="H19" s="119"/>
      <c r="I19" s="100">
        <f t="shared" si="0"/>
        <v>429</v>
      </c>
      <c r="K19" s="100">
        <f t="shared" si="3"/>
        <v>78101.000000000015</v>
      </c>
    </row>
    <row r="20" spans="2:11">
      <c r="B20" s="71">
        <f t="shared" si="1"/>
        <v>2026</v>
      </c>
      <c r="C20" s="119">
        <v>0.14000000000000001</v>
      </c>
      <c r="D20" s="119"/>
      <c r="E20" s="100">
        <f t="shared" si="2"/>
        <v>77672.000000000015</v>
      </c>
      <c r="F20" s="100"/>
      <c r="G20" s="119">
        <v>0.11</v>
      </c>
      <c r="H20" s="119"/>
      <c r="I20" s="100">
        <f>$I$13*G20</f>
        <v>429</v>
      </c>
      <c r="K20" s="100">
        <f t="shared" si="3"/>
        <v>78101.000000000015</v>
      </c>
    </row>
    <row r="21" spans="2:11">
      <c r="B21" s="71">
        <f t="shared" si="1"/>
        <v>2027</v>
      </c>
      <c r="C21" s="119">
        <v>0.14000000000000001</v>
      </c>
      <c r="D21" s="119"/>
      <c r="E21" s="100">
        <f t="shared" si="2"/>
        <v>77672.000000000015</v>
      </c>
      <c r="F21" s="100"/>
      <c r="G21" s="119">
        <v>0.11</v>
      </c>
      <c r="H21" s="119"/>
      <c r="I21" s="100">
        <f t="shared" ref="I21:I38" si="4">$I$13*G21</f>
        <v>429</v>
      </c>
      <c r="K21" s="100">
        <f t="shared" si="3"/>
        <v>78101.000000000015</v>
      </c>
    </row>
    <row r="22" spans="2:11">
      <c r="B22" s="71">
        <f t="shared" si="1"/>
        <v>2028</v>
      </c>
      <c r="C22" s="119">
        <v>0.14000000000000001</v>
      </c>
      <c r="D22" s="119"/>
      <c r="E22" s="100">
        <f t="shared" si="2"/>
        <v>77672.000000000015</v>
      </c>
      <c r="F22" s="100"/>
      <c r="G22" s="119">
        <v>0.11</v>
      </c>
      <c r="H22" s="119"/>
      <c r="I22" s="100">
        <f t="shared" si="4"/>
        <v>429</v>
      </c>
      <c r="K22" s="100">
        <f t="shared" si="3"/>
        <v>78101.000000000015</v>
      </c>
    </row>
    <row r="23" spans="2:11">
      <c r="B23" s="71">
        <f t="shared" si="1"/>
        <v>2029</v>
      </c>
      <c r="C23" s="119">
        <v>0.14000000000000001</v>
      </c>
      <c r="D23" s="119"/>
      <c r="E23" s="100">
        <f t="shared" si="2"/>
        <v>77672.000000000015</v>
      </c>
      <c r="F23" s="100"/>
      <c r="G23" s="119">
        <v>0.11</v>
      </c>
      <c r="H23" s="119"/>
      <c r="I23" s="100">
        <f t="shared" si="4"/>
        <v>429</v>
      </c>
      <c r="K23" s="100">
        <f t="shared" si="3"/>
        <v>78101.000000000015</v>
      </c>
    </row>
    <row r="24" spans="2:11">
      <c r="B24" s="71">
        <f t="shared" si="1"/>
        <v>2030</v>
      </c>
      <c r="C24" s="119">
        <v>0.14000000000000001</v>
      </c>
      <c r="D24" s="119"/>
      <c r="E24" s="100">
        <f t="shared" si="2"/>
        <v>77672.000000000015</v>
      </c>
      <c r="F24" s="100"/>
      <c r="G24" s="119">
        <v>0.11</v>
      </c>
      <c r="H24" s="119"/>
      <c r="I24" s="100">
        <f t="shared" si="4"/>
        <v>429</v>
      </c>
      <c r="K24" s="100">
        <f t="shared" si="3"/>
        <v>78101.000000000015</v>
      </c>
    </row>
    <row r="25" spans="2:11">
      <c r="B25" s="71">
        <f t="shared" si="1"/>
        <v>2031</v>
      </c>
      <c r="C25" s="119">
        <v>0.14000000000000001</v>
      </c>
      <c r="D25" s="119"/>
      <c r="E25" s="100">
        <f t="shared" si="2"/>
        <v>77672.000000000015</v>
      </c>
      <c r="F25" s="100"/>
      <c r="G25" s="119">
        <v>0.11</v>
      </c>
      <c r="H25" s="119"/>
      <c r="I25" s="100">
        <f t="shared" si="4"/>
        <v>429</v>
      </c>
      <c r="K25" s="100">
        <f t="shared" si="3"/>
        <v>78101.000000000015</v>
      </c>
    </row>
    <row r="26" spans="2:11">
      <c r="B26" s="71">
        <f t="shared" si="1"/>
        <v>2032</v>
      </c>
      <c r="C26" s="119">
        <v>0.14000000000000001</v>
      </c>
      <c r="D26" s="119"/>
      <c r="E26" s="100">
        <f t="shared" si="2"/>
        <v>77672.000000000015</v>
      </c>
      <c r="F26" s="100"/>
      <c r="G26" s="119">
        <v>0.11</v>
      </c>
      <c r="H26" s="119"/>
      <c r="I26" s="100">
        <f t="shared" si="4"/>
        <v>429</v>
      </c>
      <c r="K26" s="100">
        <f t="shared" si="3"/>
        <v>78101.000000000015</v>
      </c>
    </row>
    <row r="27" spans="2:11">
      <c r="B27" s="71">
        <f t="shared" si="1"/>
        <v>2033</v>
      </c>
      <c r="C27" s="119">
        <v>0.14000000000000001</v>
      </c>
      <c r="D27" s="119"/>
      <c r="E27" s="100">
        <f t="shared" si="2"/>
        <v>77672.000000000015</v>
      </c>
      <c r="F27" s="100"/>
      <c r="G27" s="119">
        <v>0.11</v>
      </c>
      <c r="H27" s="119"/>
      <c r="I27" s="100">
        <f t="shared" si="4"/>
        <v>429</v>
      </c>
      <c r="K27" s="100">
        <f t="shared" si="3"/>
        <v>78101.000000000015</v>
      </c>
    </row>
    <row r="28" spans="2:11">
      <c r="B28" s="71">
        <f t="shared" si="1"/>
        <v>2034</v>
      </c>
      <c r="C28" s="119">
        <v>0.14000000000000001</v>
      </c>
      <c r="D28" s="119"/>
      <c r="E28" s="100">
        <f t="shared" si="2"/>
        <v>77672.000000000015</v>
      </c>
      <c r="F28" s="100"/>
      <c r="G28" s="119">
        <v>0.11</v>
      </c>
      <c r="H28" s="119"/>
      <c r="I28" s="100">
        <f t="shared" si="4"/>
        <v>429</v>
      </c>
      <c r="K28" s="100">
        <f t="shared" si="3"/>
        <v>78101.000000000015</v>
      </c>
    </row>
    <row r="29" spans="2:11">
      <c r="B29" s="71">
        <f t="shared" si="1"/>
        <v>2035</v>
      </c>
      <c r="C29" s="119">
        <v>0.14000000000000001</v>
      </c>
      <c r="D29" s="119"/>
      <c r="E29" s="100">
        <f t="shared" si="2"/>
        <v>77672.000000000015</v>
      </c>
      <c r="F29" s="100"/>
      <c r="G29" s="119">
        <v>0.11</v>
      </c>
      <c r="H29" s="119"/>
      <c r="I29" s="100">
        <f t="shared" si="4"/>
        <v>429</v>
      </c>
      <c r="K29" s="100">
        <f t="shared" si="3"/>
        <v>78101.000000000015</v>
      </c>
    </row>
    <row r="30" spans="2:11">
      <c r="B30" s="71">
        <f t="shared" si="1"/>
        <v>2036</v>
      </c>
      <c r="C30" s="119">
        <v>0.14000000000000001</v>
      </c>
      <c r="D30" s="119"/>
      <c r="E30" s="100">
        <f t="shared" si="2"/>
        <v>77672.000000000015</v>
      </c>
      <c r="F30" s="100"/>
      <c r="G30" s="119">
        <v>0.11</v>
      </c>
      <c r="H30" s="119"/>
      <c r="I30" s="100">
        <f t="shared" si="4"/>
        <v>429</v>
      </c>
      <c r="K30" s="100">
        <f t="shared" si="3"/>
        <v>78101.000000000015</v>
      </c>
    </row>
    <row r="31" spans="2:11">
      <c r="B31" s="71">
        <f t="shared" si="1"/>
        <v>2037</v>
      </c>
      <c r="C31" s="119">
        <v>0.14000000000000001</v>
      </c>
      <c r="D31" s="119"/>
      <c r="E31" s="100">
        <f t="shared" si="2"/>
        <v>77672.000000000015</v>
      </c>
      <c r="F31" s="100"/>
      <c r="G31" s="119">
        <v>0.11</v>
      </c>
      <c r="H31" s="119"/>
      <c r="I31" s="100">
        <f t="shared" si="4"/>
        <v>429</v>
      </c>
      <c r="K31" s="100">
        <f t="shared" si="3"/>
        <v>78101.000000000015</v>
      </c>
    </row>
    <row r="32" spans="2:11">
      <c r="B32" s="71">
        <f t="shared" si="1"/>
        <v>2038</v>
      </c>
      <c r="C32" s="119">
        <v>0.14000000000000001</v>
      </c>
      <c r="D32" s="119"/>
      <c r="E32" s="100">
        <f t="shared" si="2"/>
        <v>77672.000000000015</v>
      </c>
      <c r="F32" s="100"/>
      <c r="G32" s="119">
        <v>0.11</v>
      </c>
      <c r="H32" s="119"/>
      <c r="I32" s="100">
        <f t="shared" si="4"/>
        <v>429</v>
      </c>
      <c r="K32" s="100">
        <f t="shared" si="3"/>
        <v>78101.000000000015</v>
      </c>
    </row>
    <row r="33" spans="2:14">
      <c r="B33" s="71">
        <f t="shared" si="1"/>
        <v>2039</v>
      </c>
      <c r="C33" s="119">
        <v>0.14000000000000001</v>
      </c>
      <c r="D33" s="119"/>
      <c r="E33" s="100">
        <f t="shared" si="2"/>
        <v>77672.000000000015</v>
      </c>
      <c r="F33" s="100"/>
      <c r="G33" s="119">
        <v>0.11</v>
      </c>
      <c r="H33" s="119"/>
      <c r="I33" s="100">
        <f t="shared" si="4"/>
        <v>429</v>
      </c>
      <c r="K33" s="100">
        <f t="shared" si="3"/>
        <v>78101.000000000015</v>
      </c>
    </row>
    <row r="34" spans="2:14">
      <c r="B34" s="71">
        <f t="shared" si="1"/>
        <v>2040</v>
      </c>
      <c r="C34" s="119">
        <v>0.14000000000000001</v>
      </c>
      <c r="D34" s="119"/>
      <c r="E34" s="100">
        <f t="shared" si="2"/>
        <v>77672.000000000015</v>
      </c>
      <c r="F34" s="100"/>
      <c r="G34" s="119">
        <v>0.11</v>
      </c>
      <c r="H34" s="119"/>
      <c r="I34" s="100">
        <f t="shared" si="4"/>
        <v>429</v>
      </c>
      <c r="K34" s="100">
        <f t="shared" si="3"/>
        <v>78101.000000000015</v>
      </c>
    </row>
    <row r="35" spans="2:14">
      <c r="B35" s="71">
        <f t="shared" si="1"/>
        <v>2041</v>
      </c>
      <c r="C35" s="119">
        <v>0.14000000000000001</v>
      </c>
      <c r="D35" s="119"/>
      <c r="E35" s="100">
        <f t="shared" si="2"/>
        <v>77672.000000000015</v>
      </c>
      <c r="F35" s="100"/>
      <c r="G35" s="119">
        <v>0.11</v>
      </c>
      <c r="H35" s="119"/>
      <c r="I35" s="100">
        <f t="shared" si="4"/>
        <v>429</v>
      </c>
      <c r="K35" s="100">
        <f t="shared" si="3"/>
        <v>78101.000000000015</v>
      </c>
    </row>
    <row r="36" spans="2:14">
      <c r="B36" s="71">
        <f t="shared" si="1"/>
        <v>2042</v>
      </c>
      <c r="C36" s="119">
        <v>0.14000000000000001</v>
      </c>
      <c r="D36" s="119"/>
      <c r="E36" s="100">
        <f t="shared" si="2"/>
        <v>77672.000000000015</v>
      </c>
      <c r="F36" s="100"/>
      <c r="G36" s="119">
        <v>0.11</v>
      </c>
      <c r="H36" s="119"/>
      <c r="I36" s="100">
        <f t="shared" si="4"/>
        <v>429</v>
      </c>
      <c r="K36" s="100">
        <f t="shared" si="3"/>
        <v>78101.000000000015</v>
      </c>
    </row>
    <row r="37" spans="2:14">
      <c r="B37" s="71">
        <f t="shared" si="1"/>
        <v>2043</v>
      </c>
      <c r="C37" s="119">
        <v>0.14000000000000001</v>
      </c>
      <c r="D37" s="119"/>
      <c r="E37" s="100">
        <f t="shared" si="2"/>
        <v>77672.000000000015</v>
      </c>
      <c r="F37" s="100"/>
      <c r="G37" s="119">
        <v>0.11</v>
      </c>
      <c r="H37" s="119"/>
      <c r="I37" s="100">
        <f t="shared" si="4"/>
        <v>429</v>
      </c>
      <c r="K37" s="100">
        <f t="shared" si="3"/>
        <v>78101.000000000015</v>
      </c>
    </row>
    <row r="38" spans="2:14">
      <c r="B38" s="71">
        <f t="shared" si="1"/>
        <v>2044</v>
      </c>
      <c r="C38" s="119">
        <v>0.14000000000000001</v>
      </c>
      <c r="D38" s="119"/>
      <c r="E38" s="100">
        <f t="shared" si="2"/>
        <v>77672.000000000015</v>
      </c>
      <c r="F38" s="100"/>
      <c r="G38" s="119">
        <v>0.11</v>
      </c>
      <c r="H38" s="119"/>
      <c r="I38" s="100">
        <f t="shared" si="4"/>
        <v>429</v>
      </c>
      <c r="K38" s="100">
        <f t="shared" si="3"/>
        <v>78101.000000000015</v>
      </c>
    </row>
    <row r="39" spans="2:14">
      <c r="B39" s="71"/>
      <c r="C39" s="107"/>
      <c r="D39" s="107"/>
      <c r="E39" s="99"/>
      <c r="F39" s="99"/>
      <c r="G39" s="107"/>
      <c r="H39" s="107"/>
      <c r="I39" s="99"/>
      <c r="K39" s="99"/>
    </row>
    <row r="40" spans="2:14">
      <c r="B40" s="71" t="s">
        <v>46</v>
      </c>
      <c r="C40" s="110"/>
      <c r="D40" s="110"/>
      <c r="E40" s="75">
        <f>SUM(E15:E39)</f>
        <v>1553440.0000000002</v>
      </c>
      <c r="F40" s="75"/>
      <c r="G40" s="110"/>
      <c r="H40" s="110"/>
      <c r="I40" s="75">
        <f>SUM(I15:I39)</f>
        <v>8580</v>
      </c>
      <c r="K40" s="75">
        <f>SUM(K15:K39)</f>
        <v>1562020.0000000002</v>
      </c>
    </row>
    <row r="41" spans="2:14">
      <c r="B41" s="101"/>
      <c r="C41" s="63"/>
      <c r="D41" s="63"/>
      <c r="E41" s="102"/>
      <c r="F41" s="102"/>
      <c r="G41" s="63"/>
      <c r="H41" s="63"/>
      <c r="I41" s="102"/>
      <c r="J41" s="102"/>
      <c r="K41" s="102"/>
      <c r="L41" s="120"/>
      <c r="M41" s="120"/>
      <c r="N41" s="120"/>
    </row>
    <row r="42" spans="2:14">
      <c r="B42" s="64"/>
      <c r="C42" s="64"/>
      <c r="D42" s="64"/>
      <c r="G42" s="64"/>
      <c r="H42" s="64"/>
      <c r="K42" s="103" t="s">
        <v>65</v>
      </c>
    </row>
    <row r="43" spans="2:14">
      <c r="B43" s="209" t="s">
        <v>198</v>
      </c>
      <c r="C43" s="209"/>
      <c r="D43" s="209"/>
      <c r="E43" s="209"/>
      <c r="F43" s="209"/>
      <c r="G43" s="209"/>
      <c r="H43" s="209"/>
      <c r="I43" s="209"/>
      <c r="J43" s="209"/>
      <c r="K43" s="209"/>
    </row>
    <row r="44" spans="2:14">
      <c r="B44" s="209"/>
      <c r="C44" s="209"/>
      <c r="D44" s="209"/>
      <c r="E44" s="209"/>
      <c r="F44" s="209"/>
      <c r="G44" s="209"/>
      <c r="H44" s="209"/>
      <c r="I44" s="209"/>
      <c r="J44" s="209"/>
      <c r="K44" s="209"/>
    </row>
    <row r="45" spans="2:14">
      <c r="B45" s="209"/>
      <c r="C45" s="209"/>
      <c r="D45" s="209"/>
      <c r="E45" s="209"/>
      <c r="F45" s="209"/>
      <c r="G45" s="209"/>
      <c r="H45" s="209"/>
      <c r="I45" s="209"/>
      <c r="J45" s="209"/>
      <c r="K45" s="209"/>
    </row>
    <row r="46" spans="2:14">
      <c r="B46" s="209"/>
      <c r="C46" s="209"/>
      <c r="D46" s="209"/>
      <c r="E46" s="209"/>
      <c r="F46" s="209"/>
      <c r="G46" s="209"/>
      <c r="H46" s="209"/>
      <c r="I46" s="209"/>
      <c r="J46" s="209"/>
      <c r="K46" s="209"/>
    </row>
    <row r="47" spans="2:14">
      <c r="B47" s="209"/>
      <c r="C47" s="209"/>
      <c r="D47" s="209"/>
      <c r="E47" s="209"/>
      <c r="F47" s="209"/>
      <c r="G47" s="209"/>
      <c r="H47" s="209"/>
      <c r="I47" s="209"/>
      <c r="J47" s="209"/>
      <c r="K47" s="209"/>
    </row>
    <row r="48" spans="2:14">
      <c r="F48" s="103"/>
    </row>
    <row r="49" spans="2:11">
      <c r="B49" s="197" t="s">
        <v>173</v>
      </c>
      <c r="C49" s="197"/>
      <c r="D49" s="197"/>
      <c r="E49" s="197"/>
      <c r="F49" s="197"/>
      <c r="G49" s="197"/>
      <c r="H49" s="197"/>
      <c r="I49" s="197"/>
      <c r="J49" s="197"/>
      <c r="K49" s="197"/>
    </row>
    <row r="50" spans="2:11">
      <c r="B50" s="197"/>
      <c r="C50" s="197"/>
      <c r="D50" s="197"/>
      <c r="E50" s="197"/>
      <c r="F50" s="197"/>
      <c r="G50" s="197"/>
      <c r="H50" s="197"/>
      <c r="I50" s="197"/>
      <c r="J50" s="197"/>
      <c r="K50" s="197"/>
    </row>
    <row r="51" spans="2:11">
      <c r="B51" s="197"/>
      <c r="C51" s="197"/>
      <c r="D51" s="197"/>
      <c r="E51" s="197"/>
      <c r="F51" s="197"/>
      <c r="G51" s="197"/>
      <c r="H51" s="197"/>
      <c r="I51" s="197"/>
      <c r="J51" s="197"/>
      <c r="K51" s="197"/>
    </row>
    <row r="52" spans="2:11" ht="12.75" customHeight="1">
      <c r="B52" s="197" t="s">
        <v>172</v>
      </c>
      <c r="C52" s="197"/>
      <c r="D52" s="197"/>
      <c r="E52" s="197"/>
      <c r="F52" s="197"/>
      <c r="G52" s="197"/>
      <c r="H52" s="197"/>
      <c r="I52" s="197"/>
      <c r="J52" s="197"/>
      <c r="K52" s="197"/>
    </row>
    <row r="53" spans="2:11">
      <c r="B53" s="197"/>
      <c r="C53" s="197"/>
      <c r="D53" s="197"/>
      <c r="E53" s="197"/>
      <c r="F53" s="197"/>
      <c r="G53" s="197"/>
      <c r="H53" s="197"/>
      <c r="I53" s="197"/>
      <c r="J53" s="197"/>
      <c r="K53" s="197"/>
    </row>
  </sheetData>
  <customSheetViews>
    <customSheetView guid="{91DB263B-35BD-4276-ACB2-FC5FD8A26229}" scale="90" fitToPage="1">
      <selection activeCell="C55" sqref="C55"/>
      <pageMargins left="1" right="1" top="1" bottom="1" header="0.5" footer="0.5"/>
      <printOptions horizontalCentered="1"/>
      <pageSetup scale="66" orientation="landscape" r:id="rId1"/>
      <headerFooter>
        <oddHeader>&amp;R&amp;"Arial,Bold"&amp;28DRAFT</oddHeader>
        <oddFooter>&amp;L&amp;"Arial,Italic"&amp;8Prepared by EPS  &amp;D&amp;R&amp;"Arial,Italic"&amp;6&amp;Z&amp;F</oddFooter>
      </headerFooter>
    </customSheetView>
    <customSheetView guid="{6D4EF0D7-55CD-45E8-9233-8CE1EFC9F503}" scale="90" fitToPage="1" printArea="1" topLeftCell="A16">
      <selection activeCell="I22" sqref="I22"/>
      <pageMargins left="1" right="1" top="1" bottom="1" header="0.5" footer="0.5"/>
      <printOptions horizontalCentered="1"/>
      <pageSetup scale="66" orientation="landscape" r:id="rId2"/>
      <headerFooter>
        <oddHeader>&amp;R&amp;"Arial,Bold"&amp;28DRAFT</oddHeader>
        <oddFooter>&amp;L&amp;"Arial,Italic"&amp;8Prepared by EPS  &amp;D&amp;R&amp;"Arial,Italic"&amp;6&amp;Z&amp;F</oddFooter>
      </headerFooter>
    </customSheetView>
    <customSheetView guid="{6784BEB2-0CFB-4FEE-9718-BB80D0DF60E0}" scale="90" fitToPage="1" topLeftCell="A10">
      <selection activeCell="B47" sqref="B47"/>
      <pageMargins left="1" right="1" top="1" bottom="1" header="0.5" footer="0.5"/>
      <printOptions horizontalCentered="1"/>
      <pageSetup scale="66" orientation="landscape" r:id="rId3"/>
      <headerFooter>
        <oddHeader>&amp;R&amp;"Arial,Bold"&amp;28DRAFT</oddHeader>
        <oddFooter>&amp;L&amp;"Arial,Italic"&amp;8Prepared by EPS  &amp;D&amp;R&amp;"Arial,Italic"&amp;6&amp;Z&amp;F</oddFooter>
      </headerFooter>
    </customSheetView>
    <customSheetView guid="{137ACAA3-F4FC-4608-9431-D9BEC285296D}" scale="90" fitToPage="1" printArea="1">
      <selection activeCell="C55" sqref="C55"/>
      <pageMargins left="1" right="1" top="1" bottom="1" header="0.5" footer="0.5"/>
      <printOptions horizontalCentered="1"/>
      <pageSetup scale="66" orientation="landscape" r:id="rId4"/>
      <headerFooter>
        <oddHeader>&amp;R&amp;"Arial,Bold"&amp;28DRAFT</oddHeader>
        <oddFooter>&amp;L&amp;"Arial,Italic"&amp;8Prepared by EPS  &amp;D&amp;R&amp;"Arial,Italic"&amp;6&amp;Z&amp;F</oddFooter>
      </headerFooter>
    </customSheetView>
    <customSheetView guid="{2C4C3456-C7CD-4A92-A41E-A9C58787EDA1}" scale="90" fitToPage="1" printArea="1">
      <selection activeCell="C55" sqref="C55"/>
      <pageMargins left="1" right="1" top="1" bottom="1" header="0.5" footer="0.5"/>
      <printOptions horizontalCentered="1"/>
      <pageSetup scale="66" orientation="landscape" r:id="rId5"/>
      <headerFooter>
        <oddHeader>&amp;R&amp;"Arial,Bold"&amp;28DRAFT</oddHeader>
        <oddFooter>&amp;L&amp;"Arial,Italic"&amp;8Prepared by EPS  &amp;D&amp;R&amp;"Arial,Italic"&amp;6&amp;Z&amp;F</oddFooter>
      </headerFooter>
    </customSheetView>
    <customSheetView guid="{D66558C1-17BA-459D-A37F-A1688366C2CF}" scale="90" fitToPage="1" printArea="1">
      <selection activeCell="C55" sqref="C55"/>
      <pageMargins left="1" right="1" top="1" bottom="1" header="0.5" footer="0.5"/>
      <printOptions horizontalCentered="1"/>
      <pageSetup scale="66" orientation="landscape" r:id="rId6"/>
      <headerFooter>
        <oddHeader>&amp;R&amp;"Arial,Bold"&amp;28DRAFT</oddHeader>
        <oddFooter>&amp;L&amp;"Arial,Italic"&amp;8Prepared by EPS  &amp;D&amp;R&amp;"Arial,Italic"&amp;6&amp;Z&amp;F</oddFooter>
      </headerFooter>
    </customSheetView>
    <customSheetView guid="{F02EAE90-4444-46CB-A08B-4BEB10A4ECE7}" scale="90" fitToPage="1" printArea="1">
      <selection activeCell="C55" sqref="C55"/>
      <pageMargins left="1" right="1" top="1" bottom="1" header="0.5" footer="0.5"/>
      <printOptions horizontalCentered="1"/>
      <pageSetup scale="66" orientation="landscape" r:id="rId7"/>
      <headerFooter>
        <oddHeader>&amp;R&amp;"Arial,Bold"&amp;28DRAFT</oddHeader>
        <oddFooter>&amp;L&amp;"Arial,Italic"&amp;8Prepared by EPS  &amp;D&amp;R&amp;"Arial,Italic"&amp;6&amp;Z&amp;F</oddFooter>
      </headerFooter>
    </customSheetView>
    <customSheetView guid="{058538D0-2E33-4BBA-8F0D-D42958A5F072}" scale="90" fitToPage="1" printArea="1" topLeftCell="A16">
      <selection activeCell="I22" sqref="I22"/>
      <pageMargins left="1" right="1" top="1" bottom="1" header="0.5" footer="0.5"/>
      <printOptions horizontalCentered="1"/>
      <pageSetup scale="66" orientation="landscape" r:id="rId8"/>
      <headerFooter>
        <oddHeader>&amp;R&amp;"Arial,Bold"&amp;28DRAFT</oddHeader>
        <oddFooter>&amp;L&amp;"Arial,Italic"&amp;8Prepared by EPS  &amp;D&amp;R&amp;"Arial,Italic"&amp;6&amp;Z&amp;F</oddFooter>
      </headerFooter>
    </customSheetView>
    <customSheetView guid="{39C23816-21B1-47A6-A255-46DB5EB8E846}" scale="90" fitToPage="1" printArea="1" topLeftCell="A16">
      <selection activeCell="I22" sqref="I22"/>
      <pageMargins left="1" right="1" top="1" bottom="1" header="0.5" footer="0.5"/>
      <printOptions horizontalCentered="1"/>
      <pageSetup scale="66" orientation="landscape" r:id="rId9"/>
      <headerFooter>
        <oddHeader>&amp;R&amp;"Arial,Bold"&amp;28DRAFT</oddHeader>
        <oddFooter>&amp;L&amp;"Arial,Italic"&amp;8Prepared by EPS  &amp;D&amp;R&amp;"Arial,Italic"&amp;6&amp;Z&amp;F</oddFooter>
      </headerFooter>
    </customSheetView>
    <customSheetView guid="{439D949C-6213-444A-BC9C-177362F74078}" scale="90" fitToPage="1" printArea="1" topLeftCell="A16">
      <selection activeCell="I22" sqref="I22"/>
      <pageMargins left="0.75" right="0.5" top="0.75" bottom="0.75" header="0.3" footer="0.3"/>
      <pageSetup scale="72" orientation="landscape" horizontalDpi="1200" verticalDpi="1200" r:id="rId10"/>
      <headerFooter scaleWithDoc="0" alignWithMargins="0">
        <oddHeader>&amp;R&amp;"Arial,Bold"&amp;26DRAFT</oddHeader>
        <oddFooter>&amp;L&amp;"Arial,Italic"&amp;8Prepared by EPS  &amp;D&amp;R&amp;"Arial,Italic"&amp;3&amp;Z&amp;F</oddFooter>
      </headerFooter>
    </customSheetView>
    <customSheetView guid="{15FFB909-55FF-4825-B9C3-60C1C842CC05}" scale="90" fitToPage="1" printArea="1">
      <selection activeCell="I29" sqref="I29"/>
      <pageMargins left="1" right="1" top="1" bottom="1" header="0.5" footer="0.5"/>
      <printOptions horizontalCentered="1"/>
      <pageSetup scale="66" orientation="landscape" r:id="rId11"/>
      <headerFooter>
        <oddHeader>&amp;R&amp;"Arial,Bold"&amp;28DRAFT</oddHeader>
        <oddFooter>&amp;L&amp;"Arial,Italic"&amp;8Prepared by EPS  &amp;D&amp;R&amp;"Arial,Italic"&amp;6&amp;Z&amp;F</oddFooter>
      </headerFooter>
    </customSheetView>
    <customSheetView guid="{F73A784B-A9A6-4C46-9B6B-163185550EA2}" scale="90" fitToPage="1" printArea="1" topLeftCell="A16">
      <selection activeCell="I22" sqref="I22"/>
      <pageMargins left="1" right="1" top="1" bottom="1" header="0.5" footer="0.5"/>
      <printOptions horizontalCentered="1"/>
      <pageSetup scale="66" orientation="landscape" r:id="rId12"/>
      <headerFooter>
        <oddHeader>&amp;R&amp;"Arial,Bold"&amp;28DRAFT</oddHeader>
        <oddFooter>&amp;L&amp;"Arial,Italic"&amp;8Prepared by EPS  &amp;D&amp;R&amp;"Arial,Italic"&amp;6&amp;Z&amp;F</oddFooter>
      </headerFooter>
    </customSheetView>
    <customSheetView guid="{5F8A3C5E-2D1B-413F-AE84-3BAD5B0C6338}" scale="90" fitToPage="1" printArea="1" topLeftCell="A16">
      <selection activeCell="I22" sqref="I22"/>
      <pageMargins left="1" right="1" top="1" bottom="1" header="0.5" footer="0.5"/>
      <printOptions horizontalCentered="1"/>
      <pageSetup scale="66" orientation="landscape" r:id="rId13"/>
      <headerFooter>
        <oddHeader>&amp;R&amp;"Arial,Bold"&amp;28DRAFT</oddHeader>
        <oddFooter>&amp;L&amp;"Arial,Italic"&amp;8Prepared by EPS  &amp;D&amp;R&amp;"Arial,Italic"&amp;6&amp;Z&amp;F</oddFooter>
      </headerFooter>
    </customSheetView>
    <customSheetView guid="{9D5C1F3A-37BA-4383-AF9B-995CB450E213}" scale="90" fitToPage="1" printArea="1" topLeftCell="A16">
      <selection activeCell="I22" sqref="I22"/>
      <pageMargins left="1" right="1" top="1" bottom="1" header="0.5" footer="0.5"/>
      <printOptions horizontalCentered="1"/>
      <pageSetup scale="66" orientation="landscape" r:id="rId14"/>
      <headerFooter>
        <oddHeader>&amp;R&amp;"Arial,Bold"&amp;28DRAFT</oddHeader>
        <oddFooter>&amp;L&amp;"Arial,Italic"&amp;8Prepared by EPS  &amp;D&amp;R&amp;"Arial,Italic"&amp;6&amp;Z&amp;F</oddFooter>
      </headerFooter>
    </customSheetView>
    <customSheetView guid="{79E8FB63-FAB1-401F-8376-4C995C38C9B5}" scale="90" fitToPage="1" printArea="1" topLeftCell="A16">
      <selection activeCell="I22" sqref="I22"/>
      <pageMargins left="1" right="1" top="1" bottom="1" header="0.5" footer="0.5"/>
      <printOptions horizontalCentered="1"/>
      <pageSetup scale="66" orientation="landscape" r:id="rId15"/>
      <headerFooter>
        <oddHeader>&amp;R&amp;"Arial,Bold"&amp;28DRAFT</oddHeader>
        <oddFooter>&amp;L&amp;"Arial,Italic"&amp;8Prepared by EPS  &amp;D&amp;R&amp;"Arial,Italic"&amp;6&amp;Z&amp;F</oddFooter>
      </headerFooter>
    </customSheetView>
    <customSheetView guid="{8729F7E6-15AB-4F73-A249-EE4D80E7409A}" scale="90" fitToPage="1" printArea="1" topLeftCell="A16">
      <selection activeCell="I22" sqref="I22"/>
      <pageMargins left="1" right="1" top="1" bottom="1" header="0.5" footer="0.5"/>
      <printOptions horizontalCentered="1"/>
      <pageSetup scale="66" orientation="landscape" r:id="rId16"/>
      <headerFooter>
        <oddHeader>&amp;R&amp;"Arial,Bold"&amp;28DRAFT</oddHeader>
        <oddFooter>&amp;L&amp;"Arial,Italic"&amp;8Prepared by EPS  &amp;D&amp;R&amp;"Arial,Italic"&amp;6&amp;Z&amp;F</oddFooter>
      </headerFooter>
    </customSheetView>
    <customSheetView guid="{C37D0059-2E05-47AA-BEF7-B199FE45C44F}" scale="90" fitToPage="1" printArea="1">
      <selection activeCell="I29" sqref="I29"/>
      <pageMargins left="1" right="1" top="1" bottom="1" header="0.5" footer="0.5"/>
      <printOptions horizontalCentered="1"/>
      <pageSetup scale="66" orientation="landscape" r:id="rId17"/>
      <headerFooter>
        <oddHeader>&amp;R&amp;"Arial,Bold"&amp;28DRAFT</oddHeader>
        <oddFooter>&amp;L&amp;"Arial,Italic"&amp;8Prepared by EPS  &amp;D&amp;R&amp;"Arial,Italic"&amp;6&amp;Z&amp;F</oddFooter>
      </headerFooter>
    </customSheetView>
  </customSheetViews>
  <mergeCells count="6">
    <mergeCell ref="C9:E9"/>
    <mergeCell ref="G9:I9"/>
    <mergeCell ref="K9:K10"/>
    <mergeCell ref="B52:K53"/>
    <mergeCell ref="B49:K51"/>
    <mergeCell ref="B43:K47"/>
  </mergeCells>
  <printOptions horizontalCentered="1"/>
  <pageMargins left="1" right="1" top="1" bottom="1" header="0.5" footer="0.5"/>
  <pageSetup scale="71" orientation="landscape" r:id="rId18"/>
  <headerFooter>
    <oddHeader>&amp;R&amp;"Arial,Bold"&amp;28DRAFT</oddHeader>
    <oddFooter>&amp;L&amp;"Arial,Italic"&amp;8Prepared by EPS  &amp;D&amp;R&amp;"Arial,Italic"&amp;6&amp;Z&amp;F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7" tint="0.79998168889431442"/>
    <pageSetUpPr autoPageBreaks="0" fitToPage="1"/>
  </sheetPr>
  <dimension ref="A1:V49"/>
  <sheetViews>
    <sheetView zoomScaleNormal="100" workbookViewId="0">
      <selection activeCell="D5" sqref="D5"/>
    </sheetView>
  </sheetViews>
  <sheetFormatPr defaultColWidth="9.140625" defaultRowHeight="12.75"/>
  <cols>
    <col min="1" max="1" width="11.42578125" style="1" customWidth="1"/>
    <col min="2" max="2" width="30.140625" style="1" customWidth="1"/>
    <col min="3" max="3" width="2" style="1" customWidth="1"/>
    <col min="4" max="5" width="12.7109375" style="1" customWidth="1"/>
    <col min="6" max="6" width="1.7109375" style="1" customWidth="1"/>
    <col min="7" max="7" width="10.7109375" style="1" customWidth="1"/>
    <col min="8" max="8" width="11.7109375" style="1" bestFit="1" customWidth="1"/>
    <col min="9" max="9" width="1.7109375" style="1" customWidth="1"/>
    <col min="10" max="10" width="11.85546875" style="1" customWidth="1"/>
    <col min="11" max="11" width="11.7109375" style="1" bestFit="1" customWidth="1"/>
    <col min="12" max="12" width="1.7109375" style="1" customWidth="1"/>
    <col min="13" max="14" width="10.7109375" style="1" customWidth="1"/>
    <col min="15" max="15" width="1.7109375" style="1" customWidth="1"/>
    <col min="16" max="16" width="15.5703125" style="1" customWidth="1"/>
    <col min="17" max="16384" width="9.140625" style="1"/>
  </cols>
  <sheetData>
    <row r="1" spans="1:20">
      <c r="A1" s="2"/>
      <c r="B1" s="1" t="s">
        <v>240</v>
      </c>
      <c r="D1" s="1">
        <v>283.49169999999998</v>
      </c>
      <c r="E1" s="1" t="s">
        <v>183</v>
      </c>
      <c r="G1" s="46">
        <v>6.4100000000000004E-2</v>
      </c>
      <c r="J1" s="171">
        <v>1E-3</v>
      </c>
      <c r="K1" s="171"/>
      <c r="L1" s="171"/>
      <c r="M1" s="171">
        <v>2.8E-3</v>
      </c>
    </row>
    <row r="2" spans="1:20">
      <c r="A2" s="13"/>
    </row>
    <row r="3" spans="1:20">
      <c r="A3" s="13"/>
      <c r="B3" s="2" t="str">
        <f>Index!B23</f>
        <v>Table 11</v>
      </c>
    </row>
    <row r="4" spans="1:20">
      <c r="A4" s="13"/>
      <c r="B4" s="2" t="str">
        <f>Index!B1</f>
        <v>Crescent City Front Street Improvement Project</v>
      </c>
    </row>
    <row r="5" spans="1:20">
      <c r="B5" s="2" t="str">
        <f>Index!B2</f>
        <v>Benefit Cost Analysis</v>
      </c>
    </row>
    <row r="6" spans="1:20">
      <c r="B6" s="2" t="s">
        <v>93</v>
      </c>
    </row>
    <row r="8" spans="1:20">
      <c r="B8" s="78"/>
      <c r="C8" s="78"/>
      <c r="D8" s="78"/>
      <c r="E8" s="78"/>
      <c r="F8" s="78"/>
      <c r="G8" s="78"/>
      <c r="H8" s="78"/>
      <c r="I8" s="78"/>
      <c r="J8" s="78"/>
      <c r="K8" s="78"/>
      <c r="L8" s="78"/>
      <c r="M8" s="78"/>
      <c r="N8" s="78"/>
      <c r="O8" s="41"/>
      <c r="P8" s="41"/>
    </row>
    <row r="9" spans="1:20" ht="12.95" customHeight="1">
      <c r="B9" s="76"/>
      <c r="C9" s="76"/>
      <c r="D9" s="210" t="s">
        <v>75</v>
      </c>
      <c r="E9" s="210"/>
      <c r="F9" s="210"/>
      <c r="G9" s="210"/>
      <c r="H9" s="210"/>
      <c r="I9" s="210"/>
      <c r="J9" s="210"/>
      <c r="K9" s="210"/>
      <c r="L9" s="210"/>
      <c r="M9" s="210"/>
      <c r="N9" s="210"/>
      <c r="O9" s="210"/>
      <c r="P9" s="210"/>
    </row>
    <row r="10" spans="1:20" ht="15" customHeight="1">
      <c r="B10" s="76"/>
      <c r="C10" s="76"/>
      <c r="D10" s="211" t="s">
        <v>71</v>
      </c>
      <c r="E10" s="211"/>
      <c r="F10" s="76"/>
      <c r="G10" s="213" t="s">
        <v>72</v>
      </c>
      <c r="H10" s="213"/>
      <c r="I10" s="76"/>
      <c r="J10" s="213" t="s">
        <v>73</v>
      </c>
      <c r="K10" s="213"/>
      <c r="L10" s="76"/>
      <c r="M10" s="211" t="s">
        <v>78</v>
      </c>
      <c r="N10" s="211"/>
      <c r="O10" s="42"/>
      <c r="P10" s="212" t="s">
        <v>74</v>
      </c>
    </row>
    <row r="11" spans="1:20" ht="25.5">
      <c r="B11" s="81" t="s">
        <v>20</v>
      </c>
      <c r="C11" s="76"/>
      <c r="D11" s="113" t="s">
        <v>69</v>
      </c>
      <c r="E11" s="113" t="s">
        <v>47</v>
      </c>
      <c r="F11" s="76"/>
      <c r="G11" s="113" t="s">
        <v>70</v>
      </c>
      <c r="H11" s="113" t="s">
        <v>47</v>
      </c>
      <c r="I11" s="76"/>
      <c r="J11" s="113" t="s">
        <v>70</v>
      </c>
      <c r="K11" s="113" t="s">
        <v>47</v>
      </c>
      <c r="L11" s="76"/>
      <c r="M11" s="113" t="s">
        <v>70</v>
      </c>
      <c r="N11" s="113" t="s">
        <v>47</v>
      </c>
      <c r="O11" s="42"/>
      <c r="P11" s="212"/>
    </row>
    <row r="12" spans="1:20">
      <c r="B12" s="77"/>
      <c r="C12" s="77"/>
      <c r="D12" s="77"/>
      <c r="E12" s="77"/>
      <c r="F12" s="77"/>
      <c r="G12" s="77"/>
      <c r="H12" s="77"/>
      <c r="I12" s="77"/>
      <c r="J12" s="77"/>
      <c r="K12" s="77"/>
      <c r="L12" s="77"/>
      <c r="M12" s="77"/>
      <c r="N12" s="77"/>
      <c r="O12" s="15"/>
      <c r="P12" s="15"/>
    </row>
    <row r="14" spans="1:20">
      <c r="B14" s="2" t="s">
        <v>67</v>
      </c>
      <c r="D14" s="114" t="s">
        <v>68</v>
      </c>
      <c r="E14" s="80"/>
      <c r="F14" s="80"/>
      <c r="G14" s="115" t="s">
        <v>68</v>
      </c>
      <c r="I14" s="80"/>
      <c r="J14" s="115" t="s">
        <v>68</v>
      </c>
      <c r="L14" s="80"/>
      <c r="M14" s="115" t="s">
        <v>68</v>
      </c>
      <c r="R14" s="42"/>
      <c r="S14" s="42"/>
      <c r="T14" s="42"/>
    </row>
    <row r="15" spans="1:20">
      <c r="B15" s="2" t="s">
        <v>76</v>
      </c>
      <c r="E15" s="47">
        <v>52</v>
      </c>
      <c r="H15" s="38">
        <v>15600</v>
      </c>
      <c r="K15" s="38">
        <v>748600</v>
      </c>
      <c r="N15" s="38">
        <v>41500</v>
      </c>
      <c r="R15" s="42"/>
      <c r="S15" s="42"/>
      <c r="T15" s="42"/>
    </row>
    <row r="16" spans="1:20">
      <c r="R16" s="42"/>
      <c r="S16" s="42"/>
      <c r="T16" s="42"/>
    </row>
    <row r="17" spans="2:22">
      <c r="B17" s="71">
        <v>2021</v>
      </c>
      <c r="D17" s="142">
        <f>0.00000110231131*D$1*'VMT Reductions'!$I15</f>
        <v>0</v>
      </c>
      <c r="E17" s="39">
        <f>$E$15*D17</f>
        <v>0</v>
      </c>
      <c r="G17" s="172">
        <f>0.00000110231131*G$1*'VMT Reductions'!$I15</f>
        <v>0</v>
      </c>
      <c r="H17" s="39">
        <f t="shared" ref="H17:H39" si="0">G17*H$15</f>
        <v>0</v>
      </c>
      <c r="J17" s="172">
        <f>0.00000110231131*J$1*'VMT Reductions'!$I15</f>
        <v>0</v>
      </c>
      <c r="K17" s="39">
        <f t="shared" ref="K17:K39" si="1">J17*K$15</f>
        <v>0</v>
      </c>
      <c r="M17" s="172">
        <f>0.00000110231131*M$1*'VMT Reductions'!$I15</f>
        <v>0</v>
      </c>
      <c r="N17" s="39">
        <f t="shared" ref="N17:N39" si="2">M17*N$15</f>
        <v>0</v>
      </c>
      <c r="P17" s="39">
        <f t="shared" ref="P17:P40" si="3">E17+H17+K17+N17</f>
        <v>0</v>
      </c>
      <c r="R17" s="42"/>
      <c r="S17" s="143"/>
      <c r="T17" s="42"/>
    </row>
    <row r="18" spans="2:22">
      <c r="B18" s="71">
        <f t="shared" ref="B18:B40" si="4">B17+1</f>
        <v>2022</v>
      </c>
      <c r="D18" s="142">
        <f>0.00000110231131*D$1*'VMT Reductions'!$I16</f>
        <v>0</v>
      </c>
      <c r="E18" s="39">
        <f t="shared" ref="E18:E40" si="5">$E$15*D18</f>
        <v>0</v>
      </c>
      <c r="G18" s="172">
        <f>0.00000110231131*G$1*'VMT Reductions'!$I16</f>
        <v>0</v>
      </c>
      <c r="H18" s="39">
        <f t="shared" si="0"/>
        <v>0</v>
      </c>
      <c r="J18" s="172">
        <f>0.00000110231131*J$1*'VMT Reductions'!$I16</f>
        <v>0</v>
      </c>
      <c r="K18" s="39">
        <f t="shared" si="1"/>
        <v>0</v>
      </c>
      <c r="M18" s="172">
        <f>0.00000110231131*M$1*'VMT Reductions'!$I16</f>
        <v>0</v>
      </c>
      <c r="N18" s="39">
        <f t="shared" si="2"/>
        <v>0</v>
      </c>
      <c r="P18" s="39">
        <f t="shared" si="3"/>
        <v>0</v>
      </c>
      <c r="R18" s="42"/>
      <c r="S18" s="143"/>
      <c r="T18" s="42"/>
    </row>
    <row r="19" spans="2:22">
      <c r="B19" s="71">
        <f t="shared" si="4"/>
        <v>2023</v>
      </c>
      <c r="D19" s="142">
        <f>0.00000110231131*D$1*'VMT Reductions'!$I17</f>
        <v>0</v>
      </c>
      <c r="E19" s="39">
        <f t="shared" si="5"/>
        <v>0</v>
      </c>
      <c r="G19" s="172">
        <f>0.00000110231131*G$1*'VMT Reductions'!$I17</f>
        <v>0</v>
      </c>
      <c r="H19" s="39">
        <f t="shared" si="0"/>
        <v>0</v>
      </c>
      <c r="J19" s="172">
        <f>0.00000110231131*J$1*'VMT Reductions'!$I17</f>
        <v>0</v>
      </c>
      <c r="K19" s="39">
        <f t="shared" si="1"/>
        <v>0</v>
      </c>
      <c r="M19" s="172">
        <f>0.00000110231131*M$1*'VMT Reductions'!$I17</f>
        <v>0</v>
      </c>
      <c r="N19" s="39">
        <f t="shared" si="2"/>
        <v>0</v>
      </c>
      <c r="P19" s="39">
        <f t="shared" si="3"/>
        <v>0</v>
      </c>
      <c r="R19" s="42"/>
      <c r="S19" s="143"/>
      <c r="T19" s="42"/>
    </row>
    <row r="20" spans="2:22">
      <c r="B20" s="71">
        <f t="shared" si="4"/>
        <v>2024</v>
      </c>
      <c r="D20" s="142">
        <f>0.00000110231131*D$1*'VMT Reductions'!$I18</f>
        <v>0</v>
      </c>
      <c r="E20" s="39">
        <f t="shared" si="5"/>
        <v>0</v>
      </c>
      <c r="G20" s="172">
        <f>0.00000110231131*G$1*'VMT Reductions'!$I18</f>
        <v>0</v>
      </c>
      <c r="H20" s="39">
        <f t="shared" si="0"/>
        <v>0</v>
      </c>
      <c r="J20" s="172">
        <f>0.00000110231131*J$1*'VMT Reductions'!$I18</f>
        <v>0</v>
      </c>
      <c r="K20" s="39">
        <f t="shared" si="1"/>
        <v>0</v>
      </c>
      <c r="M20" s="172">
        <f>0.00000110231131*M$1*'VMT Reductions'!$I18</f>
        <v>0</v>
      </c>
      <c r="N20" s="39">
        <f t="shared" si="2"/>
        <v>0</v>
      </c>
      <c r="P20" s="39">
        <f t="shared" si="3"/>
        <v>0</v>
      </c>
      <c r="R20" s="42"/>
      <c r="S20" s="143"/>
      <c r="T20" s="42"/>
    </row>
    <row r="21" spans="2:22">
      <c r="B21" s="71">
        <f t="shared" si="4"/>
        <v>2025</v>
      </c>
      <c r="D21" s="142">
        <f>0.00000110231131*D$1*'VMT Reductions'!$I19</f>
        <v>36.765901658749648</v>
      </c>
      <c r="E21" s="39">
        <f t="shared" si="5"/>
        <v>1911.8268862549817</v>
      </c>
      <c r="G21" s="172">
        <f>0.00000110231131*G$1*'VMT Reductions'!$I19</f>
        <v>8.3130980424677425E-3</v>
      </c>
      <c r="H21" s="39">
        <f t="shared" si="0"/>
        <v>129.68432946249678</v>
      </c>
      <c r="J21" s="172">
        <f>0.00000110231131*J$1*'VMT Reductions'!$I19</f>
        <v>1.2968951704317851E-4</v>
      </c>
      <c r="K21" s="39">
        <f t="shared" si="1"/>
        <v>97.08557245852343</v>
      </c>
      <c r="M21" s="172">
        <f>0.00000110231131*M$1*'VMT Reductions'!$I19</f>
        <v>3.6313064772089978E-4</v>
      </c>
      <c r="N21" s="39">
        <f t="shared" si="2"/>
        <v>15.069921880417342</v>
      </c>
      <c r="P21" s="39">
        <f t="shared" si="3"/>
        <v>2153.6667100564196</v>
      </c>
      <c r="R21" s="42"/>
      <c r="S21" s="143"/>
      <c r="T21" s="42"/>
    </row>
    <row r="22" spans="2:22">
      <c r="B22" s="71">
        <f t="shared" si="4"/>
        <v>2026</v>
      </c>
      <c r="D22" s="142">
        <f>0.00000110231131*D$1*'VMT Reductions'!$I20</f>
        <v>36.765901658749648</v>
      </c>
      <c r="E22" s="39">
        <f t="shared" si="5"/>
        <v>1911.8268862549817</v>
      </c>
      <c r="G22" s="172">
        <f>0.00000110231131*G$1*'VMT Reductions'!$I20</f>
        <v>8.3130980424677425E-3</v>
      </c>
      <c r="H22" s="39">
        <f t="shared" si="0"/>
        <v>129.68432946249678</v>
      </c>
      <c r="J22" s="172">
        <f>0.00000110231131*J$1*'VMT Reductions'!$I20</f>
        <v>1.2968951704317851E-4</v>
      </c>
      <c r="K22" s="39">
        <f t="shared" si="1"/>
        <v>97.08557245852343</v>
      </c>
      <c r="M22" s="172">
        <f>0.00000110231131*M$1*'VMT Reductions'!$I20</f>
        <v>3.6313064772089978E-4</v>
      </c>
      <c r="N22" s="39">
        <f t="shared" si="2"/>
        <v>15.069921880417342</v>
      </c>
      <c r="P22" s="39">
        <f t="shared" si="3"/>
        <v>2153.6667100564196</v>
      </c>
      <c r="R22" s="42"/>
      <c r="S22" s="143"/>
      <c r="T22" s="42"/>
    </row>
    <row r="23" spans="2:22">
      <c r="B23" s="71">
        <f t="shared" si="4"/>
        <v>2027</v>
      </c>
      <c r="D23" s="142">
        <f>0.00000110231131*D$1*'VMT Reductions'!$I21</f>
        <v>36.765901658749648</v>
      </c>
      <c r="E23" s="39">
        <f t="shared" si="5"/>
        <v>1911.8268862549817</v>
      </c>
      <c r="G23" s="172">
        <f>0.00000110231131*G$1*'VMT Reductions'!$I21</f>
        <v>8.3130980424677425E-3</v>
      </c>
      <c r="H23" s="39">
        <f t="shared" si="0"/>
        <v>129.68432946249678</v>
      </c>
      <c r="J23" s="172">
        <f>0.00000110231131*J$1*'VMT Reductions'!$I21</f>
        <v>1.2968951704317851E-4</v>
      </c>
      <c r="K23" s="39">
        <f t="shared" si="1"/>
        <v>97.08557245852343</v>
      </c>
      <c r="M23" s="172">
        <f>0.00000110231131*M$1*'VMT Reductions'!$I21</f>
        <v>3.6313064772089978E-4</v>
      </c>
      <c r="N23" s="39">
        <f t="shared" si="2"/>
        <v>15.069921880417342</v>
      </c>
      <c r="P23" s="39">
        <f t="shared" si="3"/>
        <v>2153.6667100564196</v>
      </c>
      <c r="R23" s="42"/>
      <c r="S23" s="143"/>
      <c r="T23" s="42"/>
    </row>
    <row r="24" spans="2:22">
      <c r="B24" s="71">
        <f t="shared" si="4"/>
        <v>2028</v>
      </c>
      <c r="D24" s="142">
        <f>0.00000110231131*D$1*'VMT Reductions'!$I22</f>
        <v>36.765901658749648</v>
      </c>
      <c r="E24" s="39">
        <f t="shared" si="5"/>
        <v>1911.8268862549817</v>
      </c>
      <c r="G24" s="172">
        <f>0.00000110231131*G$1*'VMT Reductions'!$I22</f>
        <v>8.3130980424677425E-3</v>
      </c>
      <c r="H24" s="39">
        <f t="shared" si="0"/>
        <v>129.68432946249678</v>
      </c>
      <c r="J24" s="172">
        <f>0.00000110231131*J$1*'VMT Reductions'!$I22</f>
        <v>1.2968951704317851E-4</v>
      </c>
      <c r="K24" s="39">
        <f t="shared" si="1"/>
        <v>97.08557245852343</v>
      </c>
      <c r="M24" s="172">
        <f>0.00000110231131*M$1*'VMT Reductions'!$I22</f>
        <v>3.6313064772089978E-4</v>
      </c>
      <c r="N24" s="39">
        <f t="shared" si="2"/>
        <v>15.069921880417342</v>
      </c>
      <c r="P24" s="39">
        <f t="shared" si="3"/>
        <v>2153.6667100564196</v>
      </c>
      <c r="R24" s="42"/>
      <c r="S24" s="143"/>
      <c r="T24" s="42"/>
    </row>
    <row r="25" spans="2:22">
      <c r="B25" s="71">
        <f t="shared" si="4"/>
        <v>2029</v>
      </c>
      <c r="D25" s="142">
        <f>0.00000110231131*D$1*'VMT Reductions'!$I23</f>
        <v>36.765901658749648</v>
      </c>
      <c r="E25" s="39">
        <f t="shared" si="5"/>
        <v>1911.8268862549817</v>
      </c>
      <c r="G25" s="172">
        <f>0.00000110231131*G$1*'VMT Reductions'!$I23</f>
        <v>8.3130980424677425E-3</v>
      </c>
      <c r="H25" s="39">
        <f t="shared" si="0"/>
        <v>129.68432946249678</v>
      </c>
      <c r="J25" s="172">
        <f>0.00000110231131*J$1*'VMT Reductions'!$I23</f>
        <v>1.2968951704317851E-4</v>
      </c>
      <c r="K25" s="39">
        <f t="shared" si="1"/>
        <v>97.08557245852343</v>
      </c>
      <c r="M25" s="172">
        <f>0.00000110231131*M$1*'VMT Reductions'!$I23</f>
        <v>3.6313064772089978E-4</v>
      </c>
      <c r="N25" s="39">
        <f t="shared" si="2"/>
        <v>15.069921880417342</v>
      </c>
      <c r="P25" s="39">
        <f t="shared" si="3"/>
        <v>2153.6667100564196</v>
      </c>
      <c r="R25" s="42"/>
      <c r="S25" s="143"/>
      <c r="T25" s="42"/>
      <c r="U25" s="42"/>
      <c r="V25" s="42"/>
    </row>
    <row r="26" spans="2:22">
      <c r="B26" s="71">
        <f t="shared" si="4"/>
        <v>2030</v>
      </c>
      <c r="D26" s="142">
        <f>0.00000110231131*D$1*'VMT Reductions'!$I24</f>
        <v>36.765901658749648</v>
      </c>
      <c r="E26" s="39">
        <f t="shared" si="5"/>
        <v>1911.8268862549817</v>
      </c>
      <c r="G26" s="172">
        <f>0.00000110231131*G$1*'VMT Reductions'!$I24</f>
        <v>8.3130980424677425E-3</v>
      </c>
      <c r="H26" s="39">
        <f t="shared" si="0"/>
        <v>129.68432946249678</v>
      </c>
      <c r="J26" s="172">
        <f>0.00000110231131*J$1*'VMT Reductions'!$I24</f>
        <v>1.2968951704317851E-4</v>
      </c>
      <c r="K26" s="39">
        <f t="shared" si="1"/>
        <v>97.08557245852343</v>
      </c>
      <c r="M26" s="172">
        <f>0.00000110231131*M$1*'VMT Reductions'!$I24</f>
        <v>3.6313064772089978E-4</v>
      </c>
      <c r="N26" s="39">
        <f t="shared" si="2"/>
        <v>15.069921880417342</v>
      </c>
      <c r="P26" s="39">
        <f t="shared" si="3"/>
        <v>2153.6667100564196</v>
      </c>
      <c r="R26" s="42"/>
      <c r="S26" s="143"/>
      <c r="T26" s="141"/>
      <c r="U26" s="42"/>
      <c r="V26" s="42"/>
    </row>
    <row r="27" spans="2:22">
      <c r="B27" s="71">
        <f t="shared" si="4"/>
        <v>2031</v>
      </c>
      <c r="D27" s="142">
        <f>0.00000110231131*D$1*'VMT Reductions'!$I25</f>
        <v>36.765901658749648</v>
      </c>
      <c r="E27" s="39">
        <f t="shared" si="5"/>
        <v>1911.8268862549817</v>
      </c>
      <c r="G27" s="172">
        <f>0.00000110231131*G$1*'VMT Reductions'!$I25</f>
        <v>8.3130980424677425E-3</v>
      </c>
      <c r="H27" s="39">
        <f t="shared" si="0"/>
        <v>129.68432946249678</v>
      </c>
      <c r="J27" s="172">
        <f>0.00000110231131*J$1*'VMT Reductions'!$I25</f>
        <v>1.2968951704317851E-4</v>
      </c>
      <c r="K27" s="39">
        <f t="shared" si="1"/>
        <v>97.08557245852343</v>
      </c>
      <c r="M27" s="172">
        <f>0.00000110231131*M$1*'VMT Reductions'!$I25</f>
        <v>3.6313064772089978E-4</v>
      </c>
      <c r="N27" s="39">
        <f t="shared" si="2"/>
        <v>15.069921880417342</v>
      </c>
      <c r="P27" s="39">
        <f t="shared" si="3"/>
        <v>2153.6667100564196</v>
      </c>
      <c r="R27" s="42"/>
      <c r="S27" s="143"/>
      <c r="T27" s="141"/>
      <c r="U27" s="42"/>
      <c r="V27" s="42"/>
    </row>
    <row r="28" spans="2:22">
      <c r="B28" s="71">
        <f t="shared" si="4"/>
        <v>2032</v>
      </c>
      <c r="D28" s="142">
        <f>0.00000110231131*D$1*'VMT Reductions'!$I26</f>
        <v>36.765901658749648</v>
      </c>
      <c r="E28" s="39">
        <f t="shared" si="5"/>
        <v>1911.8268862549817</v>
      </c>
      <c r="G28" s="172">
        <f>0.00000110231131*G$1*'VMT Reductions'!$I26</f>
        <v>8.3130980424677425E-3</v>
      </c>
      <c r="H28" s="39">
        <f t="shared" si="0"/>
        <v>129.68432946249678</v>
      </c>
      <c r="J28" s="172">
        <f>0.00000110231131*J$1*'VMT Reductions'!$I26</f>
        <v>1.2968951704317851E-4</v>
      </c>
      <c r="K28" s="39">
        <f t="shared" si="1"/>
        <v>97.08557245852343</v>
      </c>
      <c r="M28" s="172">
        <f>0.00000110231131*M$1*'VMT Reductions'!$I26</f>
        <v>3.6313064772089978E-4</v>
      </c>
      <c r="N28" s="39">
        <f t="shared" si="2"/>
        <v>15.069921880417342</v>
      </c>
      <c r="P28" s="39">
        <f t="shared" si="3"/>
        <v>2153.6667100564196</v>
      </c>
      <c r="R28" s="42"/>
      <c r="S28" s="143"/>
      <c r="T28" s="141"/>
      <c r="U28" s="42"/>
      <c r="V28" s="42"/>
    </row>
    <row r="29" spans="2:22">
      <c r="B29" s="71">
        <f t="shared" si="4"/>
        <v>2033</v>
      </c>
      <c r="D29" s="142">
        <f>0.00000110231131*D$1*'VMT Reductions'!$I27</f>
        <v>36.765901658749648</v>
      </c>
      <c r="E29" s="39">
        <f t="shared" si="5"/>
        <v>1911.8268862549817</v>
      </c>
      <c r="G29" s="172">
        <f>0.00000110231131*G$1*'VMT Reductions'!$I27</f>
        <v>8.3130980424677425E-3</v>
      </c>
      <c r="H29" s="39">
        <f t="shared" si="0"/>
        <v>129.68432946249678</v>
      </c>
      <c r="J29" s="172">
        <f>0.00000110231131*J$1*'VMT Reductions'!$I27</f>
        <v>1.2968951704317851E-4</v>
      </c>
      <c r="K29" s="39">
        <f t="shared" si="1"/>
        <v>97.08557245852343</v>
      </c>
      <c r="M29" s="172">
        <f>0.00000110231131*M$1*'VMT Reductions'!$I27</f>
        <v>3.6313064772089978E-4</v>
      </c>
      <c r="N29" s="39">
        <f t="shared" si="2"/>
        <v>15.069921880417342</v>
      </c>
      <c r="P29" s="39">
        <f t="shared" si="3"/>
        <v>2153.6667100564196</v>
      </c>
      <c r="R29" s="42"/>
      <c r="S29" s="143"/>
      <c r="T29" s="141"/>
      <c r="U29" s="42"/>
      <c r="V29" s="42"/>
    </row>
    <row r="30" spans="2:22">
      <c r="B30" s="71">
        <f t="shared" si="4"/>
        <v>2034</v>
      </c>
      <c r="D30" s="142">
        <f>0.00000110231131*D$1*'VMT Reductions'!$I28</f>
        <v>36.765901658749648</v>
      </c>
      <c r="E30" s="39">
        <f t="shared" si="5"/>
        <v>1911.8268862549817</v>
      </c>
      <c r="G30" s="172">
        <f>0.00000110231131*G$1*'VMT Reductions'!$I28</f>
        <v>8.3130980424677425E-3</v>
      </c>
      <c r="H30" s="39">
        <f t="shared" si="0"/>
        <v>129.68432946249678</v>
      </c>
      <c r="J30" s="172">
        <f>0.00000110231131*J$1*'VMT Reductions'!$I28</f>
        <v>1.2968951704317851E-4</v>
      </c>
      <c r="K30" s="39">
        <f t="shared" si="1"/>
        <v>97.08557245852343</v>
      </c>
      <c r="M30" s="172">
        <f>0.00000110231131*M$1*'VMT Reductions'!$I28</f>
        <v>3.6313064772089978E-4</v>
      </c>
      <c r="N30" s="39">
        <f t="shared" si="2"/>
        <v>15.069921880417342</v>
      </c>
      <c r="P30" s="39">
        <f t="shared" si="3"/>
        <v>2153.6667100564196</v>
      </c>
      <c r="R30" s="42"/>
      <c r="S30" s="143"/>
      <c r="T30" s="141"/>
      <c r="U30" s="42"/>
      <c r="V30" s="42"/>
    </row>
    <row r="31" spans="2:22">
      <c r="B31" s="71">
        <f t="shared" si="4"/>
        <v>2035</v>
      </c>
      <c r="D31" s="142">
        <f>0.00000110231131*D$1*'VMT Reductions'!$I29</f>
        <v>36.765901658749648</v>
      </c>
      <c r="E31" s="39">
        <f t="shared" si="5"/>
        <v>1911.8268862549817</v>
      </c>
      <c r="G31" s="172">
        <f>0.00000110231131*G$1*'VMT Reductions'!$I29</f>
        <v>8.3130980424677425E-3</v>
      </c>
      <c r="H31" s="39">
        <f t="shared" si="0"/>
        <v>129.68432946249678</v>
      </c>
      <c r="J31" s="172">
        <f>0.00000110231131*J$1*'VMT Reductions'!$I29</f>
        <v>1.2968951704317851E-4</v>
      </c>
      <c r="K31" s="39">
        <f t="shared" si="1"/>
        <v>97.08557245852343</v>
      </c>
      <c r="M31" s="172">
        <f>0.00000110231131*M$1*'VMT Reductions'!$I29</f>
        <v>3.6313064772089978E-4</v>
      </c>
      <c r="N31" s="39">
        <f t="shared" si="2"/>
        <v>15.069921880417342</v>
      </c>
      <c r="P31" s="39">
        <f t="shared" si="3"/>
        <v>2153.6667100564196</v>
      </c>
      <c r="R31" s="42"/>
      <c r="S31" s="143"/>
      <c r="T31" s="141"/>
      <c r="U31" s="42"/>
      <c r="V31" s="42"/>
    </row>
    <row r="32" spans="2:22">
      <c r="B32" s="71">
        <f t="shared" si="4"/>
        <v>2036</v>
      </c>
      <c r="D32" s="142">
        <f>0.00000110231131*D$1*'VMT Reductions'!$I30</f>
        <v>36.765901658749648</v>
      </c>
      <c r="E32" s="39">
        <f t="shared" si="5"/>
        <v>1911.8268862549817</v>
      </c>
      <c r="G32" s="172">
        <f>0.00000110231131*G$1*'VMT Reductions'!$I30</f>
        <v>8.3130980424677425E-3</v>
      </c>
      <c r="H32" s="39">
        <f t="shared" si="0"/>
        <v>129.68432946249678</v>
      </c>
      <c r="J32" s="172">
        <f>0.00000110231131*J$1*'VMT Reductions'!$I30</f>
        <v>1.2968951704317851E-4</v>
      </c>
      <c r="K32" s="39">
        <f t="shared" si="1"/>
        <v>97.08557245852343</v>
      </c>
      <c r="M32" s="172">
        <f>0.00000110231131*M$1*'VMT Reductions'!$I30</f>
        <v>3.6313064772089978E-4</v>
      </c>
      <c r="N32" s="39">
        <f t="shared" si="2"/>
        <v>15.069921880417342</v>
      </c>
      <c r="P32" s="39">
        <f t="shared" si="3"/>
        <v>2153.6667100564196</v>
      </c>
      <c r="R32" s="42"/>
      <c r="S32" s="143"/>
      <c r="T32" s="141"/>
      <c r="U32" s="42"/>
      <c r="V32" s="42"/>
    </row>
    <row r="33" spans="2:22" ht="14.25" customHeight="1">
      <c r="B33" s="71">
        <f>B32+1</f>
        <v>2037</v>
      </c>
      <c r="D33" s="142">
        <f>0.00000110231131*D$1*'VMT Reductions'!$I31</f>
        <v>36.765901658749648</v>
      </c>
      <c r="E33" s="39">
        <f t="shared" si="5"/>
        <v>1911.8268862549817</v>
      </c>
      <c r="G33" s="172">
        <f>0.00000110231131*G$1*'VMT Reductions'!$I31</f>
        <v>8.3130980424677425E-3</v>
      </c>
      <c r="H33" s="39">
        <f t="shared" si="0"/>
        <v>129.68432946249678</v>
      </c>
      <c r="J33" s="172">
        <f>0.00000110231131*J$1*'VMT Reductions'!$I31</f>
        <v>1.2968951704317851E-4</v>
      </c>
      <c r="K33" s="39">
        <f t="shared" si="1"/>
        <v>97.08557245852343</v>
      </c>
      <c r="M33" s="172">
        <f>0.00000110231131*M$1*'VMT Reductions'!$I31</f>
        <v>3.6313064772089978E-4</v>
      </c>
      <c r="N33" s="39">
        <f t="shared" si="2"/>
        <v>15.069921880417342</v>
      </c>
      <c r="P33" s="39">
        <f t="shared" si="3"/>
        <v>2153.6667100564196</v>
      </c>
      <c r="R33" s="42"/>
      <c r="S33" s="143"/>
      <c r="T33" s="141"/>
      <c r="U33" s="140"/>
      <c r="V33" s="42"/>
    </row>
    <row r="34" spans="2:22">
      <c r="B34" s="71">
        <f t="shared" si="4"/>
        <v>2038</v>
      </c>
      <c r="D34" s="142">
        <f>0.00000110231131*D$1*'VMT Reductions'!$I32</f>
        <v>36.765901658749648</v>
      </c>
      <c r="E34" s="39">
        <f t="shared" si="5"/>
        <v>1911.8268862549817</v>
      </c>
      <c r="G34" s="172">
        <f>0.00000110231131*G$1*'VMT Reductions'!$I32</f>
        <v>8.3130980424677425E-3</v>
      </c>
      <c r="H34" s="39">
        <f t="shared" si="0"/>
        <v>129.68432946249678</v>
      </c>
      <c r="J34" s="172">
        <f>0.00000110231131*J$1*'VMT Reductions'!$I32</f>
        <v>1.2968951704317851E-4</v>
      </c>
      <c r="K34" s="39">
        <f t="shared" si="1"/>
        <v>97.08557245852343</v>
      </c>
      <c r="M34" s="172">
        <f>0.00000110231131*M$1*'VMT Reductions'!$I32</f>
        <v>3.6313064772089978E-4</v>
      </c>
      <c r="N34" s="39">
        <f t="shared" si="2"/>
        <v>15.069921880417342</v>
      </c>
      <c r="P34" s="39">
        <f t="shared" si="3"/>
        <v>2153.6667100564196</v>
      </c>
      <c r="R34" s="42"/>
      <c r="S34" s="143"/>
      <c r="T34" s="141"/>
      <c r="U34" s="42"/>
      <c r="V34" s="42"/>
    </row>
    <row r="35" spans="2:22">
      <c r="B35" s="71">
        <f t="shared" si="4"/>
        <v>2039</v>
      </c>
      <c r="D35" s="142">
        <f>0.00000110231131*D$1*'VMT Reductions'!$I33</f>
        <v>36.765901658749648</v>
      </c>
      <c r="E35" s="39">
        <f t="shared" si="5"/>
        <v>1911.8268862549817</v>
      </c>
      <c r="G35" s="172">
        <f>0.00000110231131*G$1*'VMT Reductions'!$I33</f>
        <v>8.3130980424677425E-3</v>
      </c>
      <c r="H35" s="39">
        <f t="shared" si="0"/>
        <v>129.68432946249678</v>
      </c>
      <c r="J35" s="172">
        <f>0.00000110231131*J$1*'VMT Reductions'!$I33</f>
        <v>1.2968951704317851E-4</v>
      </c>
      <c r="K35" s="39">
        <f t="shared" si="1"/>
        <v>97.08557245852343</v>
      </c>
      <c r="M35" s="172">
        <f>0.00000110231131*M$1*'VMT Reductions'!$I33</f>
        <v>3.6313064772089978E-4</v>
      </c>
      <c r="N35" s="39">
        <f t="shared" si="2"/>
        <v>15.069921880417342</v>
      </c>
      <c r="P35" s="39">
        <f t="shared" si="3"/>
        <v>2153.6667100564196</v>
      </c>
      <c r="R35" s="42"/>
      <c r="S35" s="143"/>
      <c r="T35" s="141"/>
      <c r="U35" s="42"/>
      <c r="V35" s="42"/>
    </row>
    <row r="36" spans="2:22">
      <c r="B36" s="71">
        <f t="shared" si="4"/>
        <v>2040</v>
      </c>
      <c r="D36" s="142">
        <f>0.00000110231131*D$1*'VMT Reductions'!$I34</f>
        <v>36.765901658749648</v>
      </c>
      <c r="E36" s="39">
        <f t="shared" si="5"/>
        <v>1911.8268862549817</v>
      </c>
      <c r="G36" s="172">
        <f>0.00000110231131*G$1*'VMT Reductions'!$I34</f>
        <v>8.3130980424677425E-3</v>
      </c>
      <c r="H36" s="39">
        <f t="shared" si="0"/>
        <v>129.68432946249678</v>
      </c>
      <c r="J36" s="172">
        <f>0.00000110231131*J$1*'VMT Reductions'!$I34</f>
        <v>1.2968951704317851E-4</v>
      </c>
      <c r="K36" s="39">
        <f t="shared" si="1"/>
        <v>97.08557245852343</v>
      </c>
      <c r="M36" s="172">
        <f>0.00000110231131*M$1*'VMT Reductions'!$I34</f>
        <v>3.6313064772089978E-4</v>
      </c>
      <c r="N36" s="39">
        <f t="shared" si="2"/>
        <v>15.069921880417342</v>
      </c>
      <c r="P36" s="39">
        <f t="shared" si="3"/>
        <v>2153.6667100564196</v>
      </c>
      <c r="R36" s="42"/>
      <c r="S36" s="143"/>
      <c r="T36" s="141"/>
      <c r="U36" s="42"/>
      <c r="V36" s="42"/>
    </row>
    <row r="37" spans="2:22">
      <c r="B37" s="71">
        <f t="shared" si="4"/>
        <v>2041</v>
      </c>
      <c r="D37" s="142">
        <f>0.00000110231131*D$1*'VMT Reductions'!$I35</f>
        <v>36.765901658749648</v>
      </c>
      <c r="E37" s="39">
        <f t="shared" si="5"/>
        <v>1911.8268862549817</v>
      </c>
      <c r="G37" s="172">
        <f>0.00000110231131*G$1*'VMT Reductions'!$I35</f>
        <v>8.3130980424677425E-3</v>
      </c>
      <c r="H37" s="39">
        <f t="shared" si="0"/>
        <v>129.68432946249678</v>
      </c>
      <c r="J37" s="172">
        <f>0.00000110231131*J$1*'VMT Reductions'!$I35</f>
        <v>1.2968951704317851E-4</v>
      </c>
      <c r="K37" s="39">
        <f t="shared" si="1"/>
        <v>97.08557245852343</v>
      </c>
      <c r="M37" s="172">
        <f>0.00000110231131*M$1*'VMT Reductions'!$I35</f>
        <v>3.6313064772089978E-4</v>
      </c>
      <c r="N37" s="39">
        <f t="shared" si="2"/>
        <v>15.069921880417342</v>
      </c>
      <c r="P37" s="39">
        <f t="shared" si="3"/>
        <v>2153.6667100564196</v>
      </c>
      <c r="R37" s="42"/>
      <c r="S37" s="42"/>
      <c r="T37" s="141"/>
      <c r="U37" s="42"/>
      <c r="V37" s="42"/>
    </row>
    <row r="38" spans="2:22">
      <c r="B38" s="71">
        <f t="shared" si="4"/>
        <v>2042</v>
      </c>
      <c r="D38" s="142">
        <f>0.00000110231131*D$1*'VMT Reductions'!$I36</f>
        <v>36.765901658749648</v>
      </c>
      <c r="E38" s="39">
        <f t="shared" si="5"/>
        <v>1911.8268862549817</v>
      </c>
      <c r="G38" s="172">
        <f>0.00000110231131*G$1*'VMT Reductions'!$I36</f>
        <v>8.3130980424677425E-3</v>
      </c>
      <c r="H38" s="39">
        <f t="shared" si="0"/>
        <v>129.68432946249678</v>
      </c>
      <c r="J38" s="172">
        <f>0.00000110231131*J$1*'VMT Reductions'!$I36</f>
        <v>1.2968951704317851E-4</v>
      </c>
      <c r="K38" s="39">
        <f t="shared" si="1"/>
        <v>97.08557245852343</v>
      </c>
      <c r="M38" s="172">
        <f>0.00000110231131*M$1*'VMT Reductions'!$I36</f>
        <v>3.6313064772089978E-4</v>
      </c>
      <c r="N38" s="39">
        <f t="shared" si="2"/>
        <v>15.069921880417342</v>
      </c>
      <c r="P38" s="39">
        <f t="shared" si="3"/>
        <v>2153.6667100564196</v>
      </c>
      <c r="R38" s="42"/>
      <c r="S38" s="42"/>
      <c r="T38" s="141"/>
      <c r="U38" s="42"/>
      <c r="V38" s="42"/>
    </row>
    <row r="39" spans="2:22">
      <c r="B39" s="71">
        <f t="shared" si="4"/>
        <v>2043</v>
      </c>
      <c r="D39" s="142">
        <f>0.00000110231131*D$1*'VMT Reductions'!$I37</f>
        <v>36.765901658749648</v>
      </c>
      <c r="E39" s="39">
        <f t="shared" si="5"/>
        <v>1911.8268862549817</v>
      </c>
      <c r="G39" s="172">
        <f>0.00000110231131*G$1*'VMT Reductions'!$I37</f>
        <v>8.3130980424677425E-3</v>
      </c>
      <c r="H39" s="39">
        <f t="shared" si="0"/>
        <v>129.68432946249678</v>
      </c>
      <c r="J39" s="172">
        <f>0.00000110231131*J$1*'VMT Reductions'!$I37</f>
        <v>1.2968951704317851E-4</v>
      </c>
      <c r="K39" s="39">
        <f t="shared" si="1"/>
        <v>97.08557245852343</v>
      </c>
      <c r="M39" s="172">
        <f>0.00000110231131*M$1*'VMT Reductions'!$I37</f>
        <v>3.6313064772089978E-4</v>
      </c>
      <c r="N39" s="39">
        <f t="shared" si="2"/>
        <v>15.069921880417342</v>
      </c>
      <c r="P39" s="39">
        <f t="shared" si="3"/>
        <v>2153.6667100564196</v>
      </c>
      <c r="R39" s="42"/>
      <c r="S39" s="42"/>
      <c r="T39" s="141"/>
      <c r="U39" s="42"/>
      <c r="V39" s="42"/>
    </row>
    <row r="40" spans="2:22">
      <c r="B40" s="71">
        <f t="shared" si="4"/>
        <v>2044</v>
      </c>
      <c r="D40" s="142">
        <f>0.00000110231131*D$1*'VMT Reductions'!$I38</f>
        <v>36.765901658749648</v>
      </c>
      <c r="E40" s="39">
        <f t="shared" si="5"/>
        <v>1911.8268862549817</v>
      </c>
      <c r="G40" s="172">
        <f>0.00000110231131*G$1*'VMT Reductions'!$I38</f>
        <v>8.3130980424677425E-3</v>
      </c>
      <c r="H40" s="39">
        <f t="shared" ref="H40" si="6">G40*H$15</f>
        <v>129.68432946249678</v>
      </c>
      <c r="J40" s="172">
        <f>0.00000110231131*J$1*'VMT Reductions'!$I38</f>
        <v>1.2968951704317851E-4</v>
      </c>
      <c r="K40" s="39">
        <f t="shared" ref="K40" si="7">J40*K$15</f>
        <v>97.08557245852343</v>
      </c>
      <c r="M40" s="172">
        <f>0.00000110231131*M$1*'VMT Reductions'!$I38</f>
        <v>3.6313064772089978E-4</v>
      </c>
      <c r="N40" s="39">
        <f t="shared" ref="N40" si="8">M40*N$15</f>
        <v>15.069921880417342</v>
      </c>
      <c r="P40" s="39">
        <f t="shared" si="3"/>
        <v>2153.6667100564196</v>
      </c>
      <c r="R40" s="42"/>
      <c r="S40" s="42"/>
      <c r="T40" s="141"/>
      <c r="U40" s="42"/>
      <c r="V40" s="42"/>
    </row>
    <row r="41" spans="2:22">
      <c r="D41" s="38"/>
      <c r="E41" s="39"/>
      <c r="G41" s="46"/>
      <c r="H41" s="39"/>
      <c r="J41" s="46"/>
      <c r="K41" s="39"/>
      <c r="M41" s="46"/>
      <c r="N41" s="39"/>
      <c r="P41" s="39"/>
      <c r="S41" s="42"/>
      <c r="T41" s="141"/>
      <c r="U41" s="42"/>
      <c r="V41" s="42"/>
    </row>
    <row r="42" spans="2:22">
      <c r="B42" s="71" t="s">
        <v>46</v>
      </c>
      <c r="D42" s="139">
        <f>SUBTOTAL(9,D17:D40)</f>
        <v>735.31803317499282</v>
      </c>
      <c r="E42" s="39">
        <f>SUBTOTAL(9,E17:E40)</f>
        <v>38236.537725099632</v>
      </c>
      <c r="G42" s="173">
        <f>SUBTOTAL(9,G17:G40)</f>
        <v>0.16626196084935485</v>
      </c>
      <c r="H42" s="39">
        <f>SUBTOTAL(9,H17:H40)</f>
        <v>2593.6865892499363</v>
      </c>
      <c r="J42" s="173">
        <f>SUBTOTAL(9,J17:J40)</f>
        <v>2.5937903408635699E-3</v>
      </c>
      <c r="K42" s="39">
        <f>SUBTOTAL(9,K17:K40)</f>
        <v>1941.7114491704695</v>
      </c>
      <c r="M42" s="173">
        <f>SUBTOTAL(9,M17:M40)</f>
        <v>7.2626129544179976E-3</v>
      </c>
      <c r="N42" s="39">
        <f>SUBTOTAL(9,N17:N40)</f>
        <v>301.39843760834685</v>
      </c>
      <c r="P42" s="39">
        <f>SUBTOTAL(9,P17:P40)</f>
        <v>43073.334201128404</v>
      </c>
      <c r="S42" s="42"/>
      <c r="T42" s="141"/>
      <c r="U42" s="42"/>
      <c r="V42" s="42"/>
    </row>
    <row r="43" spans="2:22">
      <c r="B43" s="15"/>
      <c r="C43" s="15"/>
      <c r="D43" s="15"/>
      <c r="E43" s="15"/>
      <c r="F43" s="15"/>
      <c r="G43" s="15"/>
      <c r="H43" s="15"/>
      <c r="I43" s="15"/>
      <c r="J43" s="15"/>
      <c r="K43" s="15"/>
      <c r="L43" s="15"/>
      <c r="M43" s="15"/>
      <c r="N43" s="15"/>
      <c r="O43" s="15"/>
      <c r="P43" s="15"/>
      <c r="S43" s="42"/>
      <c r="T43" s="141"/>
      <c r="U43" s="42"/>
      <c r="V43" s="42"/>
    </row>
    <row r="44" spans="2:22">
      <c r="E44" s="18"/>
      <c r="H44" s="18"/>
      <c r="K44" s="18"/>
      <c r="N44" s="18"/>
      <c r="P44" s="18" t="s">
        <v>66</v>
      </c>
      <c r="S44" s="42"/>
      <c r="T44" s="141"/>
      <c r="U44" s="42"/>
      <c r="V44" s="42"/>
    </row>
    <row r="45" spans="2:22" ht="44.1" customHeight="1">
      <c r="B45" s="198" t="s">
        <v>186</v>
      </c>
      <c r="C45" s="198"/>
      <c r="D45" s="198"/>
      <c r="E45" s="198"/>
      <c r="F45" s="198"/>
      <c r="G45" s="198"/>
      <c r="H45" s="198"/>
      <c r="I45" s="198"/>
      <c r="J45" s="198"/>
      <c r="K45" s="198"/>
      <c r="L45" s="198"/>
      <c r="M45" s="198"/>
      <c r="N45" s="198"/>
      <c r="O45" s="198"/>
      <c r="P45" s="198"/>
    </row>
    <row r="47" spans="2:22" ht="26.25" customHeight="1">
      <c r="B47" s="197" t="s">
        <v>199</v>
      </c>
      <c r="C47" s="197"/>
      <c r="D47" s="197"/>
      <c r="E47" s="197"/>
      <c r="F47" s="197"/>
      <c r="G47" s="197"/>
      <c r="H47" s="197"/>
      <c r="I47" s="197"/>
      <c r="J47" s="197"/>
      <c r="K47" s="197"/>
      <c r="L47" s="197"/>
      <c r="M47" s="197"/>
      <c r="N47" s="197"/>
      <c r="O47" s="197"/>
      <c r="P47" s="197"/>
    </row>
    <row r="48" spans="2:22">
      <c r="B48" s="197" t="s">
        <v>101</v>
      </c>
      <c r="C48" s="197"/>
      <c r="D48" s="197"/>
      <c r="E48" s="197"/>
      <c r="F48" s="197"/>
      <c r="G48" s="197"/>
      <c r="H48" s="197"/>
      <c r="I48" s="197"/>
      <c r="J48" s="197"/>
      <c r="K48" s="197"/>
      <c r="L48" s="197"/>
      <c r="M48" s="197"/>
      <c r="N48" s="197"/>
      <c r="O48" s="197"/>
      <c r="P48" s="197"/>
    </row>
    <row r="49" spans="2:16">
      <c r="B49" s="197"/>
      <c r="C49" s="197"/>
      <c r="D49" s="197"/>
      <c r="E49" s="197"/>
      <c r="F49" s="197"/>
      <c r="G49" s="197"/>
      <c r="H49" s="197"/>
      <c r="I49" s="197"/>
      <c r="J49" s="197"/>
      <c r="K49" s="197"/>
      <c r="L49" s="197"/>
      <c r="M49" s="197"/>
      <c r="N49" s="197"/>
      <c r="O49" s="197"/>
      <c r="P49" s="197"/>
    </row>
  </sheetData>
  <customSheetViews>
    <customSheetView guid="{91DB263B-35BD-4276-ACB2-FC5FD8A26229}" fitToPage="1">
      <selection activeCell="C55" sqref="C55"/>
      <pageMargins left="1" right="1" top="1" bottom="1" header="0.5" footer="0.5"/>
      <printOptions horizontalCentered="1"/>
      <pageSetup scale="71" orientation="landscape" r:id="rId1"/>
      <headerFooter>
        <oddHeader>&amp;R&amp;"Arial,Bold"&amp;28DRAFT</oddHeader>
        <oddFooter>&amp;L&amp;"Arial,Italic"&amp;8Prepared by EPS  &amp;D&amp;R&amp;"Arial,Italic"&amp;6&amp;Z&amp;F</oddFooter>
      </headerFooter>
    </customSheetView>
    <customSheetView guid="{6D4EF0D7-55CD-45E8-9233-8CE1EFC9F503}" fitToPage="1" printArea="1" topLeftCell="A19">
      <selection activeCell="C55" sqref="C55"/>
      <pageMargins left="1" right="1" top="1" bottom="1" header="0.5" footer="0.5"/>
      <printOptions horizontalCentered="1"/>
      <pageSetup scale="71" orientation="landscape" r:id="rId2"/>
      <headerFooter>
        <oddHeader>&amp;R&amp;"Arial,Bold"&amp;28DRAFT</oddHeader>
        <oddFooter>&amp;L&amp;"Arial,Italic"&amp;8Prepared by EPS  &amp;D&amp;R&amp;"Arial,Italic"&amp;6&amp;Z&amp;F</oddFooter>
      </headerFooter>
    </customSheetView>
    <customSheetView guid="{6784BEB2-0CFB-4FEE-9718-BB80D0DF60E0}" fitToPage="1" topLeftCell="A19">
      <selection activeCell="D33" sqref="D33"/>
      <pageMargins left="1" right="1" top="1" bottom="1" header="0.5" footer="0.5"/>
      <printOptions horizontalCentered="1"/>
      <pageSetup scale="71" orientation="landscape" r:id="rId3"/>
      <headerFooter>
        <oddHeader>&amp;R&amp;"Arial,Bold"&amp;28DRAFT</oddHeader>
        <oddFooter>&amp;L&amp;"Arial,Italic"&amp;8Prepared by EPS  &amp;D&amp;R&amp;"Arial,Italic"&amp;6&amp;Z&amp;F</oddFooter>
      </headerFooter>
    </customSheetView>
    <customSheetView guid="{137ACAA3-F4FC-4608-9431-D9BEC285296D}" fitToPage="1" printArea="1">
      <selection activeCell="C55" sqref="C55"/>
      <pageMargins left="1" right="1" top="1" bottom="1" header="0.5" footer="0.5"/>
      <printOptions horizontalCentered="1"/>
      <pageSetup scale="71" orientation="landscape" r:id="rId4"/>
      <headerFooter>
        <oddHeader>&amp;R&amp;"Arial,Bold"&amp;28DRAFT</oddHeader>
        <oddFooter>&amp;L&amp;"Arial,Italic"&amp;8Prepared by EPS  &amp;D&amp;R&amp;"Arial,Italic"&amp;6&amp;Z&amp;F</oddFooter>
      </headerFooter>
    </customSheetView>
    <customSheetView guid="{2C4C3456-C7CD-4A92-A41E-A9C58787EDA1}" fitToPage="1" printArea="1">
      <selection activeCell="C55" sqref="C55"/>
      <pageMargins left="1" right="1" top="1" bottom="1" header="0.5" footer="0.5"/>
      <printOptions horizontalCentered="1"/>
      <pageSetup scale="71" orientation="landscape" r:id="rId5"/>
      <headerFooter>
        <oddHeader>&amp;R&amp;"Arial,Bold"&amp;28DRAFT</oddHeader>
        <oddFooter>&amp;L&amp;"Arial,Italic"&amp;8Prepared by EPS  &amp;D&amp;R&amp;"Arial,Italic"&amp;6&amp;Z&amp;F</oddFooter>
      </headerFooter>
    </customSheetView>
    <customSheetView guid="{D66558C1-17BA-459D-A37F-A1688366C2CF}" fitToPage="1" printArea="1">
      <selection activeCell="C55" sqref="C55"/>
      <pageMargins left="1" right="1" top="1" bottom="1" header="0.5" footer="0.5"/>
      <printOptions horizontalCentered="1"/>
      <pageSetup scale="71" orientation="landscape" r:id="rId6"/>
      <headerFooter>
        <oddHeader>&amp;R&amp;"Arial,Bold"&amp;28DRAFT</oddHeader>
        <oddFooter>&amp;L&amp;"Arial,Italic"&amp;8Prepared by EPS  &amp;D&amp;R&amp;"Arial,Italic"&amp;6&amp;Z&amp;F</oddFooter>
      </headerFooter>
    </customSheetView>
    <customSheetView guid="{F02EAE90-4444-46CB-A08B-4BEB10A4ECE7}" fitToPage="1" printArea="1">
      <selection activeCell="C55" sqref="C55"/>
      <pageMargins left="1" right="1" top="1" bottom="1" header="0.5" footer="0.5"/>
      <printOptions horizontalCentered="1"/>
      <pageSetup scale="71" orientation="landscape" r:id="rId7"/>
      <headerFooter>
        <oddHeader>&amp;R&amp;"Arial,Bold"&amp;28DRAFT</oddHeader>
        <oddFooter>&amp;L&amp;"Arial,Italic"&amp;8Prepared by EPS  &amp;D&amp;R&amp;"Arial,Italic"&amp;6&amp;Z&amp;F</oddFooter>
      </headerFooter>
    </customSheetView>
    <customSheetView guid="{058538D0-2E33-4BBA-8F0D-D42958A5F072}" fitToPage="1" printArea="1" topLeftCell="A19">
      <selection activeCell="C55" sqref="C55"/>
      <pageMargins left="1" right="1" top="1" bottom="1" header="0.5" footer="0.5"/>
      <printOptions horizontalCentered="1"/>
      <pageSetup scale="71" orientation="landscape" r:id="rId8"/>
      <headerFooter>
        <oddHeader>&amp;R&amp;"Arial,Bold"&amp;28DRAFT</oddHeader>
        <oddFooter>&amp;L&amp;"Arial,Italic"&amp;8Prepared by EPS  &amp;D&amp;R&amp;"Arial,Italic"&amp;6&amp;Z&amp;F</oddFooter>
      </headerFooter>
    </customSheetView>
    <customSheetView guid="{39C23816-21B1-47A6-A255-46DB5EB8E846}" fitToPage="1" printArea="1" topLeftCell="A19">
      <selection activeCell="C55" sqref="C55"/>
      <pageMargins left="1" right="1" top="1" bottom="1" header="0.5" footer="0.5"/>
      <printOptions horizontalCentered="1"/>
      <pageSetup scale="71" orientation="landscape" r:id="rId9"/>
      <headerFooter>
        <oddHeader>&amp;R&amp;"Arial,Bold"&amp;28DRAFT</oddHeader>
        <oddFooter>&amp;L&amp;"Arial,Italic"&amp;8Prepared by EPS  &amp;D&amp;R&amp;"Arial,Italic"&amp;6&amp;Z&amp;F</oddFooter>
      </headerFooter>
    </customSheetView>
    <customSheetView guid="{439D949C-6213-444A-BC9C-177362F74078}" fitToPage="1" printArea="1">
      <selection activeCell="C55" sqref="C55"/>
      <pageMargins left="1" right="1" top="1" bottom="1" header="0.5" footer="0.5"/>
      <printOptions horizontalCentered="1"/>
      <pageSetup scale="71" orientation="landscape" r:id="rId10"/>
      <headerFooter>
        <oddHeader>&amp;R&amp;"Arial,Bold"&amp;28DRAFT</oddHeader>
        <oddFooter>&amp;L&amp;"Arial,Italic"&amp;8Prepared by EPS  &amp;D&amp;R&amp;"Arial,Italic"&amp;6&amp;Z&amp;F</oddFooter>
      </headerFooter>
    </customSheetView>
    <customSheetView guid="{15FFB909-55FF-4825-B9C3-60C1C842CC05}" fitToPage="1" printArea="1" topLeftCell="A19">
      <selection activeCell="C55" sqref="C55"/>
      <pageMargins left="1" right="1" top="1" bottom="1" header="0.5" footer="0.5"/>
      <printOptions horizontalCentered="1"/>
      <pageSetup scale="71" orientation="landscape" r:id="rId11"/>
      <headerFooter>
        <oddHeader>&amp;R&amp;"Arial,Bold"&amp;28DRAFT</oddHeader>
        <oddFooter>&amp;L&amp;"Arial,Italic"&amp;8Prepared by EPS  &amp;D&amp;R&amp;"Arial,Italic"&amp;6&amp;Z&amp;F</oddFooter>
      </headerFooter>
    </customSheetView>
    <customSheetView guid="{F73A784B-A9A6-4C46-9B6B-163185550EA2}" fitToPage="1" printArea="1" topLeftCell="A19">
      <selection activeCell="C55" sqref="C55"/>
      <pageMargins left="0.75" right="0.75" top="0.75" bottom="0.75" header="0.3" footer="0.3"/>
      <printOptions horizontalCentered="1"/>
      <pageSetup scale="74" orientation="landscape" horizontalDpi="1200" verticalDpi="1200" r:id="rId12"/>
      <headerFooter scaleWithDoc="0" alignWithMargins="0">
        <oddHeader>&amp;R&amp;"Arial,Bold"&amp;26DRAFT</oddHeader>
        <oddFooter>&amp;L&amp;"Arial,Italic"&amp;8Prepared by EPS  &amp;D&amp;R&amp;"Arial,Italic"&amp;3&amp;Z&amp;F</oddFooter>
      </headerFooter>
    </customSheetView>
    <customSheetView guid="{5F8A3C5E-2D1B-413F-AE84-3BAD5B0C6338}" fitToPage="1" printArea="1" topLeftCell="A19">
      <selection activeCell="C55" sqref="C55"/>
      <pageMargins left="1" right="1" top="1" bottom="1" header="0.5" footer="0.5"/>
      <printOptions horizontalCentered="1"/>
      <pageSetup scale="71" orientation="landscape" r:id="rId13"/>
      <headerFooter>
        <oddHeader>&amp;R&amp;"Arial,Bold"&amp;28DRAFT</oddHeader>
        <oddFooter>&amp;L&amp;"Arial,Italic"&amp;8Prepared by EPS  &amp;D&amp;R&amp;"Arial,Italic"&amp;6&amp;Z&amp;F</oddFooter>
      </headerFooter>
    </customSheetView>
    <customSheetView guid="{9D5C1F3A-37BA-4383-AF9B-995CB450E213}" fitToPage="1" printArea="1" topLeftCell="A19">
      <selection activeCell="C55" sqref="C55"/>
      <pageMargins left="1" right="1" top="1" bottom="1" header="0.5" footer="0.5"/>
      <printOptions horizontalCentered="1"/>
      <pageSetup scale="71" orientation="landscape" r:id="rId14"/>
      <headerFooter>
        <oddHeader>&amp;R&amp;"Arial,Bold"&amp;28DRAFT</oddHeader>
        <oddFooter>&amp;L&amp;"Arial,Italic"&amp;8Prepared by EPS  &amp;D&amp;R&amp;"Arial,Italic"&amp;6&amp;Z&amp;F</oddFooter>
      </headerFooter>
    </customSheetView>
    <customSheetView guid="{79E8FB63-FAB1-401F-8376-4C995C38C9B5}" fitToPage="1" printArea="1" topLeftCell="A19">
      <selection activeCell="C55" sqref="C55"/>
      <pageMargins left="1" right="1" top="1" bottom="1" header="0.5" footer="0.5"/>
      <printOptions horizontalCentered="1"/>
      <pageSetup scale="71" orientation="landscape" r:id="rId15"/>
      <headerFooter>
        <oddHeader>&amp;R&amp;"Arial,Bold"&amp;28DRAFT</oddHeader>
        <oddFooter>&amp;L&amp;"Arial,Italic"&amp;8Prepared by EPS  &amp;D&amp;R&amp;"Arial,Italic"&amp;6&amp;Z&amp;F</oddFooter>
      </headerFooter>
    </customSheetView>
    <customSheetView guid="{8729F7E6-15AB-4F73-A249-EE4D80E7409A}" fitToPage="1" printArea="1" topLeftCell="A19">
      <selection activeCell="C55" sqref="C55"/>
      <pageMargins left="1" right="1" top="1" bottom="1" header="0.5" footer="0.5"/>
      <printOptions horizontalCentered="1"/>
      <pageSetup scale="71" orientation="landscape" r:id="rId16"/>
      <headerFooter>
        <oddHeader>&amp;R&amp;"Arial,Bold"&amp;28DRAFT</oddHeader>
        <oddFooter>&amp;L&amp;"Arial,Italic"&amp;8Prepared by EPS  &amp;D&amp;R&amp;"Arial,Italic"&amp;6&amp;Z&amp;F</oddFooter>
      </headerFooter>
    </customSheetView>
    <customSheetView guid="{C37D0059-2E05-47AA-BEF7-B199FE45C44F}" fitToPage="1" printArea="1" topLeftCell="A19">
      <selection activeCell="C55" sqref="C55"/>
      <pageMargins left="1" right="1" top="1" bottom="1" header="0.5" footer="0.5"/>
      <printOptions horizontalCentered="1"/>
      <pageSetup scale="71" orientation="landscape" r:id="rId17"/>
      <headerFooter>
        <oddHeader>&amp;R&amp;"Arial,Bold"&amp;28DRAFT</oddHeader>
        <oddFooter>&amp;L&amp;"Arial,Italic"&amp;8Prepared by EPS  &amp;D&amp;R&amp;"Arial,Italic"&amp;6&amp;Z&amp;F</oddFooter>
      </headerFooter>
    </customSheetView>
  </customSheetViews>
  <mergeCells count="10">
    <mergeCell ref="B49:P49"/>
    <mergeCell ref="D9:P9"/>
    <mergeCell ref="M10:N10"/>
    <mergeCell ref="P10:P11"/>
    <mergeCell ref="B48:P48"/>
    <mergeCell ref="B45:P45"/>
    <mergeCell ref="B47:P47"/>
    <mergeCell ref="D10:E10"/>
    <mergeCell ref="G10:H10"/>
    <mergeCell ref="J10:K10"/>
  </mergeCells>
  <printOptions horizontalCentered="1"/>
  <pageMargins left="1" right="1" top="1" bottom="1" header="0.5" footer="0.5"/>
  <pageSetup scale="73" orientation="landscape" r:id="rId18"/>
  <headerFooter>
    <oddHeader>&amp;R&amp;"Arial,Bold"&amp;28DRAFT</oddHeader>
    <oddFooter>&amp;L&amp;"Arial,Italic"&amp;8Prepared by EPS  &amp;D&amp;R&amp;"Arial,Italic"&amp;6&amp;Z&amp;F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6A51C-BF07-460A-AEDD-1327A4BD1F43}">
  <sheetPr>
    <tabColor theme="7" tint="0.79998168889431442"/>
    <pageSetUpPr autoPageBreaks="0" fitToPage="1"/>
  </sheetPr>
  <dimension ref="A1:I50"/>
  <sheetViews>
    <sheetView topLeftCell="A34" zoomScaleNormal="100" workbookViewId="0">
      <selection sqref="A1:XFD1"/>
    </sheetView>
  </sheetViews>
  <sheetFormatPr defaultColWidth="9.140625" defaultRowHeight="12.75"/>
  <cols>
    <col min="1" max="1" width="11.42578125" style="1" customWidth="1"/>
    <col min="2" max="2" width="29" style="1" customWidth="1"/>
    <col min="3" max="5" width="12.7109375" style="1" customWidth="1"/>
    <col min="6" max="6" width="1.7109375" style="1" customWidth="1"/>
    <col min="7" max="7" width="16.28515625" style="1" customWidth="1"/>
    <col min="8" max="8" width="1.5703125" style="1" customWidth="1"/>
    <col min="9" max="9" width="16.5703125" style="1" customWidth="1"/>
    <col min="10" max="16384" width="9.140625" style="1"/>
  </cols>
  <sheetData>
    <row r="1" spans="1:9">
      <c r="A1" s="13"/>
    </row>
    <row r="2" spans="1:9">
      <c r="A2" s="13"/>
      <c r="B2" s="2" t="str">
        <f>Index!B24</f>
        <v>Table 12</v>
      </c>
    </row>
    <row r="3" spans="1:9">
      <c r="A3" s="13"/>
      <c r="B3" s="2" t="str">
        <f>Index!B1</f>
        <v>Crescent City Front Street Improvement Project</v>
      </c>
    </row>
    <row r="4" spans="1:9">
      <c r="A4" s="13"/>
      <c r="B4" s="2" t="str">
        <f>Index!B2</f>
        <v>Benefit Cost Analysis</v>
      </c>
    </row>
    <row r="5" spans="1:9">
      <c r="A5" s="13"/>
      <c r="B5" s="2" t="s">
        <v>182</v>
      </c>
    </row>
    <row r="7" spans="1:9">
      <c r="B7" s="16"/>
      <c r="C7" s="16"/>
      <c r="D7" s="16"/>
      <c r="E7" s="16"/>
      <c r="F7" s="41"/>
      <c r="G7" s="16"/>
      <c r="H7" s="16"/>
      <c r="I7" s="16"/>
    </row>
    <row r="8" spans="1:9">
      <c r="B8" s="66"/>
      <c r="C8" s="199" t="s">
        <v>180</v>
      </c>
      <c r="D8" s="199"/>
      <c r="E8" s="199"/>
      <c r="F8" s="42"/>
      <c r="G8" s="206" t="s">
        <v>175</v>
      </c>
      <c r="H8" s="130"/>
      <c r="I8" s="206" t="s">
        <v>176</v>
      </c>
    </row>
    <row r="9" spans="1:9">
      <c r="B9" s="68" t="s">
        <v>20</v>
      </c>
      <c r="C9" s="69" t="s">
        <v>142</v>
      </c>
      <c r="D9" s="69" t="s">
        <v>100</v>
      </c>
      <c r="E9" s="44" t="s">
        <v>46</v>
      </c>
      <c r="F9" s="42"/>
      <c r="G9" s="206"/>
      <c r="H9" s="130"/>
      <c r="I9" s="206"/>
    </row>
    <row r="10" spans="1:9">
      <c r="B10" s="63"/>
      <c r="C10" s="63"/>
      <c r="D10" s="63"/>
      <c r="E10" s="63"/>
      <c r="F10" s="15"/>
      <c r="G10" s="63"/>
      <c r="H10" s="63"/>
      <c r="I10" s="63"/>
    </row>
    <row r="11" spans="1:9">
      <c r="B11" s="64"/>
      <c r="C11" s="64"/>
      <c r="D11" s="64"/>
      <c r="E11" s="64"/>
      <c r="G11" s="64"/>
      <c r="H11" s="64"/>
      <c r="I11" s="64"/>
    </row>
    <row r="12" spans="1:9">
      <c r="B12" s="17" t="s">
        <v>181</v>
      </c>
      <c r="C12" s="161"/>
      <c r="D12" s="161"/>
      <c r="E12" s="161"/>
      <c r="G12" s="169">
        <v>1.67</v>
      </c>
      <c r="H12" s="169"/>
      <c r="I12" s="154"/>
    </row>
    <row r="13" spans="1:9">
      <c r="B13" s="17" t="s">
        <v>177</v>
      </c>
      <c r="C13" s="64"/>
      <c r="D13" s="64"/>
      <c r="E13" s="64"/>
      <c r="G13" s="159"/>
      <c r="H13" s="159"/>
      <c r="I13" s="169">
        <v>0.68200000000000005</v>
      </c>
    </row>
    <row r="15" spans="1:9">
      <c r="B15" s="71">
        <v>2021</v>
      </c>
      <c r="C15" s="74">
        <f>'Mortality Ben'!F18</f>
        <v>0</v>
      </c>
      <c r="D15" s="74">
        <f>'Mortality Ben'!G18</f>
        <v>0</v>
      </c>
      <c r="E15" s="74">
        <f>C15+D15</f>
        <v>0</v>
      </c>
      <c r="G15" s="74">
        <f>E15/G$12</f>
        <v>0</v>
      </c>
      <c r="H15" s="74"/>
      <c r="I15" s="74">
        <f>G15*$I$13</f>
        <v>0</v>
      </c>
    </row>
    <row r="16" spans="1:9">
      <c r="B16" s="71">
        <v>2022</v>
      </c>
      <c r="C16" s="74">
        <f>'Mortality Ben'!F19</f>
        <v>0</v>
      </c>
      <c r="D16" s="74">
        <f>'Mortality Ben'!G19</f>
        <v>0</v>
      </c>
      <c r="E16" s="74">
        <f t="shared" ref="E16:E38" si="0">C16+D16</f>
        <v>0</v>
      </c>
      <c r="G16" s="74">
        <f t="shared" ref="G16:G38" si="1">E16/G$12</f>
        <v>0</v>
      </c>
      <c r="H16" s="74"/>
      <c r="I16" s="74">
        <f t="shared" ref="I16:I38" si="2">G16*$I$13</f>
        <v>0</v>
      </c>
    </row>
    <row r="17" spans="2:9">
      <c r="B17" s="71">
        <v>2023</v>
      </c>
      <c r="C17" s="74">
        <f>'Mortality Ben'!F20</f>
        <v>0</v>
      </c>
      <c r="D17" s="74">
        <f>'Mortality Ben'!G20</f>
        <v>0</v>
      </c>
      <c r="E17" s="74">
        <f t="shared" si="0"/>
        <v>0</v>
      </c>
      <c r="G17" s="74">
        <f t="shared" si="1"/>
        <v>0</v>
      </c>
      <c r="H17" s="74"/>
      <c r="I17" s="74">
        <f t="shared" si="2"/>
        <v>0</v>
      </c>
    </row>
    <row r="18" spans="2:9">
      <c r="B18" s="71">
        <v>2024</v>
      </c>
      <c r="C18" s="74">
        <f>'Mortality Ben'!F21</f>
        <v>0</v>
      </c>
      <c r="D18" s="74">
        <f>'Mortality Ben'!G21</f>
        <v>0</v>
      </c>
      <c r="E18" s="74">
        <f t="shared" si="0"/>
        <v>0</v>
      </c>
      <c r="G18" s="74">
        <f t="shared" si="1"/>
        <v>0</v>
      </c>
      <c r="H18" s="74"/>
      <c r="I18" s="74">
        <f t="shared" si="2"/>
        <v>0</v>
      </c>
    </row>
    <row r="19" spans="2:9">
      <c r="B19" s="71">
        <v>2025</v>
      </c>
      <c r="C19" s="74">
        <f>'Mortality Ben'!F22</f>
        <v>278748</v>
      </c>
      <c r="D19" s="74">
        <f>'Mortality Ben'!G22</f>
        <v>9345</v>
      </c>
      <c r="E19" s="74">
        <f t="shared" si="0"/>
        <v>288093</v>
      </c>
      <c r="G19" s="74">
        <f>E19/G$12</f>
        <v>172510.77844311378</v>
      </c>
      <c r="H19" s="74"/>
      <c r="I19" s="74">
        <f t="shared" si="2"/>
        <v>117652.35089820361</v>
      </c>
    </row>
    <row r="20" spans="2:9">
      <c r="B20" s="71">
        <v>2026</v>
      </c>
      <c r="C20" s="74">
        <f>'Mortality Ben'!F23</f>
        <v>278748</v>
      </c>
      <c r="D20" s="74">
        <f>'Mortality Ben'!G23</f>
        <v>9345</v>
      </c>
      <c r="E20" s="74">
        <f t="shared" si="0"/>
        <v>288093</v>
      </c>
      <c r="G20" s="74">
        <f t="shared" si="1"/>
        <v>172510.77844311378</v>
      </c>
      <c r="H20" s="74"/>
      <c r="I20" s="74">
        <f t="shared" si="2"/>
        <v>117652.35089820361</v>
      </c>
    </row>
    <row r="21" spans="2:9">
      <c r="B21" s="71">
        <v>2027</v>
      </c>
      <c r="C21" s="74">
        <f>'Mortality Ben'!F24</f>
        <v>278748</v>
      </c>
      <c r="D21" s="74">
        <f>'Mortality Ben'!G24</f>
        <v>9345</v>
      </c>
      <c r="E21" s="74">
        <f t="shared" si="0"/>
        <v>288093</v>
      </c>
      <c r="G21" s="74">
        <f t="shared" si="1"/>
        <v>172510.77844311378</v>
      </c>
      <c r="H21" s="74"/>
      <c r="I21" s="74">
        <f t="shared" si="2"/>
        <v>117652.35089820361</v>
      </c>
    </row>
    <row r="22" spans="2:9">
      <c r="B22" s="71">
        <v>2028</v>
      </c>
      <c r="C22" s="74">
        <f>'Mortality Ben'!F25</f>
        <v>278748</v>
      </c>
      <c r="D22" s="74">
        <f>'Mortality Ben'!G25</f>
        <v>9345</v>
      </c>
      <c r="E22" s="74">
        <f t="shared" si="0"/>
        <v>288093</v>
      </c>
      <c r="G22" s="74">
        <f t="shared" si="1"/>
        <v>172510.77844311378</v>
      </c>
      <c r="H22" s="74"/>
      <c r="I22" s="74">
        <f t="shared" si="2"/>
        <v>117652.35089820361</v>
      </c>
    </row>
    <row r="23" spans="2:9">
      <c r="B23" s="71">
        <v>2029</v>
      </c>
      <c r="C23" s="74">
        <f>'Mortality Ben'!F26</f>
        <v>278748</v>
      </c>
      <c r="D23" s="74">
        <f>'Mortality Ben'!G26</f>
        <v>9345</v>
      </c>
      <c r="E23" s="74">
        <f t="shared" si="0"/>
        <v>288093</v>
      </c>
      <c r="G23" s="74">
        <f t="shared" si="1"/>
        <v>172510.77844311378</v>
      </c>
      <c r="H23" s="74"/>
      <c r="I23" s="74">
        <f t="shared" si="2"/>
        <v>117652.35089820361</v>
      </c>
    </row>
    <row r="24" spans="2:9">
      <c r="B24" s="71">
        <v>2030</v>
      </c>
      <c r="C24" s="74">
        <f>'Mortality Ben'!F27</f>
        <v>278748</v>
      </c>
      <c r="D24" s="74">
        <f>'Mortality Ben'!G27</f>
        <v>9345</v>
      </c>
      <c r="E24" s="74">
        <f t="shared" si="0"/>
        <v>288093</v>
      </c>
      <c r="G24" s="74">
        <f t="shared" si="1"/>
        <v>172510.77844311378</v>
      </c>
      <c r="H24" s="74"/>
      <c r="I24" s="74">
        <f t="shared" si="2"/>
        <v>117652.35089820361</v>
      </c>
    </row>
    <row r="25" spans="2:9">
      <c r="B25" s="71">
        <v>2031</v>
      </c>
      <c r="C25" s="74">
        <f>'Mortality Ben'!F28</f>
        <v>278748</v>
      </c>
      <c r="D25" s="74">
        <f>'Mortality Ben'!G28</f>
        <v>9345</v>
      </c>
      <c r="E25" s="74">
        <f t="shared" si="0"/>
        <v>288093</v>
      </c>
      <c r="G25" s="74">
        <f t="shared" si="1"/>
        <v>172510.77844311378</v>
      </c>
      <c r="H25" s="74"/>
      <c r="I25" s="74">
        <f t="shared" si="2"/>
        <v>117652.35089820361</v>
      </c>
    </row>
    <row r="26" spans="2:9">
      <c r="B26" s="71">
        <v>2032</v>
      </c>
      <c r="C26" s="74">
        <f>'Mortality Ben'!F29</f>
        <v>278748</v>
      </c>
      <c r="D26" s="74">
        <f>'Mortality Ben'!G29</f>
        <v>9345</v>
      </c>
      <c r="E26" s="74">
        <f t="shared" si="0"/>
        <v>288093</v>
      </c>
      <c r="G26" s="74">
        <f t="shared" si="1"/>
        <v>172510.77844311378</v>
      </c>
      <c r="H26" s="74"/>
      <c r="I26" s="74">
        <f t="shared" si="2"/>
        <v>117652.35089820361</v>
      </c>
    </row>
    <row r="27" spans="2:9">
      <c r="B27" s="71">
        <v>2033</v>
      </c>
      <c r="C27" s="74">
        <f>'Mortality Ben'!F30</f>
        <v>278748</v>
      </c>
      <c r="D27" s="74">
        <f>'Mortality Ben'!G30</f>
        <v>9345</v>
      </c>
      <c r="E27" s="74">
        <f t="shared" si="0"/>
        <v>288093</v>
      </c>
      <c r="G27" s="74">
        <f t="shared" si="1"/>
        <v>172510.77844311378</v>
      </c>
      <c r="H27" s="74"/>
      <c r="I27" s="74">
        <f t="shared" si="2"/>
        <v>117652.35089820361</v>
      </c>
    </row>
    <row r="28" spans="2:9">
      <c r="B28" s="71">
        <v>2034</v>
      </c>
      <c r="C28" s="74">
        <f>'Mortality Ben'!F31</f>
        <v>278748</v>
      </c>
      <c r="D28" s="74">
        <f>'Mortality Ben'!G31</f>
        <v>9345</v>
      </c>
      <c r="E28" s="74">
        <f t="shared" si="0"/>
        <v>288093</v>
      </c>
      <c r="G28" s="74">
        <f t="shared" si="1"/>
        <v>172510.77844311378</v>
      </c>
      <c r="H28" s="74"/>
      <c r="I28" s="74">
        <f t="shared" si="2"/>
        <v>117652.35089820361</v>
      </c>
    </row>
    <row r="29" spans="2:9">
      <c r="B29" s="71">
        <v>2035</v>
      </c>
      <c r="C29" s="74">
        <f>'Mortality Ben'!F32</f>
        <v>278748</v>
      </c>
      <c r="D29" s="74">
        <f>'Mortality Ben'!G32</f>
        <v>9345</v>
      </c>
      <c r="E29" s="74">
        <f t="shared" si="0"/>
        <v>288093</v>
      </c>
      <c r="G29" s="74">
        <f t="shared" si="1"/>
        <v>172510.77844311378</v>
      </c>
      <c r="H29" s="74"/>
      <c r="I29" s="74">
        <f t="shared" si="2"/>
        <v>117652.35089820361</v>
      </c>
    </row>
    <row r="30" spans="2:9">
      <c r="B30" s="71">
        <v>2036</v>
      </c>
      <c r="C30" s="74">
        <f>'Mortality Ben'!F33</f>
        <v>278748</v>
      </c>
      <c r="D30" s="74">
        <f>'Mortality Ben'!G33</f>
        <v>9345</v>
      </c>
      <c r="E30" s="74">
        <f t="shared" si="0"/>
        <v>288093</v>
      </c>
      <c r="G30" s="74">
        <f t="shared" si="1"/>
        <v>172510.77844311378</v>
      </c>
      <c r="H30" s="74"/>
      <c r="I30" s="74">
        <f t="shared" si="2"/>
        <v>117652.35089820361</v>
      </c>
    </row>
    <row r="31" spans="2:9">
      <c r="B31" s="71">
        <v>2037</v>
      </c>
      <c r="C31" s="74">
        <f>'Mortality Ben'!F34</f>
        <v>278748</v>
      </c>
      <c r="D31" s="74">
        <f>'Mortality Ben'!G34</f>
        <v>9345</v>
      </c>
      <c r="E31" s="74">
        <f t="shared" si="0"/>
        <v>288093</v>
      </c>
      <c r="G31" s="74">
        <f t="shared" si="1"/>
        <v>172510.77844311378</v>
      </c>
      <c r="H31" s="74"/>
      <c r="I31" s="74">
        <f t="shared" si="2"/>
        <v>117652.35089820361</v>
      </c>
    </row>
    <row r="32" spans="2:9">
      <c r="B32" s="71">
        <v>2038</v>
      </c>
      <c r="C32" s="74">
        <f>'Mortality Ben'!F35</f>
        <v>278748</v>
      </c>
      <c r="D32" s="74">
        <f>'Mortality Ben'!G35</f>
        <v>9345</v>
      </c>
      <c r="E32" s="74">
        <f t="shared" si="0"/>
        <v>288093</v>
      </c>
      <c r="G32" s="74">
        <f t="shared" si="1"/>
        <v>172510.77844311378</v>
      </c>
      <c r="H32" s="74"/>
      <c r="I32" s="74">
        <f t="shared" si="2"/>
        <v>117652.35089820361</v>
      </c>
    </row>
    <row r="33" spans="2:9">
      <c r="B33" s="71">
        <v>2039</v>
      </c>
      <c r="C33" s="74">
        <f>'Mortality Ben'!F36</f>
        <v>278748</v>
      </c>
      <c r="D33" s="74">
        <f>'Mortality Ben'!G36</f>
        <v>9345</v>
      </c>
      <c r="E33" s="74">
        <f t="shared" si="0"/>
        <v>288093</v>
      </c>
      <c r="G33" s="74">
        <f t="shared" si="1"/>
        <v>172510.77844311378</v>
      </c>
      <c r="H33" s="74"/>
      <c r="I33" s="74">
        <f t="shared" si="2"/>
        <v>117652.35089820361</v>
      </c>
    </row>
    <row r="34" spans="2:9">
      <c r="B34" s="71">
        <v>2040</v>
      </c>
      <c r="C34" s="74">
        <f>'Mortality Ben'!F37</f>
        <v>278748</v>
      </c>
      <c r="D34" s="74">
        <f>'Mortality Ben'!G37</f>
        <v>9345</v>
      </c>
      <c r="E34" s="74">
        <f t="shared" si="0"/>
        <v>288093</v>
      </c>
      <c r="G34" s="74">
        <f t="shared" si="1"/>
        <v>172510.77844311378</v>
      </c>
      <c r="H34" s="74"/>
      <c r="I34" s="74">
        <f t="shared" si="2"/>
        <v>117652.35089820361</v>
      </c>
    </row>
    <row r="35" spans="2:9">
      <c r="B35" s="71">
        <v>2041</v>
      </c>
      <c r="C35" s="74">
        <f>'Mortality Ben'!F38</f>
        <v>278748</v>
      </c>
      <c r="D35" s="74">
        <f>'Mortality Ben'!G38</f>
        <v>9345</v>
      </c>
      <c r="E35" s="74">
        <f t="shared" si="0"/>
        <v>288093</v>
      </c>
      <c r="G35" s="74">
        <f t="shared" si="1"/>
        <v>172510.77844311378</v>
      </c>
      <c r="H35" s="74"/>
      <c r="I35" s="74">
        <f t="shared" si="2"/>
        <v>117652.35089820361</v>
      </c>
    </row>
    <row r="36" spans="2:9">
      <c r="B36" s="71">
        <v>2042</v>
      </c>
      <c r="C36" s="74">
        <f>'Mortality Ben'!F39</f>
        <v>278748</v>
      </c>
      <c r="D36" s="74">
        <f>'Mortality Ben'!G39</f>
        <v>9345</v>
      </c>
      <c r="E36" s="74">
        <f t="shared" si="0"/>
        <v>288093</v>
      </c>
      <c r="G36" s="74">
        <f t="shared" si="1"/>
        <v>172510.77844311378</v>
      </c>
      <c r="H36" s="74"/>
      <c r="I36" s="74">
        <f t="shared" si="2"/>
        <v>117652.35089820361</v>
      </c>
    </row>
    <row r="37" spans="2:9">
      <c r="B37" s="71">
        <v>2043</v>
      </c>
      <c r="C37" s="74">
        <f>'Mortality Ben'!F40</f>
        <v>278748</v>
      </c>
      <c r="D37" s="74">
        <f>'Mortality Ben'!G40</f>
        <v>9345</v>
      </c>
      <c r="E37" s="74">
        <f t="shared" si="0"/>
        <v>288093</v>
      </c>
      <c r="G37" s="74">
        <f t="shared" si="1"/>
        <v>172510.77844311378</v>
      </c>
      <c r="H37" s="74"/>
      <c r="I37" s="74">
        <f t="shared" si="2"/>
        <v>117652.35089820361</v>
      </c>
    </row>
    <row r="38" spans="2:9">
      <c r="B38" s="71">
        <v>2044</v>
      </c>
      <c r="C38" s="74">
        <f>'Mortality Ben'!F41</f>
        <v>278748</v>
      </c>
      <c r="D38" s="74">
        <f>'Mortality Ben'!G41</f>
        <v>9345</v>
      </c>
      <c r="E38" s="74">
        <f t="shared" si="0"/>
        <v>288093</v>
      </c>
      <c r="G38" s="74">
        <f t="shared" si="1"/>
        <v>172510.77844311378</v>
      </c>
      <c r="H38" s="74"/>
      <c r="I38" s="74">
        <f t="shared" si="2"/>
        <v>117652.35089820361</v>
      </c>
    </row>
    <row r="39" spans="2:9">
      <c r="B39" s="15"/>
      <c r="C39" s="15"/>
      <c r="D39" s="15"/>
      <c r="E39" s="15"/>
      <c r="F39" s="15"/>
      <c r="G39" s="15"/>
      <c r="H39" s="15"/>
      <c r="I39" s="15"/>
    </row>
    <row r="40" spans="2:9">
      <c r="I40" s="18" t="s">
        <v>178</v>
      </c>
    </row>
    <row r="41" spans="2:9" ht="39" customHeight="1">
      <c r="B41" s="198" t="s">
        <v>200</v>
      </c>
      <c r="C41" s="198"/>
      <c r="D41" s="198"/>
      <c r="E41" s="198"/>
      <c r="F41" s="198"/>
      <c r="G41" s="198"/>
      <c r="H41" s="198"/>
      <c r="I41" s="198"/>
    </row>
    <row r="43" spans="2:9" ht="12.75" customHeight="1">
      <c r="B43" s="197" t="s">
        <v>179</v>
      </c>
      <c r="C43" s="197"/>
      <c r="D43" s="197"/>
      <c r="E43" s="197"/>
      <c r="F43" s="197"/>
      <c r="G43" s="197"/>
      <c r="H43" s="197"/>
      <c r="I43" s="197"/>
    </row>
    <row r="44" spans="2:9">
      <c r="B44" s="197" t="s">
        <v>185</v>
      </c>
      <c r="C44" s="202"/>
      <c r="D44" s="202"/>
      <c r="E44" s="202"/>
      <c r="F44" s="202"/>
      <c r="G44" s="202"/>
      <c r="H44" s="202"/>
      <c r="I44" s="202"/>
    </row>
    <row r="45" spans="2:9">
      <c r="B45" s="197"/>
      <c r="C45" s="202"/>
      <c r="D45" s="202"/>
      <c r="E45" s="202"/>
      <c r="F45" s="202"/>
      <c r="G45" s="202"/>
      <c r="H45" s="202"/>
      <c r="I45" s="202"/>
    </row>
    <row r="46" spans="2:9">
      <c r="B46" s="202"/>
      <c r="C46" s="202"/>
      <c r="D46" s="202"/>
      <c r="E46" s="202"/>
      <c r="F46" s="202"/>
      <c r="G46" s="202"/>
      <c r="H46" s="202"/>
      <c r="I46" s="202"/>
    </row>
    <row r="47" spans="2:9" ht="12.75" customHeight="1">
      <c r="B47" s="170"/>
      <c r="C47" s="170"/>
      <c r="D47" s="170"/>
      <c r="E47" s="170"/>
      <c r="F47" s="170"/>
      <c r="G47" s="170"/>
      <c r="H47" s="170"/>
      <c r="I47" s="170"/>
    </row>
    <row r="48" spans="2:9">
      <c r="B48" s="170"/>
      <c r="C48" s="170"/>
      <c r="D48" s="170"/>
      <c r="E48" s="170"/>
      <c r="F48" s="170"/>
      <c r="G48" s="170"/>
      <c r="H48" s="170"/>
      <c r="I48" s="170"/>
    </row>
    <row r="49" spans="2:9">
      <c r="B49" s="170"/>
      <c r="C49" s="170"/>
      <c r="D49" s="170"/>
      <c r="E49" s="170"/>
      <c r="F49" s="170"/>
      <c r="G49" s="170"/>
      <c r="H49" s="170"/>
      <c r="I49" s="170"/>
    </row>
    <row r="50" spans="2:9">
      <c r="B50" s="170"/>
      <c r="C50" s="170"/>
      <c r="D50" s="170"/>
      <c r="E50" s="170"/>
      <c r="F50" s="170"/>
      <c r="G50" s="170"/>
      <c r="H50" s="170"/>
      <c r="I50" s="170"/>
    </row>
  </sheetData>
  <mergeCells count="6">
    <mergeCell ref="B44:I46"/>
    <mergeCell ref="G8:G9"/>
    <mergeCell ref="I8:I9"/>
    <mergeCell ref="C8:E8"/>
    <mergeCell ref="B41:I41"/>
    <mergeCell ref="B43:I43"/>
  </mergeCells>
  <printOptions horizontalCentered="1"/>
  <pageMargins left="1" right="1" top="1" bottom="1" header="0.5" footer="0.5"/>
  <pageSetup scale="79" orientation="landscape" r:id="rId1"/>
  <headerFooter>
    <oddHeader>&amp;R&amp;"Arial,Bold"&amp;28DRAFT</oddHeader>
    <oddFooter>&amp;L&amp;"Arial,Italic"&amp;8Prepared by EPS  &amp;D&amp;R&amp;"Arial,Italic"&amp;6&amp;Z&amp;F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7" tint="0.79998168889431442"/>
    <pageSetUpPr autoPageBreaks="0" fitToPage="1"/>
  </sheetPr>
  <dimension ref="A1:F15"/>
  <sheetViews>
    <sheetView zoomScaleNormal="100" workbookViewId="0">
      <selection activeCell="E14" sqref="E14"/>
    </sheetView>
  </sheetViews>
  <sheetFormatPr defaultColWidth="9.140625" defaultRowHeight="12.75"/>
  <cols>
    <col min="1" max="1" width="11.42578125" style="1" customWidth="1"/>
    <col min="2" max="2" width="36" style="1" bestFit="1" customWidth="1"/>
    <col min="3" max="3" width="2" style="1" customWidth="1"/>
    <col min="4" max="6" width="15.7109375" style="1" customWidth="1"/>
    <col min="7" max="16384" width="9.140625" style="1"/>
  </cols>
  <sheetData>
    <row r="1" spans="1:6">
      <c r="A1" s="13"/>
    </row>
    <row r="2" spans="1:6">
      <c r="A2" s="13"/>
      <c r="B2" s="2" t="str">
        <f>Index!B25</f>
        <v>Table 13</v>
      </c>
    </row>
    <row r="3" spans="1:6">
      <c r="A3" s="13"/>
      <c r="B3" s="2" t="str">
        <f>Index!B1</f>
        <v>Crescent City Front Street Improvement Project</v>
      </c>
    </row>
    <row r="4" spans="1:6">
      <c r="B4" s="2" t="str">
        <f>Index!B2</f>
        <v>Benefit Cost Analysis</v>
      </c>
      <c r="D4" s="42"/>
    </row>
    <row r="5" spans="1:6">
      <c r="B5" s="2" t="s">
        <v>88</v>
      </c>
      <c r="D5" s="42"/>
    </row>
    <row r="6" spans="1:6">
      <c r="D6" s="42"/>
    </row>
    <row r="7" spans="1:6">
      <c r="B7" s="78"/>
      <c r="C7" s="78"/>
      <c r="D7" s="78"/>
      <c r="E7" s="41"/>
      <c r="F7" s="41"/>
    </row>
    <row r="8" spans="1:6" ht="12.75" customHeight="1">
      <c r="B8" s="76"/>
      <c r="C8" s="76"/>
      <c r="D8" s="214" t="s">
        <v>201</v>
      </c>
      <c r="E8" s="214"/>
      <c r="F8" s="214"/>
    </row>
    <row r="9" spans="1:6">
      <c r="B9" s="76" t="s">
        <v>33</v>
      </c>
      <c r="C9" s="76"/>
      <c r="D9" s="138">
        <v>2023</v>
      </c>
      <c r="E9" s="138">
        <v>2024</v>
      </c>
      <c r="F9" s="137" t="s">
        <v>26</v>
      </c>
    </row>
    <row r="10" spans="1:6">
      <c r="B10" s="77"/>
      <c r="C10" s="77"/>
      <c r="D10" s="77"/>
      <c r="E10" s="15"/>
      <c r="F10" s="136"/>
    </row>
    <row r="11" spans="1:6">
      <c r="D11" s="42"/>
      <c r="F11" s="2"/>
    </row>
    <row r="12" spans="1:6">
      <c r="B12" s="2" t="s">
        <v>119</v>
      </c>
      <c r="D12" s="116">
        <v>6166200.3157786457</v>
      </c>
      <c r="E12" s="116">
        <v>7213746.5538913328</v>
      </c>
      <c r="F12" s="39">
        <v>13379947</v>
      </c>
    </row>
    <row r="13" spans="1:6">
      <c r="B13" s="15"/>
      <c r="C13" s="15"/>
      <c r="D13" s="15"/>
      <c r="E13" s="15"/>
      <c r="F13" s="15"/>
    </row>
    <row r="14" spans="1:6">
      <c r="E14" s="18"/>
      <c r="F14" s="18" t="s">
        <v>48</v>
      </c>
    </row>
    <row r="15" spans="1:6">
      <c r="B15" s="1" t="s">
        <v>202</v>
      </c>
    </row>
  </sheetData>
  <customSheetViews>
    <customSheetView guid="{91DB263B-35BD-4276-ACB2-FC5FD8A26229}" fitToPage="1">
      <selection activeCell="C55" sqref="C55"/>
      <pageMargins left="1" right="1" top="1" bottom="1" header="0.5" footer="0.5"/>
      <printOptions horizontalCentered="1"/>
      <pageSetup orientation="landscape" r:id="rId1"/>
      <headerFooter>
        <oddHeader>&amp;R&amp;"Arial,Bold"&amp;28DRAFT</oddHeader>
        <oddFooter>&amp;L&amp;"Arial,Italic"&amp;8Prepared by EPS  &amp;D&amp;R&amp;"Arial,Italic"&amp;6&amp;Z&amp;F</oddFooter>
      </headerFooter>
    </customSheetView>
    <customSheetView guid="{6D4EF0D7-55CD-45E8-9233-8CE1EFC9F503}" fitToPage="1">
      <selection activeCell="C55" sqref="C55"/>
      <pageMargins left="1" right="1" top="1" bottom="1" header="0.5" footer="0.5"/>
      <printOptions horizontalCentered="1"/>
      <pageSetup orientation="landscape" r:id="rId2"/>
      <headerFooter>
        <oddHeader>&amp;R&amp;"Arial,Bold"&amp;28DRAFT</oddHeader>
        <oddFooter>&amp;L&amp;"Arial,Italic"&amp;8Prepared by EPS  &amp;D&amp;R&amp;"Arial,Italic"&amp;6&amp;Z&amp;F</oddFooter>
      </headerFooter>
    </customSheetView>
    <customSheetView guid="{6784BEB2-0CFB-4FEE-9718-BB80D0DF60E0}" fitToPage="1">
      <selection activeCell="E23" sqref="E23"/>
      <pageMargins left="1" right="1" top="1" bottom="1" header="0.5" footer="0.5"/>
      <printOptions horizontalCentered="1"/>
      <pageSetup orientation="landscape" r:id="rId3"/>
      <headerFooter>
        <oddHeader>&amp;R&amp;"Arial,Bold"&amp;28DRAFT</oddHeader>
        <oddFooter>&amp;L&amp;"Arial,Italic"&amp;8Prepared by EPS  &amp;D&amp;R&amp;"Arial,Italic"&amp;6&amp;Z&amp;F</oddFooter>
      </headerFooter>
    </customSheetView>
    <customSheetView guid="{137ACAA3-F4FC-4608-9431-D9BEC285296D}" fitToPage="1" printArea="1">
      <selection activeCell="C55" sqref="C55"/>
      <pageMargins left="1" right="1" top="1" bottom="1" header="0.5" footer="0.5"/>
      <printOptions horizontalCentered="1"/>
      <pageSetup orientation="landscape" r:id="rId4"/>
      <headerFooter>
        <oddHeader>&amp;R&amp;"Arial,Bold"&amp;28DRAFT</oddHeader>
        <oddFooter>&amp;L&amp;"Arial,Italic"&amp;8Prepared by EPS  &amp;D&amp;R&amp;"Arial,Italic"&amp;6&amp;Z&amp;F</oddFooter>
      </headerFooter>
    </customSheetView>
    <customSheetView guid="{2C4C3456-C7CD-4A92-A41E-A9C58787EDA1}" fitToPage="1" printArea="1">
      <selection activeCell="C55" sqref="C55"/>
      <pageMargins left="1" right="1" top="1" bottom="1" header="0.5" footer="0.5"/>
      <printOptions horizontalCentered="1"/>
      <pageSetup orientation="landscape" r:id="rId5"/>
      <headerFooter>
        <oddHeader>&amp;R&amp;"Arial,Bold"&amp;28DRAFT</oddHeader>
        <oddFooter>&amp;L&amp;"Arial,Italic"&amp;8Prepared by EPS  &amp;D&amp;R&amp;"Arial,Italic"&amp;6&amp;Z&amp;F</oddFooter>
      </headerFooter>
    </customSheetView>
    <customSheetView guid="{D66558C1-17BA-459D-A37F-A1688366C2CF}" fitToPage="1" printArea="1">
      <selection activeCell="C55" sqref="C55"/>
      <pageMargins left="1" right="1" top="1" bottom="1" header="0.5" footer="0.5"/>
      <printOptions horizontalCentered="1"/>
      <pageSetup orientation="landscape" r:id="rId6"/>
      <headerFooter>
        <oddHeader>&amp;R&amp;"Arial,Bold"&amp;28DRAFT</oddHeader>
        <oddFooter>&amp;L&amp;"Arial,Italic"&amp;8Prepared by EPS  &amp;D&amp;R&amp;"Arial,Italic"&amp;6&amp;Z&amp;F</oddFooter>
      </headerFooter>
    </customSheetView>
    <customSheetView guid="{F02EAE90-4444-46CB-A08B-4BEB10A4ECE7}" fitToPage="1" printArea="1">
      <selection activeCell="C55" sqref="C55"/>
      <pageMargins left="1" right="1" top="1" bottom="1" header="0.5" footer="0.5"/>
      <printOptions horizontalCentered="1"/>
      <pageSetup orientation="landscape" r:id="rId7"/>
      <headerFooter>
        <oddHeader>&amp;R&amp;"Arial,Bold"&amp;28DRAFT</oddHeader>
        <oddFooter>&amp;L&amp;"Arial,Italic"&amp;8Prepared by EPS  &amp;D&amp;R&amp;"Arial,Italic"&amp;6&amp;Z&amp;F</oddFooter>
      </headerFooter>
    </customSheetView>
    <customSheetView guid="{058538D0-2E33-4BBA-8F0D-D42958A5F072}" fitToPage="1" printArea="1">
      <selection activeCell="C55" sqref="C55"/>
      <pageMargins left="1" right="1" top="1" bottom="1" header="0.5" footer="0.5"/>
      <printOptions horizontalCentered="1"/>
      <pageSetup orientation="landscape" r:id="rId8"/>
      <headerFooter>
        <oddHeader>&amp;R&amp;"Arial,Bold"&amp;28DRAFT</oddHeader>
        <oddFooter>&amp;L&amp;"Arial,Italic"&amp;8Prepared by EPS  &amp;D&amp;R&amp;"Arial,Italic"&amp;6&amp;Z&amp;F</oddFooter>
      </headerFooter>
    </customSheetView>
    <customSheetView guid="{39C23816-21B1-47A6-A255-46DB5EB8E846}" fitToPage="1" printArea="1">
      <selection activeCell="C55" sqref="C55"/>
      <pageMargins left="1" right="1" top="1" bottom="1" header="0.5" footer="0.5"/>
      <printOptions horizontalCentered="1"/>
      <pageSetup orientation="landscape" r:id="rId9"/>
      <headerFooter>
        <oddHeader>&amp;R&amp;"Arial,Bold"&amp;28DRAFT</oddHeader>
        <oddFooter>&amp;L&amp;"Arial,Italic"&amp;8Prepared by EPS  &amp;D&amp;R&amp;"Arial,Italic"&amp;6&amp;Z&amp;F</oddFooter>
      </headerFooter>
    </customSheetView>
    <customSheetView guid="{439D949C-6213-444A-BC9C-177362F74078}" fitToPage="1" printArea="1">
      <selection activeCell="C55" sqref="C55"/>
      <pageMargins left="1" right="1" top="1" bottom="1" header="0.5" footer="0.5"/>
      <printOptions horizontalCentered="1"/>
      <pageSetup orientation="landscape" r:id="rId10"/>
      <headerFooter>
        <oddHeader>&amp;R&amp;"Arial,Bold"&amp;28DRAFT</oddHeader>
        <oddFooter>&amp;L&amp;"Arial,Italic"&amp;8Prepared by EPS  &amp;D&amp;R&amp;"Arial,Italic"&amp;6&amp;Z&amp;F</oddFooter>
      </headerFooter>
    </customSheetView>
    <customSheetView guid="{15FFB909-55FF-4825-B9C3-60C1C842CC05}" fitToPage="1" printArea="1">
      <selection activeCell="C55" sqref="C55"/>
      <pageMargins left="1" right="1" top="1" bottom="1" header="0.5" footer="0.5"/>
      <printOptions horizontalCentered="1"/>
      <pageSetup orientation="landscape" r:id="rId11"/>
      <headerFooter>
        <oddHeader>&amp;R&amp;"Arial,Bold"&amp;28DRAFT</oddHeader>
        <oddFooter>&amp;L&amp;"Arial,Italic"&amp;8Prepared by EPS  &amp;D&amp;R&amp;"Arial,Italic"&amp;6&amp;Z&amp;F</oddFooter>
      </headerFooter>
    </customSheetView>
    <customSheetView guid="{F73A784B-A9A6-4C46-9B6B-163185550EA2}" fitToPage="1" printArea="1">
      <selection activeCell="C55" sqref="C55"/>
      <pageMargins left="1" right="1" top="1" bottom="1" header="0.5" footer="0.5"/>
      <printOptions horizontalCentered="1"/>
      <pageSetup orientation="landscape" r:id="rId12"/>
      <headerFooter>
        <oddHeader>&amp;R&amp;"Arial,Bold"&amp;28DRAFT</oddHeader>
        <oddFooter>&amp;L&amp;"Arial,Italic"&amp;8Prepared by EPS  &amp;D&amp;R&amp;"Arial,Italic"&amp;6&amp;Z&amp;F</oddFooter>
      </headerFooter>
    </customSheetView>
    <customSheetView guid="{5F8A3C5E-2D1B-413F-AE84-3BAD5B0C6338}" fitToPage="1" printArea="1">
      <selection activeCell="B3" sqref="B3:G20"/>
      <pageMargins left="0.75" right="0.75" top="0.75" bottom="0.75" header="0.3" footer="0.3"/>
      <printOptions horizontalCentered="1"/>
      <pageSetup orientation="landscape" horizontalDpi="1200" verticalDpi="1200" r:id="rId13"/>
      <headerFooter scaleWithDoc="0" alignWithMargins="0">
        <oddHeader>&amp;R&amp;"Arial,Bold"&amp;26DRAFT</oddHeader>
        <oddFooter>&amp;L&amp;"Arial,Italic"&amp;8Prepared by EPS  &amp;D&amp;R&amp;"Arial,Italic"&amp;3&amp;Z&amp;F</oddFooter>
      </headerFooter>
    </customSheetView>
    <customSheetView guid="{9D5C1F3A-37BA-4383-AF9B-995CB450E213}" fitToPage="1" printArea="1">
      <selection activeCell="C55" sqref="C55"/>
      <pageMargins left="1" right="1" top="1" bottom="1" header="0.5" footer="0.5"/>
      <printOptions horizontalCentered="1"/>
      <pageSetup orientation="landscape" r:id="rId14"/>
      <headerFooter>
        <oddHeader>&amp;R&amp;"Arial,Bold"&amp;28DRAFT</oddHeader>
        <oddFooter>&amp;L&amp;"Arial,Italic"&amp;8Prepared by EPS  &amp;D&amp;R&amp;"Arial,Italic"&amp;6&amp;Z&amp;F</oddFooter>
      </headerFooter>
    </customSheetView>
    <customSheetView guid="{79E8FB63-FAB1-401F-8376-4C995C38C9B5}" fitToPage="1" printArea="1">
      <selection activeCell="C55" sqref="C55"/>
      <pageMargins left="1" right="1" top="1" bottom="1" header="0.5" footer="0.5"/>
      <printOptions horizontalCentered="1"/>
      <pageSetup orientation="landscape" r:id="rId15"/>
      <headerFooter>
        <oddHeader>&amp;R&amp;"Arial,Bold"&amp;28DRAFT</oddHeader>
        <oddFooter>&amp;L&amp;"Arial,Italic"&amp;8Prepared by EPS  &amp;D&amp;R&amp;"Arial,Italic"&amp;6&amp;Z&amp;F</oddFooter>
      </headerFooter>
    </customSheetView>
    <customSheetView guid="{8729F7E6-15AB-4F73-A249-EE4D80E7409A}" fitToPage="1" printArea="1">
      <selection activeCell="C55" sqref="C55"/>
      <pageMargins left="1" right="1" top="1" bottom="1" header="0.5" footer="0.5"/>
      <printOptions horizontalCentered="1"/>
      <pageSetup orientation="landscape" r:id="rId16"/>
      <headerFooter>
        <oddHeader>&amp;R&amp;"Arial,Bold"&amp;28DRAFT</oddHeader>
        <oddFooter>&amp;L&amp;"Arial,Italic"&amp;8Prepared by EPS  &amp;D&amp;R&amp;"Arial,Italic"&amp;6&amp;Z&amp;F</oddFooter>
      </headerFooter>
    </customSheetView>
    <customSheetView guid="{C37D0059-2E05-47AA-BEF7-B199FE45C44F}" fitToPage="1" printArea="1">
      <selection activeCell="C55" sqref="C55"/>
      <pageMargins left="1" right="1" top="1" bottom="1" header="0.5" footer="0.5"/>
      <printOptions horizontalCentered="1"/>
      <pageSetup orientation="landscape" r:id="rId17"/>
      <headerFooter>
        <oddHeader>&amp;R&amp;"Arial,Bold"&amp;28DRAFT</oddHeader>
        <oddFooter>&amp;L&amp;"Arial,Italic"&amp;8Prepared by EPS  &amp;D&amp;R&amp;"Arial,Italic"&amp;6&amp;Z&amp;F</oddFooter>
      </headerFooter>
    </customSheetView>
  </customSheetViews>
  <mergeCells count="1">
    <mergeCell ref="D8:F8"/>
  </mergeCells>
  <printOptions horizontalCentered="1"/>
  <pageMargins left="1" right="1" top="1" bottom="1" header="0.5" footer="0.5"/>
  <pageSetup orientation="landscape" r:id="rId18"/>
  <headerFooter>
    <oddHeader>&amp;R&amp;"Arial,Bold"&amp;28DRAFT</oddHeader>
    <oddFooter>&amp;L&amp;"Arial,Italic"&amp;8Prepared by EPS  &amp;D&amp;R&amp;"Arial,Italic"&amp;6&amp;Z&amp;F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7" tint="0.79998168889431442"/>
    <pageSetUpPr autoPageBreaks="0" fitToPage="1"/>
  </sheetPr>
  <dimension ref="A1:K21"/>
  <sheetViews>
    <sheetView topLeftCell="A16" zoomScaleNormal="100" workbookViewId="0">
      <selection sqref="A1:XFD1"/>
    </sheetView>
  </sheetViews>
  <sheetFormatPr defaultColWidth="9.140625" defaultRowHeight="12.75"/>
  <cols>
    <col min="1" max="1" width="11.42578125" style="1" customWidth="1"/>
    <col min="2" max="2" width="38.28515625" style="1" customWidth="1"/>
    <col min="3" max="3" width="17" style="1" bestFit="1" customWidth="1"/>
    <col min="4" max="4" width="15.7109375" style="1" customWidth="1"/>
    <col min="5" max="16384" width="9.140625" style="1"/>
  </cols>
  <sheetData>
    <row r="1" spans="1:4">
      <c r="A1" s="13"/>
    </row>
    <row r="2" spans="1:4">
      <c r="A2" s="13"/>
      <c r="B2" s="2" t="str">
        <f>Index!B26</f>
        <v>Table 14</v>
      </c>
    </row>
    <row r="3" spans="1:4">
      <c r="A3" s="13"/>
      <c r="B3" s="2" t="str">
        <f>Index!B1</f>
        <v>Crescent City Front Street Improvement Project</v>
      </c>
    </row>
    <row r="4" spans="1:4">
      <c r="B4" s="2" t="str">
        <f>Index!B2</f>
        <v>Benefit Cost Analysis</v>
      </c>
    </row>
    <row r="5" spans="1:4">
      <c r="B5" s="2" t="s">
        <v>35</v>
      </c>
    </row>
    <row r="7" spans="1:4">
      <c r="B7" s="41"/>
      <c r="C7" s="41"/>
      <c r="D7" s="41"/>
    </row>
    <row r="8" spans="1:4" ht="51">
      <c r="B8" s="43" t="s">
        <v>36</v>
      </c>
      <c r="C8" s="146" t="s">
        <v>120</v>
      </c>
      <c r="D8" s="45" t="s">
        <v>38</v>
      </c>
    </row>
    <row r="9" spans="1:4">
      <c r="B9" s="15"/>
      <c r="C9" s="15"/>
      <c r="D9" s="15"/>
    </row>
    <row r="11" spans="1:4">
      <c r="B11" s="1" t="s">
        <v>121</v>
      </c>
      <c r="C11" s="155" t="s">
        <v>122</v>
      </c>
      <c r="D11" s="38">
        <v>19000</v>
      </c>
    </row>
    <row r="12" spans="1:4">
      <c r="D12" s="38"/>
    </row>
    <row r="13" spans="1:4">
      <c r="B13" s="1" t="s">
        <v>123</v>
      </c>
      <c r="C13" s="156" t="s">
        <v>124</v>
      </c>
      <c r="D13" s="38">
        <v>22000</v>
      </c>
    </row>
    <row r="14" spans="1:4">
      <c r="D14" s="38"/>
    </row>
    <row r="15" spans="1:4">
      <c r="B15" s="1" t="s">
        <v>125</v>
      </c>
      <c r="C15" s="156" t="s">
        <v>126</v>
      </c>
      <c r="D15" s="38">
        <v>427500</v>
      </c>
    </row>
    <row r="16" spans="1:4">
      <c r="B16" s="15"/>
      <c r="C16" s="15"/>
      <c r="D16" s="15"/>
    </row>
    <row r="17" spans="2:11">
      <c r="D17" s="18" t="s">
        <v>39</v>
      </c>
      <c r="K17" s="80"/>
    </row>
    <row r="18" spans="2:11">
      <c r="B18" s="1" t="s">
        <v>127</v>
      </c>
    </row>
    <row r="21" spans="2:11">
      <c r="B21" s="197"/>
      <c r="C21" s="197"/>
      <c r="D21" s="197"/>
    </row>
  </sheetData>
  <customSheetViews>
    <customSheetView guid="{91DB263B-35BD-4276-ACB2-FC5FD8A26229}" fitToPage="1">
      <selection activeCell="C55" sqref="C55"/>
      <pageMargins left="1" right="1" top="1" bottom="1" header="0.5" footer="0.5"/>
      <printOptions horizontalCentered="1"/>
      <pageSetup orientation="landscape" r:id="rId1"/>
      <headerFooter>
        <oddHeader>&amp;R&amp;"Arial,Bold"&amp;28DRAFT</oddHeader>
        <oddFooter>&amp;L&amp;"Arial,Italic"&amp;8Prepared by EPS  &amp;D&amp;R&amp;"Arial,Italic"&amp;6&amp;Z&amp;F</oddFooter>
      </headerFooter>
    </customSheetView>
    <customSheetView guid="{6D4EF0D7-55CD-45E8-9233-8CE1EFC9F503}" fitToPage="1">
      <selection activeCell="C55" sqref="C55"/>
      <pageMargins left="1" right="1" top="1" bottom="1" header="0.5" footer="0.5"/>
      <printOptions horizontalCentered="1"/>
      <pageSetup orientation="landscape" r:id="rId2"/>
      <headerFooter>
        <oddHeader>&amp;R&amp;"Arial,Bold"&amp;28DRAFT</oddHeader>
        <oddFooter>&amp;L&amp;"Arial,Italic"&amp;8Prepared by EPS  &amp;D&amp;R&amp;"Arial,Italic"&amp;6&amp;Z&amp;F</oddFooter>
      </headerFooter>
    </customSheetView>
    <customSheetView guid="{6784BEB2-0CFB-4FEE-9718-BB80D0DF60E0}" fitToPage="1">
      <selection activeCell="B23" sqref="B23"/>
      <pageMargins left="1" right="1" top="1" bottom="1" header="0.5" footer="0.5"/>
      <printOptions horizontalCentered="1"/>
      <pageSetup orientation="landscape" r:id="rId3"/>
      <headerFooter>
        <oddHeader>&amp;R&amp;"Arial,Bold"&amp;28DRAFT</oddHeader>
        <oddFooter>&amp;L&amp;"Arial,Italic"&amp;8Prepared by EPS  &amp;D&amp;R&amp;"Arial,Italic"&amp;6&amp;Z&amp;F</oddFooter>
      </headerFooter>
    </customSheetView>
    <customSheetView guid="{137ACAA3-F4FC-4608-9431-D9BEC285296D}" fitToPage="1" printArea="1">
      <selection activeCell="C55" sqref="C55"/>
      <pageMargins left="1" right="1" top="1" bottom="1" header="0.5" footer="0.5"/>
      <printOptions horizontalCentered="1"/>
      <pageSetup orientation="landscape" r:id="rId4"/>
      <headerFooter>
        <oddHeader>&amp;R&amp;"Arial,Bold"&amp;28DRAFT</oddHeader>
        <oddFooter>&amp;L&amp;"Arial,Italic"&amp;8Prepared by EPS  &amp;D&amp;R&amp;"Arial,Italic"&amp;6&amp;Z&amp;F</oddFooter>
      </headerFooter>
    </customSheetView>
    <customSheetView guid="{2C4C3456-C7CD-4A92-A41E-A9C58787EDA1}" fitToPage="1" printArea="1">
      <selection activeCell="C55" sqref="C55"/>
      <pageMargins left="1" right="1" top="1" bottom="1" header="0.5" footer="0.5"/>
      <printOptions horizontalCentered="1"/>
      <pageSetup orientation="landscape" r:id="rId5"/>
      <headerFooter>
        <oddHeader>&amp;R&amp;"Arial,Bold"&amp;28DRAFT</oddHeader>
        <oddFooter>&amp;L&amp;"Arial,Italic"&amp;8Prepared by EPS  &amp;D&amp;R&amp;"Arial,Italic"&amp;6&amp;Z&amp;F</oddFooter>
      </headerFooter>
    </customSheetView>
    <customSheetView guid="{D66558C1-17BA-459D-A37F-A1688366C2CF}" fitToPage="1" printArea="1">
      <selection activeCell="C55" sqref="C55"/>
      <pageMargins left="1" right="1" top="1" bottom="1" header="0.5" footer="0.5"/>
      <printOptions horizontalCentered="1"/>
      <pageSetup orientation="landscape" r:id="rId6"/>
      <headerFooter>
        <oddHeader>&amp;R&amp;"Arial,Bold"&amp;28DRAFT</oddHeader>
        <oddFooter>&amp;L&amp;"Arial,Italic"&amp;8Prepared by EPS  &amp;D&amp;R&amp;"Arial,Italic"&amp;6&amp;Z&amp;F</oddFooter>
      </headerFooter>
    </customSheetView>
    <customSheetView guid="{F02EAE90-4444-46CB-A08B-4BEB10A4ECE7}" fitToPage="1" printArea="1">
      <selection activeCell="C55" sqref="C55"/>
      <pageMargins left="1" right="1" top="1" bottom="1" header="0.5" footer="0.5"/>
      <printOptions horizontalCentered="1"/>
      <pageSetup orientation="landscape" r:id="rId7"/>
      <headerFooter>
        <oddHeader>&amp;R&amp;"Arial,Bold"&amp;28DRAFT</oddHeader>
        <oddFooter>&amp;L&amp;"Arial,Italic"&amp;8Prepared by EPS  &amp;D&amp;R&amp;"Arial,Italic"&amp;6&amp;Z&amp;F</oddFooter>
      </headerFooter>
    </customSheetView>
    <customSheetView guid="{058538D0-2E33-4BBA-8F0D-D42958A5F072}" fitToPage="1" printArea="1">
      <selection activeCell="C55" sqref="C55"/>
      <pageMargins left="1" right="1" top="1" bottom="1" header="0.5" footer="0.5"/>
      <printOptions horizontalCentered="1"/>
      <pageSetup orientation="landscape" r:id="rId8"/>
      <headerFooter>
        <oddHeader>&amp;R&amp;"Arial,Bold"&amp;28DRAFT</oddHeader>
        <oddFooter>&amp;L&amp;"Arial,Italic"&amp;8Prepared by EPS  &amp;D&amp;R&amp;"Arial,Italic"&amp;6&amp;Z&amp;F</oddFooter>
      </headerFooter>
    </customSheetView>
    <customSheetView guid="{39C23816-21B1-47A6-A255-46DB5EB8E846}" fitToPage="1" printArea="1">
      <selection activeCell="C55" sqref="C55"/>
      <pageMargins left="1" right="1" top="1" bottom="1" header="0.5" footer="0.5"/>
      <printOptions horizontalCentered="1"/>
      <pageSetup orientation="landscape" r:id="rId9"/>
      <headerFooter>
        <oddHeader>&amp;R&amp;"Arial,Bold"&amp;28DRAFT</oddHeader>
        <oddFooter>&amp;L&amp;"Arial,Italic"&amp;8Prepared by EPS  &amp;D&amp;R&amp;"Arial,Italic"&amp;6&amp;Z&amp;F</oddFooter>
      </headerFooter>
    </customSheetView>
    <customSheetView guid="{439D949C-6213-444A-BC9C-177362F74078}" fitToPage="1" printArea="1">
      <selection activeCell="C55" sqref="C55"/>
      <pageMargins left="1" right="1" top="1" bottom="1" header="0.5" footer="0.5"/>
      <printOptions horizontalCentered="1"/>
      <pageSetup orientation="landscape" r:id="rId10"/>
      <headerFooter>
        <oddHeader>&amp;R&amp;"Arial,Bold"&amp;28DRAFT</oddHeader>
        <oddFooter>&amp;L&amp;"Arial,Italic"&amp;8Prepared by EPS  &amp;D&amp;R&amp;"Arial,Italic"&amp;6&amp;Z&amp;F</oddFooter>
      </headerFooter>
    </customSheetView>
    <customSheetView guid="{15FFB909-55FF-4825-B9C3-60C1C842CC05}" fitToPage="1" printArea="1">
      <selection activeCell="C55" sqref="C55"/>
      <pageMargins left="1" right="1" top="1" bottom="1" header="0.5" footer="0.5"/>
      <printOptions horizontalCentered="1"/>
      <pageSetup orientation="landscape" r:id="rId11"/>
      <headerFooter>
        <oddHeader>&amp;R&amp;"Arial,Bold"&amp;28DRAFT</oddHeader>
        <oddFooter>&amp;L&amp;"Arial,Italic"&amp;8Prepared by EPS  &amp;D&amp;R&amp;"Arial,Italic"&amp;6&amp;Z&amp;F</oddFooter>
      </headerFooter>
    </customSheetView>
    <customSheetView guid="{F73A784B-A9A6-4C46-9B6B-163185550EA2}" fitToPage="1" printArea="1">
      <selection activeCell="C55" sqref="C55"/>
      <pageMargins left="1" right="1" top="1" bottom="1" header="0.5" footer="0.5"/>
      <printOptions horizontalCentered="1"/>
      <pageSetup orientation="landscape" r:id="rId12"/>
      <headerFooter>
        <oddHeader>&amp;R&amp;"Arial,Bold"&amp;28DRAFT</oddHeader>
        <oddFooter>&amp;L&amp;"Arial,Italic"&amp;8Prepared by EPS  &amp;D&amp;R&amp;"Arial,Italic"&amp;6&amp;Z&amp;F</oddFooter>
      </headerFooter>
    </customSheetView>
    <customSheetView guid="{5F8A3C5E-2D1B-413F-AE84-3BAD5B0C6338}" fitToPage="1" printArea="1">
      <selection activeCell="C55" sqref="C55"/>
      <pageMargins left="1" right="1" top="1" bottom="1" header="0.5" footer="0.5"/>
      <printOptions horizontalCentered="1"/>
      <pageSetup orientation="landscape" r:id="rId13"/>
      <headerFooter>
        <oddHeader>&amp;R&amp;"Arial,Bold"&amp;28DRAFT</oddHeader>
        <oddFooter>&amp;L&amp;"Arial,Italic"&amp;8Prepared by EPS  &amp;D&amp;R&amp;"Arial,Italic"&amp;6&amp;Z&amp;F</oddFooter>
      </headerFooter>
    </customSheetView>
    <customSheetView guid="{9D5C1F3A-37BA-4383-AF9B-995CB450E213}" fitToPage="1" printArea="1">
      <selection activeCell="C55" sqref="C55"/>
      <pageMargins left="0.75" right="0.75" top="0.75" bottom="0.75" header="0.3" footer="0.3"/>
      <printOptions horizontalCentered="1"/>
      <pageSetup orientation="landscape" horizontalDpi="1200" verticalDpi="1200" r:id="rId14"/>
      <headerFooter scaleWithDoc="0" alignWithMargins="0">
        <oddHeader>&amp;R&amp;"Arial,Bold"&amp;26DRAFT</oddHeader>
        <oddFooter>&amp;L&amp;"Arial,Italic"&amp;8Prepared by EPS  &amp;D&amp;R&amp;"Arial,Italic"&amp;3&amp;Z&amp;F</oddFooter>
      </headerFooter>
    </customSheetView>
    <customSheetView guid="{79E8FB63-FAB1-401F-8376-4C995C38C9B5}" fitToPage="1" printArea="1">
      <selection activeCell="C55" sqref="C55"/>
      <pageMargins left="1" right="1" top="1" bottom="1" header="0.5" footer="0.5"/>
      <printOptions horizontalCentered="1"/>
      <pageSetup orientation="landscape" r:id="rId15"/>
      <headerFooter>
        <oddHeader>&amp;R&amp;"Arial,Bold"&amp;28DRAFT</oddHeader>
        <oddFooter>&amp;L&amp;"Arial,Italic"&amp;8Prepared by EPS  &amp;D&amp;R&amp;"Arial,Italic"&amp;6&amp;Z&amp;F</oddFooter>
      </headerFooter>
    </customSheetView>
    <customSheetView guid="{8729F7E6-15AB-4F73-A249-EE4D80E7409A}" fitToPage="1" printArea="1">
      <selection activeCell="C55" sqref="C55"/>
      <pageMargins left="1" right="1" top="1" bottom="1" header="0.5" footer="0.5"/>
      <printOptions horizontalCentered="1"/>
      <pageSetup orientation="landscape" r:id="rId16"/>
      <headerFooter>
        <oddHeader>&amp;R&amp;"Arial,Bold"&amp;28DRAFT</oddHeader>
        <oddFooter>&amp;L&amp;"Arial,Italic"&amp;8Prepared by EPS  &amp;D&amp;R&amp;"Arial,Italic"&amp;6&amp;Z&amp;F</oddFooter>
      </headerFooter>
    </customSheetView>
    <customSheetView guid="{C37D0059-2E05-47AA-BEF7-B199FE45C44F}" fitToPage="1" printArea="1">
      <selection activeCell="C55" sqref="C55"/>
      <pageMargins left="1" right="1" top="1" bottom="1" header="0.5" footer="0.5"/>
      <printOptions horizontalCentered="1"/>
      <pageSetup orientation="landscape" r:id="rId17"/>
      <headerFooter>
        <oddHeader>&amp;R&amp;"Arial,Bold"&amp;28DRAFT</oddHeader>
        <oddFooter>&amp;L&amp;"Arial,Italic"&amp;8Prepared by EPS  &amp;D&amp;R&amp;"Arial,Italic"&amp;6&amp;Z&amp;F</oddFooter>
      </headerFooter>
    </customSheetView>
  </customSheetViews>
  <mergeCells count="1">
    <mergeCell ref="B21:D21"/>
  </mergeCells>
  <printOptions horizontalCentered="1"/>
  <pageMargins left="1" right="1" top="1" bottom="1" header="0.5" footer="0.5"/>
  <pageSetup orientation="landscape" r:id="rId18"/>
  <headerFooter>
    <oddHeader>&amp;R&amp;"Arial,Bold"&amp;28DRAFT</oddHeader>
    <oddFooter>&amp;L&amp;"Arial,Italic"&amp;8Prepared by EPS  &amp;D&amp;R&amp;"Arial,Italic"&amp;6&amp;Z&amp;F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7" tint="0.79998168889431442"/>
    <pageSetUpPr autoPageBreaks="0" fitToPage="1"/>
  </sheetPr>
  <dimension ref="A1:H40"/>
  <sheetViews>
    <sheetView topLeftCell="A28" zoomScaleNormal="100" workbookViewId="0">
      <selection sqref="A1:XFD1"/>
    </sheetView>
  </sheetViews>
  <sheetFormatPr defaultColWidth="9.140625" defaultRowHeight="12.75"/>
  <cols>
    <col min="1" max="1" width="11.42578125" style="1" customWidth="1"/>
    <col min="2" max="2" width="8.28515625" style="1" customWidth="1"/>
    <col min="3" max="3" width="9" style="1" bestFit="1" customWidth="1"/>
    <col min="4" max="5" width="10.7109375" style="1" customWidth="1"/>
    <col min="6" max="6" width="2.7109375" style="1" customWidth="1"/>
    <col min="7" max="8" width="10.7109375" style="1" customWidth="1"/>
    <col min="9" max="16384" width="9.140625" style="1"/>
  </cols>
  <sheetData>
    <row r="1" spans="1:8">
      <c r="A1" s="13"/>
    </row>
    <row r="2" spans="1:8">
      <c r="A2" s="13"/>
      <c r="B2" s="2" t="str">
        <f>Index!B27</f>
        <v>Table 15</v>
      </c>
    </row>
    <row r="3" spans="1:8">
      <c r="A3" s="13"/>
      <c r="B3" s="2" t="str">
        <f>Index!B1</f>
        <v>Crescent City Front Street Improvement Project</v>
      </c>
    </row>
    <row r="4" spans="1:8">
      <c r="B4" s="2" t="str">
        <f>Index!B2</f>
        <v>Benefit Cost Analysis</v>
      </c>
    </row>
    <row r="5" spans="1:8">
      <c r="B5" s="2" t="s">
        <v>45</v>
      </c>
    </row>
    <row r="7" spans="1:8">
      <c r="B7" s="55"/>
      <c r="C7" s="55"/>
      <c r="D7" s="55"/>
      <c r="E7" s="55"/>
      <c r="F7" s="55"/>
      <c r="G7" s="55"/>
      <c r="H7" s="55"/>
    </row>
    <row r="8" spans="1:8">
      <c r="B8" s="56"/>
      <c r="C8" s="57"/>
      <c r="D8" s="215" t="s">
        <v>40</v>
      </c>
      <c r="E8" s="215"/>
      <c r="F8" s="215"/>
      <c r="G8" s="215"/>
      <c r="H8" s="215"/>
    </row>
    <row r="9" spans="1:8" ht="12.75" customHeight="1">
      <c r="B9" s="57"/>
      <c r="C9" s="216" t="s">
        <v>41</v>
      </c>
      <c r="D9" s="217">
        <v>7.0000000000000007E-2</v>
      </c>
      <c r="E9" s="217"/>
      <c r="F9" s="53"/>
      <c r="G9" s="217">
        <v>0.03</v>
      </c>
      <c r="H9" s="217"/>
    </row>
    <row r="10" spans="1:8">
      <c r="B10" s="58" t="s">
        <v>20</v>
      </c>
      <c r="C10" s="216"/>
      <c r="D10" s="54" t="s">
        <v>34</v>
      </c>
      <c r="E10" s="52" t="s">
        <v>42</v>
      </c>
      <c r="F10" s="53"/>
      <c r="G10" s="54" t="s">
        <v>34</v>
      </c>
      <c r="H10" s="52" t="s">
        <v>42</v>
      </c>
    </row>
    <row r="11" spans="1:8">
      <c r="B11" s="33"/>
      <c r="C11" s="33"/>
      <c r="D11" s="49"/>
      <c r="E11" s="50"/>
      <c r="F11" s="51"/>
      <c r="G11" s="49"/>
      <c r="H11" s="50"/>
    </row>
    <row r="12" spans="1:8" ht="12" customHeight="1"/>
    <row r="13" spans="1:8" ht="12" customHeight="1">
      <c r="B13" s="59">
        <v>2020</v>
      </c>
      <c r="C13" s="109">
        <v>0</v>
      </c>
      <c r="D13" s="60">
        <v>1</v>
      </c>
      <c r="E13" s="61">
        <v>1</v>
      </c>
      <c r="F13" s="62"/>
      <c r="G13" s="60">
        <v>1</v>
      </c>
      <c r="H13" s="61">
        <v>1</v>
      </c>
    </row>
    <row r="14" spans="1:8">
      <c r="B14" s="59">
        <v>2021</v>
      </c>
      <c r="C14" s="109">
        <f>'BC Sum'!C17</f>
        <v>1</v>
      </c>
      <c r="D14" s="60">
        <f>+D13+(D13*D$9)</f>
        <v>1.07</v>
      </c>
      <c r="E14" s="61">
        <f>E$13/D14</f>
        <v>0.93457943925233644</v>
      </c>
      <c r="F14" s="62"/>
      <c r="G14" s="60">
        <f t="shared" ref="G14:G35" si="0">+G13+(G13*G$9)</f>
        <v>1.03</v>
      </c>
      <c r="H14" s="61">
        <f>H$13/G14</f>
        <v>0.970873786407767</v>
      </c>
    </row>
    <row r="15" spans="1:8">
      <c r="B15" s="59">
        <f t="shared" ref="B15:B37" si="1">B14+1</f>
        <v>2022</v>
      </c>
      <c r="C15" s="109">
        <f>'BC Sum'!C18</f>
        <v>2</v>
      </c>
      <c r="D15" s="60">
        <f>+D14+(D14*D$9)</f>
        <v>1.1449</v>
      </c>
      <c r="E15" s="61">
        <f>E$13/D15</f>
        <v>0.87343872827321156</v>
      </c>
      <c r="F15" s="62"/>
      <c r="G15" s="60">
        <f t="shared" si="0"/>
        <v>1.0609</v>
      </c>
      <c r="H15" s="61">
        <f>H$13/G15</f>
        <v>0.94259590913375435</v>
      </c>
    </row>
    <row r="16" spans="1:8">
      <c r="B16" s="59">
        <f t="shared" si="1"/>
        <v>2023</v>
      </c>
      <c r="C16" s="109">
        <f>'BC Sum'!C19</f>
        <v>3</v>
      </c>
      <c r="D16" s="60">
        <f t="shared" ref="D16:D35" si="2">+D15+(D15*D$9)</f>
        <v>1.2250430000000001</v>
      </c>
      <c r="E16" s="61">
        <f t="shared" ref="E16:E37" si="3">E$13/D16</f>
        <v>0.81629787689085187</v>
      </c>
      <c r="F16" s="62"/>
      <c r="G16" s="60">
        <f t="shared" si="0"/>
        <v>1.092727</v>
      </c>
      <c r="H16" s="61">
        <f t="shared" ref="H16:H37" si="4">H$13/G16</f>
        <v>0.91514165935315961</v>
      </c>
    </row>
    <row r="17" spans="2:8">
      <c r="B17" s="59">
        <f t="shared" si="1"/>
        <v>2024</v>
      </c>
      <c r="C17" s="109">
        <f>'BC Sum'!C20</f>
        <v>4</v>
      </c>
      <c r="D17" s="60">
        <f t="shared" si="2"/>
        <v>1.3107960100000002</v>
      </c>
      <c r="E17" s="61">
        <f t="shared" si="3"/>
        <v>0.76289521204752508</v>
      </c>
      <c r="F17" s="62"/>
      <c r="G17" s="60">
        <f t="shared" si="0"/>
        <v>1.1255088099999999</v>
      </c>
      <c r="H17" s="61">
        <f t="shared" si="4"/>
        <v>0.888487047915689</v>
      </c>
    </row>
    <row r="18" spans="2:8">
      <c r="B18" s="59">
        <f t="shared" si="1"/>
        <v>2025</v>
      </c>
      <c r="C18" s="109">
        <f>'BC Sum'!C21</f>
        <v>5</v>
      </c>
      <c r="D18" s="60">
        <f t="shared" si="2"/>
        <v>1.4025517307000002</v>
      </c>
      <c r="E18" s="61">
        <f t="shared" si="3"/>
        <v>0.71298617948366838</v>
      </c>
      <c r="F18" s="62"/>
      <c r="G18" s="60">
        <f t="shared" si="0"/>
        <v>1.1592740742999998</v>
      </c>
      <c r="H18" s="61">
        <f t="shared" si="4"/>
        <v>0.86260878438416411</v>
      </c>
    </row>
    <row r="19" spans="2:8">
      <c r="B19" s="59">
        <f t="shared" si="1"/>
        <v>2026</v>
      </c>
      <c r="C19" s="109">
        <f>'BC Sum'!C22</f>
        <v>6</v>
      </c>
      <c r="D19" s="60">
        <f t="shared" si="2"/>
        <v>1.5007303518490003</v>
      </c>
      <c r="E19" s="61">
        <f t="shared" si="3"/>
        <v>0.66634222381651242</v>
      </c>
      <c r="F19" s="62"/>
      <c r="G19" s="60">
        <f t="shared" si="0"/>
        <v>1.1940522965289999</v>
      </c>
      <c r="H19" s="61">
        <f t="shared" si="4"/>
        <v>0.83748425668365445</v>
      </c>
    </row>
    <row r="20" spans="2:8">
      <c r="B20" s="59">
        <f t="shared" si="1"/>
        <v>2027</v>
      </c>
      <c r="C20" s="109">
        <f>'BC Sum'!C23</f>
        <v>7</v>
      </c>
      <c r="D20" s="60">
        <f t="shared" si="2"/>
        <v>1.6057814764784304</v>
      </c>
      <c r="E20" s="61">
        <f t="shared" si="3"/>
        <v>0.62274974188459098</v>
      </c>
      <c r="F20" s="62"/>
      <c r="G20" s="60">
        <f t="shared" si="0"/>
        <v>1.22987386542487</v>
      </c>
      <c r="H20" s="61">
        <f t="shared" si="4"/>
        <v>0.81309151134335378</v>
      </c>
    </row>
    <row r="21" spans="2:8">
      <c r="B21" s="59">
        <f t="shared" si="1"/>
        <v>2028</v>
      </c>
      <c r="C21" s="109">
        <f>'BC Sum'!C24</f>
        <v>8</v>
      </c>
      <c r="D21" s="60">
        <f t="shared" si="2"/>
        <v>1.7181861798319205</v>
      </c>
      <c r="E21" s="61">
        <f t="shared" si="3"/>
        <v>0.5820091045650384</v>
      </c>
      <c r="F21" s="62"/>
      <c r="G21" s="60">
        <f t="shared" si="0"/>
        <v>1.2667700813876162</v>
      </c>
      <c r="H21" s="61">
        <f t="shared" si="4"/>
        <v>0.78940923431393561</v>
      </c>
    </row>
    <row r="22" spans="2:8">
      <c r="B22" s="59">
        <f t="shared" si="1"/>
        <v>2029</v>
      </c>
      <c r="C22" s="109">
        <f>'BC Sum'!C25</f>
        <v>9</v>
      </c>
      <c r="D22" s="60">
        <f t="shared" si="2"/>
        <v>1.8384592124201549</v>
      </c>
      <c r="E22" s="61">
        <f t="shared" si="3"/>
        <v>0.54393374258414806</v>
      </c>
      <c r="F22" s="62"/>
      <c r="G22" s="60">
        <f t="shared" si="0"/>
        <v>1.3047731838292447</v>
      </c>
      <c r="H22" s="61">
        <f t="shared" si="4"/>
        <v>0.76641673234362684</v>
      </c>
    </row>
    <row r="23" spans="2:8">
      <c r="B23" s="59">
        <f t="shared" si="1"/>
        <v>2030</v>
      </c>
      <c r="C23" s="109">
        <f>'BC Sum'!C26</f>
        <v>10</v>
      </c>
      <c r="D23" s="60">
        <f t="shared" si="2"/>
        <v>1.9671513572895658</v>
      </c>
      <c r="E23" s="61">
        <f t="shared" si="3"/>
        <v>0.50834929213471769</v>
      </c>
      <c r="F23" s="62"/>
      <c r="G23" s="60">
        <f t="shared" si="0"/>
        <v>1.343916379344122</v>
      </c>
      <c r="H23" s="61">
        <f t="shared" si="4"/>
        <v>0.74409391489672505</v>
      </c>
    </row>
    <row r="24" spans="2:8">
      <c r="B24" s="59">
        <f t="shared" si="1"/>
        <v>2031</v>
      </c>
      <c r="C24" s="109">
        <f>'BC Sum'!C27</f>
        <v>11</v>
      </c>
      <c r="D24" s="60">
        <f t="shared" si="2"/>
        <v>2.1048519522998355</v>
      </c>
      <c r="E24" s="61">
        <f t="shared" si="3"/>
        <v>0.47509279638758667</v>
      </c>
      <c r="F24" s="62"/>
      <c r="G24" s="60">
        <f t="shared" si="0"/>
        <v>1.3842338707244457</v>
      </c>
      <c r="H24" s="61">
        <f t="shared" si="4"/>
        <v>0.72242127659876221</v>
      </c>
    </row>
    <row r="25" spans="2:8">
      <c r="B25" s="59">
        <f t="shared" si="1"/>
        <v>2032</v>
      </c>
      <c r="C25" s="109">
        <f>'BC Sum'!C28</f>
        <v>12</v>
      </c>
      <c r="D25" s="60">
        <f t="shared" si="2"/>
        <v>2.2521915889608239</v>
      </c>
      <c r="E25" s="61">
        <f t="shared" si="3"/>
        <v>0.44401195924073522</v>
      </c>
      <c r="F25" s="62"/>
      <c r="G25" s="60">
        <f t="shared" si="0"/>
        <v>1.4257608868461791</v>
      </c>
      <c r="H25" s="61">
        <f t="shared" si="4"/>
        <v>0.70137988019297304</v>
      </c>
    </row>
    <row r="26" spans="2:8">
      <c r="B26" s="59">
        <f t="shared" si="1"/>
        <v>2033</v>
      </c>
      <c r="C26" s="109">
        <f>'BC Sum'!C29</f>
        <v>13</v>
      </c>
      <c r="D26" s="60">
        <f t="shared" si="2"/>
        <v>2.4098450001880818</v>
      </c>
      <c r="E26" s="61">
        <f t="shared" si="3"/>
        <v>0.41496444788853754</v>
      </c>
      <c r="F26" s="62"/>
      <c r="G26" s="60">
        <f t="shared" si="0"/>
        <v>1.4685337134515644</v>
      </c>
      <c r="H26" s="61">
        <f t="shared" si="4"/>
        <v>0.6809513399931777</v>
      </c>
    </row>
    <row r="27" spans="2:8">
      <c r="B27" s="59">
        <f t="shared" si="1"/>
        <v>2034</v>
      </c>
      <c r="C27" s="109">
        <f>'BC Sum'!C30</f>
        <v>14</v>
      </c>
      <c r="D27" s="60">
        <f t="shared" si="2"/>
        <v>2.5785341502012473</v>
      </c>
      <c r="E27" s="61">
        <f t="shared" si="3"/>
        <v>0.38781724101732484</v>
      </c>
      <c r="F27" s="62"/>
      <c r="G27" s="60">
        <f t="shared" si="0"/>
        <v>1.5125897248551112</v>
      </c>
      <c r="H27" s="61">
        <f t="shared" si="4"/>
        <v>0.66111780581861912</v>
      </c>
    </row>
    <row r="28" spans="2:8">
      <c r="B28" s="59">
        <f t="shared" si="1"/>
        <v>2035</v>
      </c>
      <c r="C28" s="109">
        <f>'BC Sum'!C31</f>
        <v>15</v>
      </c>
      <c r="D28" s="60">
        <f t="shared" si="2"/>
        <v>2.7590315407153345</v>
      </c>
      <c r="E28" s="61">
        <f t="shared" si="3"/>
        <v>0.36244601964235967</v>
      </c>
      <c r="F28" s="62"/>
      <c r="G28" s="60">
        <f t="shared" si="0"/>
        <v>1.5579674166007647</v>
      </c>
      <c r="H28" s="61">
        <f t="shared" si="4"/>
        <v>0.64186194739671754</v>
      </c>
    </row>
    <row r="29" spans="2:8">
      <c r="B29" s="59">
        <f t="shared" si="1"/>
        <v>2036</v>
      </c>
      <c r="C29" s="109">
        <f>'BC Sum'!C32</f>
        <v>16</v>
      </c>
      <c r="D29" s="60">
        <f t="shared" si="2"/>
        <v>2.952163748565408</v>
      </c>
      <c r="E29" s="61">
        <f t="shared" si="3"/>
        <v>0.33873459779659781</v>
      </c>
      <c r="F29" s="62"/>
      <c r="G29" s="60">
        <f t="shared" si="0"/>
        <v>1.6047064390987875</v>
      </c>
      <c r="H29" s="61">
        <f t="shared" si="4"/>
        <v>0.62316693922011424</v>
      </c>
    </row>
    <row r="30" spans="2:8">
      <c r="B30" s="59">
        <f t="shared" si="1"/>
        <v>2037</v>
      </c>
      <c r="C30" s="109">
        <f>'BC Sum'!C33</f>
        <v>17</v>
      </c>
      <c r="D30" s="60">
        <f t="shared" si="2"/>
        <v>3.1588152109649865</v>
      </c>
      <c r="E30" s="61">
        <f t="shared" si="3"/>
        <v>0.31657439046411012</v>
      </c>
      <c r="F30" s="62"/>
      <c r="G30" s="60">
        <f t="shared" si="0"/>
        <v>1.6528476322717511</v>
      </c>
      <c r="H30" s="61">
        <f t="shared" si="4"/>
        <v>0.6050164458447711</v>
      </c>
    </row>
    <row r="31" spans="2:8">
      <c r="B31" s="59">
        <f t="shared" si="1"/>
        <v>2038</v>
      </c>
      <c r="C31" s="109">
        <f>'BC Sum'!C34</f>
        <v>18</v>
      </c>
      <c r="D31" s="60">
        <f t="shared" si="2"/>
        <v>3.3799322757325356</v>
      </c>
      <c r="E31" s="61">
        <f t="shared" si="3"/>
        <v>0.29586391632159825</v>
      </c>
      <c r="F31" s="62"/>
      <c r="G31" s="60">
        <f t="shared" si="0"/>
        <v>1.7024330612399037</v>
      </c>
      <c r="H31" s="61">
        <f t="shared" si="4"/>
        <v>0.58739460761628259</v>
      </c>
    </row>
    <row r="32" spans="2:8">
      <c r="B32" s="59">
        <f t="shared" si="1"/>
        <v>2039</v>
      </c>
      <c r="C32" s="109">
        <f>'BC Sum'!C35</f>
        <v>19</v>
      </c>
      <c r="D32" s="60">
        <f t="shared" si="2"/>
        <v>3.6165275350338133</v>
      </c>
      <c r="E32" s="61">
        <f t="shared" si="3"/>
        <v>0.27650833301083944</v>
      </c>
      <c r="F32" s="62"/>
      <c r="G32" s="60">
        <f t="shared" si="0"/>
        <v>1.7535060530771007</v>
      </c>
      <c r="H32" s="61">
        <f t="shared" si="4"/>
        <v>0.57028602681192486</v>
      </c>
    </row>
    <row r="33" spans="2:8">
      <c r="B33" s="59">
        <f t="shared" si="1"/>
        <v>2040</v>
      </c>
      <c r="C33" s="109">
        <f>'BC Sum'!C36</f>
        <v>20</v>
      </c>
      <c r="D33" s="60">
        <f t="shared" si="2"/>
        <v>3.8696844624861804</v>
      </c>
      <c r="E33" s="61">
        <f t="shared" si="3"/>
        <v>0.25841900281386865</v>
      </c>
      <c r="F33" s="62"/>
      <c r="G33" s="60">
        <f t="shared" si="0"/>
        <v>1.8061112346694137</v>
      </c>
      <c r="H33" s="61">
        <f t="shared" si="4"/>
        <v>0.55367575418633486</v>
      </c>
    </row>
    <row r="34" spans="2:8">
      <c r="B34" s="59">
        <f t="shared" si="1"/>
        <v>2041</v>
      </c>
      <c r="C34" s="109">
        <f>'BC Sum'!C37</f>
        <v>21</v>
      </c>
      <c r="D34" s="60">
        <f t="shared" si="2"/>
        <v>4.1405623748602132</v>
      </c>
      <c r="E34" s="61">
        <f t="shared" si="3"/>
        <v>0.24151308674193331</v>
      </c>
      <c r="F34" s="62"/>
      <c r="G34" s="60">
        <f t="shared" si="0"/>
        <v>1.8602945717094961</v>
      </c>
      <c r="H34" s="61">
        <f t="shared" si="4"/>
        <v>0.53754927590906298</v>
      </c>
    </row>
    <row r="35" spans="2:8">
      <c r="B35" s="59">
        <f t="shared" si="1"/>
        <v>2042</v>
      </c>
      <c r="C35" s="109">
        <f>'BC Sum'!C38</f>
        <v>22</v>
      </c>
      <c r="D35" s="60">
        <f t="shared" si="2"/>
        <v>4.4304017411004279</v>
      </c>
      <c r="E35" s="61">
        <f t="shared" si="3"/>
        <v>0.22571316517937692</v>
      </c>
      <c r="F35" s="62"/>
      <c r="G35" s="60">
        <f t="shared" si="0"/>
        <v>1.9161034088607809</v>
      </c>
      <c r="H35" s="61">
        <f t="shared" si="4"/>
        <v>0.52189250088258543</v>
      </c>
    </row>
    <row r="36" spans="2:8">
      <c r="B36" s="59">
        <f t="shared" si="1"/>
        <v>2043</v>
      </c>
      <c r="C36" s="109">
        <f>'BC Sum'!C39</f>
        <v>23</v>
      </c>
      <c r="D36" s="60">
        <f t="shared" ref="D36:D37" si="5">+D35+(D35*D$9)</f>
        <v>4.7405298629774579</v>
      </c>
      <c r="E36" s="61">
        <f t="shared" si="3"/>
        <v>0.21094688334521208</v>
      </c>
      <c r="F36" s="62"/>
      <c r="G36" s="60">
        <f t="shared" ref="G36:G37" si="6">+G35+(G35*G$9)</f>
        <v>1.9735865111266042</v>
      </c>
      <c r="H36" s="61">
        <f t="shared" si="4"/>
        <v>0.50669174842969456</v>
      </c>
    </row>
    <row r="37" spans="2:8">
      <c r="B37" s="59">
        <f t="shared" si="1"/>
        <v>2044</v>
      </c>
      <c r="C37" s="109">
        <f>'BC Sum'!C40</f>
        <v>24</v>
      </c>
      <c r="D37" s="60">
        <f t="shared" si="5"/>
        <v>5.0723669533858802</v>
      </c>
      <c r="E37" s="61">
        <f t="shared" si="3"/>
        <v>0.19714661994879631</v>
      </c>
      <c r="F37" s="62"/>
      <c r="G37" s="60">
        <f t="shared" si="6"/>
        <v>2.0327941064604023</v>
      </c>
      <c r="H37" s="61">
        <f t="shared" si="4"/>
        <v>0.49193373633950932</v>
      </c>
    </row>
    <row r="38" spans="2:8">
      <c r="B38" s="15"/>
      <c r="C38" s="15"/>
      <c r="D38" s="15"/>
      <c r="E38" s="15"/>
      <c r="F38" s="15"/>
      <c r="G38" s="15"/>
      <c r="H38" s="15"/>
    </row>
    <row r="39" spans="2:8">
      <c r="H39" s="18" t="s">
        <v>43</v>
      </c>
    </row>
    <row r="40" spans="2:8">
      <c r="B40" s="48" t="s">
        <v>44</v>
      </c>
    </row>
  </sheetData>
  <customSheetViews>
    <customSheetView guid="{91DB263B-35BD-4276-ACB2-FC5FD8A26229}" fitToPage="1">
      <selection activeCell="C55" sqref="C55"/>
      <pageMargins left="1" right="1" top="1" bottom="1" header="0.5" footer="0.5"/>
      <printOptions horizontalCentered="1"/>
      <pageSetup scale="95" orientation="landscape" r:id="rId1"/>
      <headerFooter>
        <oddHeader>&amp;R&amp;"Arial,Bold"&amp;28DRAFT</oddHeader>
        <oddFooter>&amp;L&amp;"Arial,Italic"&amp;8Prepared by EPS  &amp;D&amp;R&amp;"Arial,Italic"&amp;6&amp;Z&amp;F</oddFooter>
      </headerFooter>
    </customSheetView>
    <customSheetView guid="{6D4EF0D7-55CD-45E8-9233-8CE1EFC9F503}" fitToPage="1">
      <selection activeCell="C55" sqref="C55"/>
      <pageMargins left="1" right="1" top="1" bottom="1" header="0.5" footer="0.5"/>
      <printOptions horizontalCentered="1"/>
      <pageSetup scale="95" orientation="landscape" r:id="rId2"/>
      <headerFooter>
        <oddHeader>&amp;R&amp;"Arial,Bold"&amp;28DRAFT</oddHeader>
        <oddFooter>&amp;L&amp;"Arial,Italic"&amp;8Prepared by EPS  &amp;D&amp;R&amp;"Arial,Italic"&amp;6&amp;Z&amp;F</oddFooter>
      </headerFooter>
    </customSheetView>
    <customSheetView guid="{6784BEB2-0CFB-4FEE-9718-BB80D0DF60E0}" fitToPage="1" topLeftCell="A7">
      <selection activeCell="N25" sqref="N25"/>
      <pageMargins left="1" right="1" top="1" bottom="1" header="0.5" footer="0.5"/>
      <printOptions horizontalCentered="1"/>
      <pageSetup scale="95" orientation="landscape" r:id="rId3"/>
      <headerFooter>
        <oddHeader>&amp;R&amp;"Arial,Bold"&amp;28DRAFT</oddHeader>
        <oddFooter>&amp;L&amp;"Arial,Italic"&amp;8Prepared by EPS  &amp;D&amp;R&amp;"Arial,Italic"&amp;6&amp;Z&amp;F</oddFooter>
      </headerFooter>
    </customSheetView>
    <customSheetView guid="{137ACAA3-F4FC-4608-9431-D9BEC285296D}" fitToPage="1" printArea="1">
      <selection activeCell="C55" sqref="C55"/>
      <pageMargins left="1" right="1" top="1" bottom="1" header="0.5" footer="0.5"/>
      <printOptions horizontalCentered="1"/>
      <pageSetup scale="95" orientation="landscape" r:id="rId4"/>
      <headerFooter>
        <oddHeader>&amp;R&amp;"Arial,Bold"&amp;28DRAFT</oddHeader>
        <oddFooter>&amp;L&amp;"Arial,Italic"&amp;8Prepared by EPS  &amp;D&amp;R&amp;"Arial,Italic"&amp;6&amp;Z&amp;F</oddFooter>
      </headerFooter>
    </customSheetView>
    <customSheetView guid="{2C4C3456-C7CD-4A92-A41E-A9C58787EDA1}" fitToPage="1" printArea="1">
      <selection activeCell="C55" sqref="C55"/>
      <pageMargins left="1" right="1" top="1" bottom="1" header="0.5" footer="0.5"/>
      <printOptions horizontalCentered="1"/>
      <pageSetup scale="95" orientation="landscape" r:id="rId5"/>
      <headerFooter>
        <oddHeader>&amp;R&amp;"Arial,Bold"&amp;28DRAFT</oddHeader>
        <oddFooter>&amp;L&amp;"Arial,Italic"&amp;8Prepared by EPS  &amp;D&amp;R&amp;"Arial,Italic"&amp;6&amp;Z&amp;F</oddFooter>
      </headerFooter>
    </customSheetView>
    <customSheetView guid="{D66558C1-17BA-459D-A37F-A1688366C2CF}" fitToPage="1" printArea="1">
      <selection activeCell="C55" sqref="C55"/>
      <pageMargins left="1" right="1" top="1" bottom="1" header="0.5" footer="0.5"/>
      <printOptions horizontalCentered="1"/>
      <pageSetup scale="95" orientation="landscape" r:id="rId6"/>
      <headerFooter>
        <oddHeader>&amp;R&amp;"Arial,Bold"&amp;28DRAFT</oddHeader>
        <oddFooter>&amp;L&amp;"Arial,Italic"&amp;8Prepared by EPS  &amp;D&amp;R&amp;"Arial,Italic"&amp;6&amp;Z&amp;F</oddFooter>
      </headerFooter>
    </customSheetView>
    <customSheetView guid="{F02EAE90-4444-46CB-A08B-4BEB10A4ECE7}" fitToPage="1" printArea="1">
      <selection activeCell="C55" sqref="C55"/>
      <pageMargins left="1" right="1" top="1" bottom="1" header="0.5" footer="0.5"/>
      <printOptions horizontalCentered="1"/>
      <pageSetup scale="95" orientation="landscape" r:id="rId7"/>
      <headerFooter>
        <oddHeader>&amp;R&amp;"Arial,Bold"&amp;28DRAFT</oddHeader>
        <oddFooter>&amp;L&amp;"Arial,Italic"&amp;8Prepared by EPS  &amp;D&amp;R&amp;"Arial,Italic"&amp;6&amp;Z&amp;F</oddFooter>
      </headerFooter>
    </customSheetView>
    <customSheetView guid="{058538D0-2E33-4BBA-8F0D-D42958A5F072}" fitToPage="1" printArea="1">
      <selection activeCell="C55" sqref="C55"/>
      <pageMargins left="1" right="1" top="1" bottom="1" header="0.5" footer="0.5"/>
      <printOptions horizontalCentered="1"/>
      <pageSetup scale="95" orientation="landscape" r:id="rId8"/>
      <headerFooter>
        <oddHeader>&amp;R&amp;"Arial,Bold"&amp;28DRAFT</oddHeader>
        <oddFooter>&amp;L&amp;"Arial,Italic"&amp;8Prepared by EPS  &amp;D&amp;R&amp;"Arial,Italic"&amp;6&amp;Z&amp;F</oddFooter>
      </headerFooter>
    </customSheetView>
    <customSheetView guid="{39C23816-21B1-47A6-A255-46DB5EB8E846}" fitToPage="1" printArea="1">
      <selection activeCell="C55" sqref="C55"/>
      <pageMargins left="1" right="1" top="1" bottom="1" header="0.5" footer="0.5"/>
      <printOptions horizontalCentered="1"/>
      <pageSetup scale="95" orientation="landscape" r:id="rId9"/>
      <headerFooter>
        <oddHeader>&amp;R&amp;"Arial,Bold"&amp;28DRAFT</oddHeader>
        <oddFooter>&amp;L&amp;"Arial,Italic"&amp;8Prepared by EPS  &amp;D&amp;R&amp;"Arial,Italic"&amp;6&amp;Z&amp;F</oddFooter>
      </headerFooter>
    </customSheetView>
    <customSheetView guid="{439D949C-6213-444A-BC9C-177362F74078}" fitToPage="1" printArea="1">
      <selection activeCell="C55" sqref="C55"/>
      <pageMargins left="1" right="1" top="1" bottom="1" header="0.5" footer="0.5"/>
      <printOptions horizontalCentered="1"/>
      <pageSetup scale="95" orientation="landscape" r:id="rId10"/>
      <headerFooter>
        <oddHeader>&amp;R&amp;"Arial,Bold"&amp;28DRAFT</oddHeader>
        <oddFooter>&amp;L&amp;"Arial,Italic"&amp;8Prepared by EPS  &amp;D&amp;R&amp;"Arial,Italic"&amp;6&amp;Z&amp;F</oddFooter>
      </headerFooter>
    </customSheetView>
    <customSheetView guid="{15FFB909-55FF-4825-B9C3-60C1C842CC05}" fitToPage="1" printArea="1" topLeftCell="A4">
      <selection activeCell="H18" sqref="H18"/>
      <pageMargins left="1" right="1" top="1" bottom="1" header="0.5" footer="0.5"/>
      <printOptions horizontalCentered="1"/>
      <pageSetup scale="95" orientation="landscape" r:id="rId11"/>
      <headerFooter>
        <oddHeader>&amp;R&amp;"Arial,Bold"&amp;28DRAFT</oddHeader>
        <oddFooter>&amp;L&amp;"Arial,Italic"&amp;8Prepared by EPS  &amp;D&amp;R&amp;"Arial,Italic"&amp;6&amp;Z&amp;F</oddFooter>
      </headerFooter>
    </customSheetView>
    <customSheetView guid="{F73A784B-A9A6-4C46-9B6B-163185550EA2}" fitToPage="1" printArea="1">
      <selection activeCell="C55" sqref="C55"/>
      <pageMargins left="1" right="1" top="1" bottom="1" header="0.5" footer="0.5"/>
      <printOptions horizontalCentered="1"/>
      <pageSetup scale="95" orientation="landscape" r:id="rId12"/>
      <headerFooter>
        <oddHeader>&amp;R&amp;"Arial,Bold"&amp;28DRAFT</oddHeader>
        <oddFooter>&amp;L&amp;"Arial,Italic"&amp;8Prepared by EPS  &amp;D&amp;R&amp;"Arial,Italic"&amp;6&amp;Z&amp;F</oddFooter>
      </headerFooter>
    </customSheetView>
    <customSheetView guid="{5F8A3C5E-2D1B-413F-AE84-3BAD5B0C6338}" fitToPage="1" printArea="1">
      <selection activeCell="C55" sqref="C55"/>
      <pageMargins left="1" right="1" top="1" bottom="1" header="0.5" footer="0.5"/>
      <printOptions horizontalCentered="1"/>
      <pageSetup scale="95" orientation="landscape" r:id="rId13"/>
      <headerFooter>
        <oddHeader>&amp;R&amp;"Arial,Bold"&amp;28DRAFT</oddHeader>
        <oddFooter>&amp;L&amp;"Arial,Italic"&amp;8Prepared by EPS  &amp;D&amp;R&amp;"Arial,Italic"&amp;6&amp;Z&amp;F</oddFooter>
      </headerFooter>
    </customSheetView>
    <customSheetView guid="{9D5C1F3A-37BA-4383-AF9B-995CB450E213}" fitToPage="1" printArea="1">
      <selection activeCell="C55" sqref="C55"/>
      <pageMargins left="1" right="1" top="1" bottom="1" header="0.5" footer="0.5"/>
      <printOptions horizontalCentered="1"/>
      <pageSetup scale="95" orientation="landscape" r:id="rId14"/>
      <headerFooter>
        <oddHeader>&amp;R&amp;"Arial,Bold"&amp;28DRAFT</oddHeader>
        <oddFooter>&amp;L&amp;"Arial,Italic"&amp;8Prepared by EPS  &amp;D&amp;R&amp;"Arial,Italic"&amp;6&amp;Z&amp;F</oddFooter>
      </headerFooter>
    </customSheetView>
    <customSheetView guid="{79E8FB63-FAB1-401F-8376-4C995C38C9B5}" fitToPage="1" printArea="1" topLeftCell="A4">
      <selection activeCell="C55" sqref="C55"/>
      <pageMargins left="0.75" right="0.75" top="0.75" bottom="0.75" header="0.3" footer="0.3"/>
      <printOptions horizontalCentered="1"/>
      <pageSetup orientation="landscape" horizontalDpi="1200" verticalDpi="1200" r:id="rId15"/>
      <headerFooter scaleWithDoc="0" alignWithMargins="0">
        <oddHeader>&amp;R&amp;"Arial,Bold"&amp;26DRAFT</oddHeader>
        <oddFooter>&amp;L&amp;"Arial,Italic"&amp;8Prepared by EPS  &amp;D&amp;R&amp;"Arial,Italic"&amp;3&amp;Z&amp;F</oddFooter>
      </headerFooter>
    </customSheetView>
    <customSheetView guid="{8729F7E6-15AB-4F73-A249-EE4D80E7409A}" fitToPage="1" printArea="1">
      <selection activeCell="C55" sqref="C55"/>
      <pageMargins left="1" right="1" top="1" bottom="1" header="0.5" footer="0.5"/>
      <printOptions horizontalCentered="1"/>
      <pageSetup scale="95" orientation="landscape" r:id="rId16"/>
      <headerFooter>
        <oddHeader>&amp;R&amp;"Arial,Bold"&amp;28DRAFT</oddHeader>
        <oddFooter>&amp;L&amp;"Arial,Italic"&amp;8Prepared by EPS  &amp;D&amp;R&amp;"Arial,Italic"&amp;6&amp;Z&amp;F</oddFooter>
      </headerFooter>
    </customSheetView>
    <customSheetView guid="{C37D0059-2E05-47AA-BEF7-B199FE45C44F}" fitToPage="1" printArea="1" topLeftCell="A4">
      <selection activeCell="H18" sqref="H18"/>
      <pageMargins left="1" right="1" top="1" bottom="1" header="0.5" footer="0.5"/>
      <printOptions horizontalCentered="1"/>
      <pageSetup scale="95" orientation="landscape" r:id="rId17"/>
      <headerFooter>
        <oddHeader>&amp;R&amp;"Arial,Bold"&amp;28DRAFT</oddHeader>
        <oddFooter>&amp;L&amp;"Arial,Italic"&amp;8Prepared by EPS  &amp;D&amp;R&amp;"Arial,Italic"&amp;6&amp;Z&amp;F</oddFooter>
      </headerFooter>
    </customSheetView>
  </customSheetViews>
  <mergeCells count="4">
    <mergeCell ref="D8:H8"/>
    <mergeCell ref="C9:C10"/>
    <mergeCell ref="D9:E9"/>
    <mergeCell ref="G9:H9"/>
  </mergeCells>
  <printOptions horizontalCentered="1"/>
  <pageMargins left="0.75" right="0.75" top="0.75" bottom="0.75" header="0.3" footer="0.3"/>
  <pageSetup orientation="landscape" horizontalDpi="1200" verticalDpi="1200" r:id="rId18"/>
  <headerFooter scaleWithDoc="0" alignWithMargins="0">
    <oddHeader>&amp;R&amp;"Arial,Bold"&amp;26DRAFT</oddHeader>
    <oddFooter>&amp;L&amp;"Arial,Italic"&amp;8Prepared by EPS  &amp;D&amp;R&amp;"Arial,Italic"&amp;3&amp;Z&amp;F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C7F10-8FCE-4017-A4F7-DEC539B88D5A}">
  <sheetPr>
    <tabColor theme="6"/>
  </sheetPr>
  <dimension ref="B3:D24"/>
  <sheetViews>
    <sheetView tabSelected="1" topLeftCell="A13" workbookViewId="0">
      <selection activeCell="B14" sqref="B14"/>
    </sheetView>
  </sheetViews>
  <sheetFormatPr defaultRowHeight="12.75"/>
  <cols>
    <col min="2" max="2" width="40.28515625" bestFit="1" customWidth="1"/>
    <col min="3" max="3" width="25.5703125" customWidth="1"/>
    <col min="4" max="4" width="46" bestFit="1" customWidth="1"/>
  </cols>
  <sheetData>
    <row r="3" spans="2:4">
      <c r="B3" s="132"/>
      <c r="C3" s="132"/>
      <c r="D3" s="132"/>
    </row>
    <row r="4" spans="2:4">
      <c r="B4" s="133" t="s">
        <v>36</v>
      </c>
      <c r="C4" s="133" t="s">
        <v>102</v>
      </c>
      <c r="D4" s="133" t="s">
        <v>103</v>
      </c>
    </row>
    <row r="5" spans="2:4">
      <c r="B5" s="134"/>
      <c r="C5" s="134"/>
      <c r="D5" s="134"/>
    </row>
    <row r="7" spans="2:4">
      <c r="B7" s="145" t="s">
        <v>106</v>
      </c>
    </row>
    <row r="8" spans="2:4">
      <c r="B8" s="147" t="s">
        <v>104</v>
      </c>
      <c r="C8" s="149">
        <v>69</v>
      </c>
    </row>
    <row r="9" spans="2:4">
      <c r="B9" s="147" t="s">
        <v>105</v>
      </c>
      <c r="C9" s="149">
        <f>ROUND(C8*0.5,0)</f>
        <v>35</v>
      </c>
    </row>
    <row r="10" spans="2:4">
      <c r="B10" s="148" t="s">
        <v>46</v>
      </c>
      <c r="C10" s="150">
        <f>SUM(C8:C9)</f>
        <v>104</v>
      </c>
    </row>
    <row r="11" spans="2:4">
      <c r="B11" s="151" t="s">
        <v>110</v>
      </c>
      <c r="C11" s="152">
        <f>ROUND(C10/10,0)</f>
        <v>10</v>
      </c>
    </row>
    <row r="12" spans="2:4">
      <c r="C12" s="149"/>
    </row>
    <row r="13" spans="2:4">
      <c r="B13" s="145" t="s">
        <v>107</v>
      </c>
      <c r="C13" s="149"/>
    </row>
    <row r="14" spans="2:4">
      <c r="B14" s="147" t="s">
        <v>104</v>
      </c>
      <c r="C14" s="149">
        <v>1044</v>
      </c>
    </row>
    <row r="15" spans="2:4">
      <c r="B15" s="147" t="s">
        <v>105</v>
      </c>
      <c r="C15" s="149">
        <f>ROUND(C14*1,0)</f>
        <v>1044</v>
      </c>
    </row>
    <row r="16" spans="2:4">
      <c r="B16" s="148" t="s">
        <v>46</v>
      </c>
      <c r="C16" s="150">
        <f>SUM(C14:C15)</f>
        <v>2088</v>
      </c>
    </row>
    <row r="17" spans="2:4">
      <c r="B17" s="151" t="s">
        <v>110</v>
      </c>
      <c r="C17" s="152">
        <f>ROUND(C16/10,0)</f>
        <v>209</v>
      </c>
    </row>
    <row r="19" spans="2:4">
      <c r="B19" s="145" t="s">
        <v>108</v>
      </c>
    </row>
    <row r="20" spans="2:4">
      <c r="B20" s="147" t="s">
        <v>109</v>
      </c>
      <c r="C20">
        <v>250</v>
      </c>
    </row>
    <row r="21" spans="2:4">
      <c r="B21" s="147" t="s">
        <v>112</v>
      </c>
      <c r="C21">
        <v>65</v>
      </c>
      <c r="D21" t="s">
        <v>111</v>
      </c>
    </row>
    <row r="22" spans="2:4">
      <c r="D22" s="178" t="s">
        <v>113</v>
      </c>
    </row>
    <row r="23" spans="2:4">
      <c r="D23" t="s">
        <v>114</v>
      </c>
    </row>
    <row r="24" spans="2:4">
      <c r="B24" s="147" t="s">
        <v>115</v>
      </c>
      <c r="C24">
        <f>365-C21</f>
        <v>300</v>
      </c>
    </row>
  </sheetData>
  <hyperlinks>
    <hyperlink ref="D22" r:id="rId1" xr:uid="{40CF7805-1E9F-4B7F-86DC-85F9A6D051EC}"/>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Index</vt:lpstr>
      <vt:lpstr>Sum</vt:lpstr>
      <vt:lpstr>BC Sum</vt:lpstr>
      <vt:lpstr>Ann Ped Ben</vt:lpstr>
      <vt:lpstr>Ann Bike Ben</vt:lpstr>
      <vt:lpstr>Mortality Ben</vt:lpstr>
      <vt:lpstr>Daily BikePed</vt:lpstr>
      <vt:lpstr>Ann BikePed</vt:lpstr>
      <vt:lpstr>Bus Benefit</vt:lpstr>
      <vt:lpstr>Avoided</vt:lpstr>
      <vt:lpstr>Rem Value</vt:lpstr>
      <vt:lpstr>Safety</vt:lpstr>
      <vt:lpstr>Emissions</vt:lpstr>
      <vt:lpstr>VMT Reductions</vt:lpstr>
      <vt:lpstr>Const Cost</vt:lpstr>
      <vt:lpstr>An Maint Cost</vt:lpstr>
      <vt:lpstr>Factors</vt:lpstr>
      <vt:lpstr>Input</vt:lpstr>
      <vt:lpstr>index</vt:lpstr>
      <vt:lpstr>'An Maint Cost'!Print_Area</vt:lpstr>
      <vt:lpstr>'Ann Bike Ben'!Print_Area</vt:lpstr>
      <vt:lpstr>'Ann BikePed'!Print_Area</vt:lpstr>
      <vt:lpstr>'Ann Ped Ben'!Print_Area</vt:lpstr>
      <vt:lpstr>Avoided!Print_Area</vt:lpstr>
      <vt:lpstr>'BC Sum'!Print_Area</vt:lpstr>
      <vt:lpstr>'Bus Benefit'!Print_Area</vt:lpstr>
      <vt:lpstr>'Const Cost'!Print_Area</vt:lpstr>
      <vt:lpstr>'Daily BikePed'!Print_Area</vt:lpstr>
      <vt:lpstr>Emissions!Print_Area</vt:lpstr>
      <vt:lpstr>Factors!Print_Area</vt:lpstr>
      <vt:lpstr>Index!Print_Area</vt:lpstr>
      <vt:lpstr>'Mortality Ben'!Print_Area</vt:lpstr>
      <vt:lpstr>'Rem Value'!Print_Area</vt:lpstr>
      <vt:lpstr>Safety!Print_Area</vt:lpstr>
      <vt:lpstr>'VMT Reductions'!Print_Area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Fisher</dc:creator>
  <cp:lastModifiedBy>Bridget Lacey</cp:lastModifiedBy>
  <cp:lastPrinted>2022-04-12T00:18:14Z</cp:lastPrinted>
  <dcterms:created xsi:type="dcterms:W3CDTF">2013-01-04T18:04:29Z</dcterms:created>
  <dcterms:modified xsi:type="dcterms:W3CDTF">2022-04-13T17:59:28Z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 linkTarget="prop_tax">
    <vt:lpwstr>#REF!</vt:lpwstr>
  </property>
  <property fmtid="{D5CDD505-2E9C-101B-9397-08002B2CF9AE}" pid="3" name="sum" linkTarget="prop_sum">
    <vt:lpwstr>#REF!</vt:lpwstr>
  </property>
  <property fmtid="{D5CDD505-2E9C-101B-9397-08002B2CF9AE}" pid="4" name="tax_alloc2" linkTarget="prop_tax_alloc2">
    <vt:lpwstr>#REF!</vt:lpwstr>
  </property>
  <property fmtid="{D5CDD505-2E9C-101B-9397-08002B2CF9AE}" pid="5" name="tax_delinquency" linkTarget="prop_tax_delinquency">
    <vt:lpwstr>#REF!</vt:lpwstr>
  </property>
  <property fmtid="{D5CDD505-2E9C-101B-9397-08002B2CF9AE}" pid="6" name="tax_share" linkTarget="prop_tax_share">
    <vt:lpwstr>#REF!</vt:lpwstr>
  </property>
  <property fmtid="{D5CDD505-2E9C-101B-9397-08002B2CF9AE}" pid="7" name="tax_titles" linkTarget="prop_tax_titles">
    <vt:lpwstr>#REF!</vt:lpwstr>
  </property>
  <property fmtid="{D5CDD505-2E9C-101B-9397-08002B2CF9AE}" pid="8" name="tran_titles" linkTarget="prop_tran_titles">
    <vt:lpwstr>#REF!</vt:lpwstr>
  </property>
  <property fmtid="{D5CDD505-2E9C-101B-9397-08002B2CF9AE}" pid="9" name="transfer_tax" linkTarget="prop_transfer_tax">
    <vt:lpwstr>#REF!</vt:lpwstr>
  </property>
  <property fmtid="{D5CDD505-2E9C-101B-9397-08002B2CF9AE}" pid="10" name="value_98" linkTarget="prop_value_98">
    <vt:lpwstr>#REF!</vt:lpwstr>
  </property>
</Properties>
</file>